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E_CII\DESTAQUES\Destaques_FichBase\LINK_FIR\"/>
    </mc:Choice>
  </mc:AlternateContent>
  <xr:revisionPtr revIDLastSave="0" documentId="13_ncr:1_{4A2E6BED-C618-41CF-ABB6-483721CE535A}" xr6:coauthVersionLast="47" xr6:coauthVersionMax="47" xr10:uidLastSave="{00000000-0000-0000-0000-000000000000}"/>
  <bookViews>
    <workbookView xWindow="-108" yWindow="-108" windowWidth="23256" windowHeight="12456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247" i="18" l="1"/>
  <c r="E246" i="18"/>
  <c r="E244" i="18"/>
  <c r="E241" i="18"/>
  <c r="E236" i="18"/>
  <c r="E238" i="18"/>
  <c r="E151" i="18"/>
  <c r="E222" i="18"/>
  <c r="J11" i="18"/>
  <c r="G247" i="18" l="1"/>
  <c r="I247" i="18"/>
  <c r="C247" i="18"/>
  <c r="C246" i="18"/>
  <c r="C244" i="18"/>
  <c r="I246" i="18"/>
  <c r="G246" i="18"/>
  <c r="C239" i="18"/>
  <c r="C241" i="18"/>
  <c r="I238" i="18"/>
  <c r="I239" i="18"/>
  <c r="C238" i="18"/>
  <c r="C237" i="18"/>
  <c r="G237" i="18"/>
  <c r="G236" i="18"/>
  <c r="C142" i="18"/>
  <c r="C167" i="18"/>
  <c r="G222" i="18"/>
  <c r="C222" i="18"/>
  <c r="C150" i="18"/>
  <c r="L27" i="29"/>
  <c r="J27" i="29"/>
  <c r="J27" i="30" l="1"/>
  <c r="L27" i="30"/>
  <c r="K8" i="18" l="1"/>
  <c r="O25" i="26" l="1"/>
  <c r="M25" i="26"/>
  <c r="M27" i="26"/>
  <c r="O27" i="26"/>
  <c r="M44" i="26"/>
  <c r="M30" i="26"/>
  <c r="O30" i="26"/>
  <c r="O47" i="26"/>
  <c r="M47" i="26"/>
  <c r="O33" i="26"/>
  <c r="M33" i="26"/>
  <c r="G30" i="27"/>
  <c r="I30" i="27"/>
  <c r="I28" i="27"/>
  <c r="G28" i="27"/>
  <c r="G45" i="27"/>
  <c r="I45" i="27"/>
  <c r="G44" i="27"/>
  <c r="G31" i="27"/>
  <c r="I31" i="27"/>
  <c r="G26" i="27"/>
  <c r="I26" i="27"/>
  <c r="I33" i="27"/>
  <c r="G33" i="27"/>
  <c r="G27" i="27"/>
  <c r="I27" i="27"/>
  <c r="I25" i="26"/>
  <c r="G25" i="26"/>
  <c r="G44" i="26"/>
  <c r="G25" i="27"/>
  <c r="I25" i="27"/>
  <c r="G46" i="26"/>
  <c r="I46" i="26"/>
  <c r="G32" i="26"/>
  <c r="I32" i="26"/>
  <c r="O26" i="27"/>
  <c r="M26" i="27"/>
  <c r="O45" i="27"/>
  <c r="M45" i="27"/>
  <c r="O46" i="27"/>
  <c r="M46" i="27"/>
  <c r="M26" i="26"/>
  <c r="O26" i="26"/>
  <c r="M45" i="26"/>
  <c r="O45" i="26"/>
  <c r="M46" i="26"/>
  <c r="O46" i="26"/>
  <c r="G29" i="26"/>
  <c r="I29" i="26"/>
  <c r="I47" i="27"/>
  <c r="G47" i="27"/>
  <c r="G26" i="26"/>
  <c r="I26" i="26"/>
  <c r="G31" i="26"/>
  <c r="I31" i="26"/>
  <c r="G29" i="27"/>
  <c r="I29" i="27"/>
  <c r="G32" i="27"/>
  <c r="I32" i="27"/>
  <c r="O28" i="27"/>
  <c r="M28" i="27"/>
  <c r="O29" i="27"/>
  <c r="M29" i="27"/>
  <c r="O31" i="27"/>
  <c r="M31" i="27"/>
  <c r="O32" i="27"/>
  <c r="M32" i="27"/>
  <c r="O25" i="27"/>
  <c r="M25" i="27"/>
  <c r="M28" i="26"/>
  <c r="O28" i="26"/>
  <c r="O29" i="26"/>
  <c r="M29" i="26"/>
  <c r="M31" i="26"/>
  <c r="O31" i="26"/>
  <c r="O32" i="26"/>
  <c r="M32" i="26"/>
  <c r="G28" i="26"/>
  <c r="I28" i="26"/>
  <c r="I30" i="26"/>
  <c r="G30" i="26"/>
  <c r="G46" i="27"/>
  <c r="I46" i="27"/>
  <c r="G27" i="26"/>
  <c r="I27" i="26"/>
  <c r="G47" i="26"/>
  <c r="I47" i="26"/>
  <c r="I33" i="26"/>
  <c r="G33" i="26"/>
  <c r="G45" i="26"/>
  <c r="I45" i="26"/>
  <c r="M27" i="27"/>
  <c r="O27" i="27"/>
  <c r="M44" i="27"/>
  <c r="M30" i="27"/>
  <c r="O30" i="27"/>
  <c r="O47" i="27"/>
  <c r="M47" i="27"/>
  <c r="M33" i="27"/>
  <c r="O33" i="27"/>
  <c r="J26" i="30" l="1"/>
  <c r="L26" i="30"/>
  <c r="J26" i="29"/>
  <c r="L26" i="29"/>
  <c r="C236" i="18" l="1"/>
  <c r="C234" i="18"/>
  <c r="C81" i="18"/>
  <c r="C242" i="18"/>
  <c r="C225" i="18"/>
  <c r="C151" i="18"/>
  <c r="C114" i="18"/>
  <c r="C87" i="18"/>
  <c r="C85" i="18"/>
  <c r="C105" i="18"/>
  <c r="C240" i="18"/>
  <c r="G228" i="18"/>
  <c r="G242" i="18"/>
  <c r="G240" i="18"/>
  <c r="G241" i="18"/>
  <c r="G230" i="18"/>
  <c r="E234" i="18"/>
  <c r="E101" i="18"/>
  <c r="E142" i="18"/>
  <c r="E230" i="18"/>
  <c r="E123" i="18"/>
  <c r="E176" i="18"/>
  <c r="E85" i="18"/>
  <c r="E225" i="18"/>
  <c r="E240" i="18"/>
  <c r="E114" i="18"/>
  <c r="E83" i="18"/>
  <c r="E242" i="18"/>
  <c r="E137" i="18"/>
  <c r="E105" i="18"/>
  <c r="E149" i="18"/>
  <c r="E87" i="18"/>
  <c r="E109" i="18"/>
  <c r="I242" i="18"/>
  <c r="I240" i="18"/>
  <c r="I241" i="18"/>
  <c r="I230" i="18"/>
  <c r="I141" i="18"/>
  <c r="I237" i="18"/>
  <c r="I222" i="18"/>
  <c r="E143" i="18"/>
  <c r="E220" i="18"/>
  <c r="E165" i="18"/>
  <c r="E121" i="18"/>
  <c r="E152" i="18"/>
  <c r="E226" i="18"/>
  <c r="E102" i="18"/>
  <c r="E168" i="18"/>
  <c r="E106" i="18"/>
  <c r="E190" i="18"/>
  <c r="E235" i="18"/>
  <c r="E177" i="18"/>
  <c r="E115" i="18"/>
  <c r="E158" i="18"/>
  <c r="E97" i="18"/>
  <c r="E138" i="18"/>
  <c r="E228" i="18"/>
  <c r="E75" i="18"/>
  <c r="E63" i="18"/>
  <c r="E161" i="18"/>
  <c r="I224" i="18"/>
  <c r="I220" i="18"/>
  <c r="I233" i="18"/>
  <c r="I177" i="18"/>
  <c r="I142" i="18"/>
  <c r="I152" i="18"/>
  <c r="I212" i="18"/>
  <c r="I190" i="18"/>
  <c r="I228" i="18"/>
  <c r="I87" i="18"/>
  <c r="I234" i="18"/>
  <c r="I131" i="18"/>
  <c r="I102" i="18"/>
  <c r="I83" i="18"/>
  <c r="C83" i="18"/>
  <c r="C152" i="18"/>
  <c r="C102" i="18"/>
  <c r="C230" i="18"/>
  <c r="C106" i="18"/>
  <c r="C23" i="18"/>
  <c r="C235" i="18"/>
  <c r="C161" i="18"/>
  <c r="C75" i="18"/>
  <c r="C220" i="18"/>
  <c r="C128" i="18"/>
  <c r="C228" i="18"/>
  <c r="C143" i="18"/>
  <c r="C226" i="18"/>
  <c r="C190" i="18"/>
  <c r="C121" i="18"/>
  <c r="C165" i="18"/>
  <c r="C115" i="18"/>
  <c r="G152" i="18"/>
  <c r="G235" i="18"/>
  <c r="G190" i="18"/>
  <c r="G149" i="18"/>
  <c r="G83" i="18"/>
  <c r="G224" i="18"/>
  <c r="G87" i="18"/>
  <c r="G57" i="18"/>
  <c r="L25" i="29" l="1"/>
  <c r="J25" i="29"/>
  <c r="J25" i="30"/>
  <c r="L25" i="30"/>
  <c r="J24" i="30" l="1"/>
  <c r="L24" i="30"/>
  <c r="G40" i="26" l="1"/>
  <c r="I40" i="26"/>
  <c r="L24" i="29"/>
  <c r="J24" i="29"/>
  <c r="E24" i="27"/>
  <c r="G24" i="27" s="1"/>
  <c r="I34" i="27"/>
  <c r="G34" i="27"/>
  <c r="I35" i="27"/>
  <c r="G35" i="27"/>
  <c r="G40" i="27"/>
  <c r="I40" i="27"/>
  <c r="G36" i="27"/>
  <c r="I36" i="27"/>
  <c r="I35" i="26"/>
  <c r="G35" i="26"/>
  <c r="I34" i="26"/>
  <c r="E24" i="26"/>
  <c r="G24" i="26" s="1"/>
  <c r="G34" i="26"/>
  <c r="G36" i="26"/>
  <c r="I36" i="26"/>
  <c r="I39" i="26"/>
  <c r="G39" i="26"/>
  <c r="G39" i="27"/>
  <c r="I39" i="27"/>
  <c r="M39" i="27"/>
  <c r="K9" i="18"/>
  <c r="M40" i="26" l="1"/>
  <c r="O40" i="26"/>
  <c r="O35" i="26"/>
  <c r="M35" i="26"/>
  <c r="G42" i="27"/>
  <c r="I42" i="27"/>
  <c r="I44" i="26"/>
  <c r="I43" i="26"/>
  <c r="G43" i="26"/>
  <c r="M39" i="26"/>
  <c r="O39" i="26"/>
  <c r="I44" i="27"/>
  <c r="G43" i="27"/>
  <c r="I43" i="27"/>
  <c r="O40" i="27"/>
  <c r="M40" i="27"/>
  <c r="I41" i="26"/>
  <c r="G41" i="26"/>
  <c r="K24" i="27"/>
  <c r="M24" i="27" s="1"/>
  <c r="O34" i="27"/>
  <c r="M34" i="27"/>
  <c r="G41" i="27"/>
  <c r="I41" i="27"/>
  <c r="I42" i="26"/>
  <c r="G42" i="26"/>
  <c r="M35" i="27"/>
  <c r="O35" i="27"/>
  <c r="O36" i="27"/>
  <c r="M36" i="27"/>
  <c r="O39" i="27"/>
  <c r="M34" i="26"/>
  <c r="O34" i="26"/>
  <c r="K24" i="26"/>
  <c r="M24" i="26" s="1"/>
  <c r="M36" i="26"/>
  <c r="O36" i="26"/>
  <c r="M43" i="27" l="1"/>
  <c r="O43" i="27"/>
  <c r="O44" i="27"/>
  <c r="G239" i="18"/>
  <c r="G244" i="18"/>
  <c r="G231" i="18"/>
  <c r="G245" i="18"/>
  <c r="G243" i="18"/>
  <c r="G229" i="18"/>
  <c r="G76" i="18"/>
  <c r="G137" i="18"/>
  <c r="G219" i="18"/>
  <c r="G166" i="18"/>
  <c r="G140" i="18"/>
  <c r="G211" i="18"/>
  <c r="G213" i="18"/>
  <c r="G160" i="18"/>
  <c r="G189" i="18"/>
  <c r="G151" i="18"/>
  <c r="G130" i="18"/>
  <c r="G170" i="18"/>
  <c r="G148" i="18"/>
  <c r="G150" i="18"/>
  <c r="G101" i="18"/>
  <c r="G225" i="18"/>
  <c r="G126" i="18"/>
  <c r="G187" i="18"/>
  <c r="G173" i="18"/>
  <c r="J12" i="18"/>
  <c r="G111" i="18"/>
  <c r="G29" i="18"/>
  <c r="G94" i="18"/>
  <c r="G67" i="18"/>
  <c r="G16" i="18"/>
  <c r="G96" i="18"/>
  <c r="G14" i="18"/>
  <c r="G51" i="18"/>
  <c r="G176" i="18"/>
  <c r="G116" i="18"/>
  <c r="G184" i="18"/>
  <c r="G167" i="18"/>
  <c r="G71" i="18"/>
  <c r="G23" i="18"/>
  <c r="G64" i="18"/>
  <c r="G17" i="18"/>
  <c r="G75" i="18"/>
  <c r="G215" i="18"/>
  <c r="G18" i="18"/>
  <c r="G172" i="18"/>
  <c r="G115" i="18"/>
  <c r="G197" i="18"/>
  <c r="G81" i="18"/>
  <c r="G204" i="18"/>
  <c r="G121" i="18"/>
  <c r="G136" i="18"/>
  <c r="G65" i="18"/>
  <c r="G100" i="18"/>
  <c r="G80" i="18"/>
  <c r="G218" i="18"/>
  <c r="G153" i="18"/>
  <c r="G70" i="18"/>
  <c r="G43" i="18"/>
  <c r="G74" i="18"/>
  <c r="G163" i="18"/>
  <c r="G46" i="18"/>
  <c r="G78" i="18"/>
  <c r="G201" i="18"/>
  <c r="G139" i="18"/>
  <c r="G131" i="18"/>
  <c r="G186" i="18"/>
  <c r="G174" i="18"/>
  <c r="G180" i="18"/>
  <c r="G92" i="18"/>
  <c r="G85" i="18"/>
  <c r="G38" i="18"/>
  <c r="G206" i="18"/>
  <c r="G49" i="18"/>
  <c r="G210" i="18"/>
  <c r="G62" i="18"/>
  <c r="G177" i="18"/>
  <c r="G233" i="18"/>
  <c r="G68" i="18"/>
  <c r="G156" i="18"/>
  <c r="G214" i="18"/>
  <c r="G207" i="18"/>
  <c r="G31" i="18"/>
  <c r="G195" i="18"/>
  <c r="G28" i="18"/>
  <c r="G196" i="18"/>
  <c r="G146" i="18"/>
  <c r="G93" i="18"/>
  <c r="G122" i="18"/>
  <c r="G89" i="18"/>
  <c r="G179" i="18"/>
  <c r="G157" i="18"/>
  <c r="G135" i="18"/>
  <c r="G25" i="18"/>
  <c r="G120" i="18"/>
  <c r="G105" i="18"/>
  <c r="G48" i="18"/>
  <c r="G185" i="18"/>
  <c r="G145" i="18"/>
  <c r="G103" i="18"/>
  <c r="G91" i="18"/>
  <c r="G142" i="18"/>
  <c r="G34" i="18"/>
  <c r="G54" i="18"/>
  <c r="G220" i="18"/>
  <c r="G143" i="18"/>
  <c r="G192" i="18"/>
  <c r="G22" i="18"/>
  <c r="G134" i="18"/>
  <c r="G20" i="18"/>
  <c r="G238" i="18"/>
  <c r="G133" i="18"/>
  <c r="G106" i="18"/>
  <c r="G77" i="18"/>
  <c r="G109" i="18"/>
  <c r="G191" i="18"/>
  <c r="G19" i="18"/>
  <c r="G60" i="18"/>
  <c r="G24" i="18"/>
  <c r="G125" i="18"/>
  <c r="G99" i="18"/>
  <c r="G98" i="18"/>
  <c r="G232" i="18"/>
  <c r="G107" i="18"/>
  <c r="G188" i="18"/>
  <c r="G119" i="18"/>
  <c r="G112" i="18"/>
  <c r="G164" i="18"/>
  <c r="G42" i="18"/>
  <c r="G202" i="18"/>
  <c r="G198" i="18"/>
  <c r="G95" i="18"/>
  <c r="G128" i="18"/>
  <c r="G113" i="18"/>
  <c r="G169" i="18"/>
  <c r="G52" i="18"/>
  <c r="G50" i="18"/>
  <c r="G129" i="18"/>
  <c r="G79" i="18"/>
  <c r="G53" i="18"/>
  <c r="G55" i="18"/>
  <c r="G13" i="18"/>
  <c r="G124" i="18"/>
  <c r="G66" i="18"/>
  <c r="G205" i="18"/>
  <c r="G102" i="18"/>
  <c r="G33" i="18"/>
  <c r="G127" i="18"/>
  <c r="G200" i="18"/>
  <c r="G158" i="18"/>
  <c r="G141" i="18"/>
  <c r="G159" i="18"/>
  <c r="G216" i="18"/>
  <c r="G144" i="18"/>
  <c r="G171" i="18"/>
  <c r="G56" i="18"/>
  <c r="G72" i="18"/>
  <c r="G35" i="18"/>
  <c r="G227" i="18"/>
  <c r="G155" i="18"/>
  <c r="G36" i="18"/>
  <c r="G203" i="18"/>
  <c r="G132" i="18"/>
  <c r="G117" i="18"/>
  <c r="G181" i="18"/>
  <c r="G108" i="18"/>
  <c r="G199" i="18"/>
  <c r="G110" i="18"/>
  <c r="G193" i="18"/>
  <c r="G63" i="18"/>
  <c r="G61" i="18"/>
  <c r="G234" i="18"/>
  <c r="G226" i="18"/>
  <c r="G15" i="18"/>
  <c r="G217" i="18"/>
  <c r="G178" i="18"/>
  <c r="G73" i="18"/>
  <c r="G40" i="18"/>
  <c r="G21" i="18"/>
  <c r="G147" i="18"/>
  <c r="G82" i="18"/>
  <c r="G39" i="18"/>
  <c r="G182" i="18"/>
  <c r="G90" i="18"/>
  <c r="G26" i="18"/>
  <c r="G209" i="18"/>
  <c r="G45" i="18"/>
  <c r="G114" i="18"/>
  <c r="G138" i="18"/>
  <c r="G69" i="18"/>
  <c r="G118" i="18"/>
  <c r="G208" i="18"/>
  <c r="G37" i="18"/>
  <c r="G47" i="18"/>
  <c r="G168" i="18"/>
  <c r="G59" i="18"/>
  <c r="G58" i="18"/>
  <c r="G30" i="18"/>
  <c r="G221" i="18"/>
  <c r="G44" i="18"/>
  <c r="G84" i="18"/>
  <c r="G86" i="18"/>
  <c r="G88" i="18"/>
  <c r="G165" i="18"/>
  <c r="G32" i="18"/>
  <c r="G97" i="18"/>
  <c r="G154" i="18"/>
  <c r="G212" i="18"/>
  <c r="G194" i="18"/>
  <c r="G223" i="18"/>
  <c r="G123" i="18"/>
  <c r="G175" i="18"/>
  <c r="G161" i="18"/>
  <c r="G162" i="18"/>
  <c r="G104" i="18"/>
  <c r="G183" i="18"/>
  <c r="G41" i="18"/>
  <c r="G27" i="18"/>
  <c r="M43" i="26"/>
  <c r="O43" i="26"/>
  <c r="O44" i="26"/>
  <c r="M42" i="26"/>
  <c r="O42" i="26"/>
  <c r="I58" i="18"/>
  <c r="I244" i="18"/>
  <c r="I245" i="18"/>
  <c r="I229" i="18"/>
  <c r="I64" i="18"/>
  <c r="I243" i="18"/>
  <c r="I236" i="18"/>
  <c r="I151" i="18"/>
  <c r="I140" i="18"/>
  <c r="I227" i="18"/>
  <c r="I53" i="18"/>
  <c r="I206" i="18"/>
  <c r="I13" i="18"/>
  <c r="I41" i="18"/>
  <c r="I135" i="18"/>
  <c r="I16" i="18"/>
  <c r="I163" i="18"/>
  <c r="I109" i="18"/>
  <c r="I103" i="18"/>
  <c r="I24" i="18"/>
  <c r="I144" i="18"/>
  <c r="I111" i="18"/>
  <c r="I88" i="18"/>
  <c r="I79" i="18"/>
  <c r="I39" i="18"/>
  <c r="I168" i="18"/>
  <c r="I47" i="18"/>
  <c r="I231" i="18"/>
  <c r="I171" i="18"/>
  <c r="I121" i="18"/>
  <c r="I35" i="18"/>
  <c r="I50" i="18"/>
  <c r="I120" i="18"/>
  <c r="I25" i="18"/>
  <c r="I178" i="18"/>
  <c r="I137" i="18"/>
  <c r="I196" i="18"/>
  <c r="I101" i="18"/>
  <c r="I166" i="18"/>
  <c r="I139" i="18"/>
  <c r="I193" i="18"/>
  <c r="I68" i="18"/>
  <c r="I149" i="18"/>
  <c r="I133" i="18"/>
  <c r="I205" i="18"/>
  <c r="K12" i="18"/>
  <c r="I71" i="18"/>
  <c r="I202" i="18"/>
  <c r="I56" i="18"/>
  <c r="I191" i="18"/>
  <c r="I161" i="18"/>
  <c r="I36" i="18"/>
  <c r="I221" i="18"/>
  <c r="I150" i="18"/>
  <c r="I115" i="18"/>
  <c r="I138" i="18"/>
  <c r="I179" i="18"/>
  <c r="I127" i="18"/>
  <c r="I165" i="18"/>
  <c r="I74" i="18"/>
  <c r="I108" i="18"/>
  <c r="I156" i="18"/>
  <c r="I40" i="18"/>
  <c r="I81" i="18"/>
  <c r="I181" i="18"/>
  <c r="I126" i="18"/>
  <c r="I45" i="18"/>
  <c r="I77" i="18"/>
  <c r="I29" i="18"/>
  <c r="I136" i="18"/>
  <c r="I145" i="18"/>
  <c r="I158" i="18"/>
  <c r="I48" i="18"/>
  <c r="I116" i="18"/>
  <c r="I123" i="18"/>
  <c r="I189" i="18"/>
  <c r="I42" i="18"/>
  <c r="I26" i="18"/>
  <c r="I30" i="18"/>
  <c r="I119" i="18"/>
  <c r="I110" i="18"/>
  <c r="I216" i="18"/>
  <c r="I31" i="18"/>
  <c r="I218" i="18"/>
  <c r="I89" i="18"/>
  <c r="I32" i="18"/>
  <c r="I46" i="18"/>
  <c r="I37" i="18"/>
  <c r="I21" i="18"/>
  <c r="I153" i="18"/>
  <c r="I174" i="18"/>
  <c r="I51" i="18"/>
  <c r="I49" i="18"/>
  <c r="I173" i="18"/>
  <c r="I86" i="18"/>
  <c r="I28" i="18"/>
  <c r="I93" i="18"/>
  <c r="I114" i="18"/>
  <c r="I183" i="18"/>
  <c r="I157" i="18"/>
  <c r="I104" i="18"/>
  <c r="I91" i="18"/>
  <c r="I125" i="18"/>
  <c r="I95" i="18"/>
  <c r="I66" i="18"/>
  <c r="I128" i="18"/>
  <c r="I15" i="18"/>
  <c r="I225" i="18"/>
  <c r="I70" i="18"/>
  <c r="I211" i="18"/>
  <c r="I232" i="18"/>
  <c r="I176" i="18"/>
  <c r="I132" i="18"/>
  <c r="I207" i="18"/>
  <c r="I118" i="18"/>
  <c r="I33" i="18"/>
  <c r="I209" i="18"/>
  <c r="I147" i="18"/>
  <c r="I17" i="18"/>
  <c r="I122" i="18"/>
  <c r="I62" i="18"/>
  <c r="I52" i="18"/>
  <c r="I169" i="18"/>
  <c r="I14" i="18"/>
  <c r="I192" i="18"/>
  <c r="I170" i="18"/>
  <c r="I217" i="18"/>
  <c r="I67" i="18"/>
  <c r="I154" i="18"/>
  <c r="I105" i="18"/>
  <c r="I97" i="18"/>
  <c r="I199" i="18"/>
  <c r="I219" i="18"/>
  <c r="I82" i="18"/>
  <c r="I198" i="18"/>
  <c r="I182" i="18"/>
  <c r="I22" i="18"/>
  <c r="I23" i="18"/>
  <c r="I204" i="18"/>
  <c r="I38" i="18"/>
  <c r="I59" i="18"/>
  <c r="I84" i="18"/>
  <c r="I148" i="18"/>
  <c r="I57" i="18"/>
  <c r="I130" i="18"/>
  <c r="I61" i="18"/>
  <c r="I73" i="18"/>
  <c r="I172" i="18"/>
  <c r="I43" i="18"/>
  <c r="I112" i="18"/>
  <c r="I106" i="18"/>
  <c r="I129" i="18"/>
  <c r="I90" i="18"/>
  <c r="I200" i="18"/>
  <c r="I113" i="18"/>
  <c r="I54" i="18"/>
  <c r="I124" i="18"/>
  <c r="I214" i="18"/>
  <c r="I180" i="18"/>
  <c r="I146" i="18"/>
  <c r="I69" i="18"/>
  <c r="I195" i="18"/>
  <c r="I34" i="18"/>
  <c r="I208" i="18"/>
  <c r="I85" i="18"/>
  <c r="I98" i="18"/>
  <c r="I213" i="18"/>
  <c r="I94" i="18"/>
  <c r="I92" i="18"/>
  <c r="I184" i="18"/>
  <c r="I27" i="18"/>
  <c r="I175" i="18"/>
  <c r="I159" i="18"/>
  <c r="I194" i="18"/>
  <c r="I65" i="18"/>
  <c r="I80" i="18"/>
  <c r="I188" i="18"/>
  <c r="I63" i="18"/>
  <c r="I160" i="18"/>
  <c r="I20" i="18"/>
  <c r="I75" i="18"/>
  <c r="I100" i="18"/>
  <c r="I223" i="18"/>
  <c r="I226" i="18"/>
  <c r="I134" i="18"/>
  <c r="I143" i="18"/>
  <c r="I155" i="18"/>
  <c r="I162" i="18"/>
  <c r="I19" i="18"/>
  <c r="I197" i="18"/>
  <c r="I78" i="18"/>
  <c r="I18" i="18"/>
  <c r="I60" i="18"/>
  <c r="I167" i="18"/>
  <c r="I215" i="18"/>
  <c r="I76" i="18"/>
  <c r="I203" i="18"/>
  <c r="I117" i="18"/>
  <c r="I164" i="18"/>
  <c r="I235" i="18"/>
  <c r="I107" i="18"/>
  <c r="I55" i="18"/>
  <c r="I72" i="18"/>
  <c r="I186" i="18"/>
  <c r="I99" i="18"/>
  <c r="I185" i="18"/>
  <c r="I210" i="18"/>
  <c r="I201" i="18"/>
  <c r="I187" i="18"/>
  <c r="I44" i="18"/>
  <c r="I96" i="18"/>
  <c r="M41" i="26"/>
  <c r="O41" i="26"/>
  <c r="M42" i="27"/>
  <c r="O42" i="27"/>
  <c r="J8" i="18"/>
  <c r="C28" i="18"/>
  <c r="C76" i="18"/>
  <c r="C82" i="18"/>
  <c r="C245" i="18"/>
  <c r="C64" i="18"/>
  <c r="C101" i="18"/>
  <c r="C231" i="18"/>
  <c r="C227" i="18"/>
  <c r="C243" i="18"/>
  <c r="C125" i="18"/>
  <c r="C66" i="18"/>
  <c r="C24" i="18"/>
  <c r="C122" i="18"/>
  <c r="C137" i="18"/>
  <c r="C205" i="18"/>
  <c r="C160" i="18"/>
  <c r="C140" i="18"/>
  <c r="C148" i="18"/>
  <c r="C149" i="18"/>
  <c r="C58" i="18"/>
  <c r="C59" i="18"/>
  <c r="C170" i="18"/>
  <c r="C185" i="18"/>
  <c r="C145" i="18"/>
  <c r="C131" i="18"/>
  <c r="C195" i="18"/>
  <c r="C181" i="18"/>
  <c r="C130" i="18"/>
  <c r="C36" i="18"/>
  <c r="C78" i="18"/>
  <c r="C219" i="18"/>
  <c r="C63" i="18"/>
  <c r="C108" i="18"/>
  <c r="C45" i="18"/>
  <c r="C211" i="18"/>
  <c r="C158" i="18"/>
  <c r="C96" i="18"/>
  <c r="C127" i="18"/>
  <c r="C70" i="18"/>
  <c r="C183" i="18"/>
  <c r="C186" i="18"/>
  <c r="C42" i="18"/>
  <c r="C77" i="18"/>
  <c r="C153" i="18"/>
  <c r="C93" i="18"/>
  <c r="C39" i="18"/>
  <c r="C100" i="18"/>
  <c r="C208" i="18"/>
  <c r="C120" i="18"/>
  <c r="C113" i="18"/>
  <c r="C104" i="18"/>
  <c r="C46" i="18"/>
  <c r="C212" i="18"/>
  <c r="C48" i="18"/>
  <c r="C193" i="18"/>
  <c r="C210" i="18"/>
  <c r="C98" i="18"/>
  <c r="C214" i="18"/>
  <c r="C221" i="18"/>
  <c r="C159" i="18"/>
  <c r="C141" i="18"/>
  <c r="C164" i="18"/>
  <c r="C99" i="18"/>
  <c r="C232" i="18"/>
  <c r="C206" i="18"/>
  <c r="C216" i="18"/>
  <c r="C26" i="18"/>
  <c r="C52" i="18"/>
  <c r="C198" i="18"/>
  <c r="C103" i="18"/>
  <c r="C169" i="18"/>
  <c r="C25" i="18"/>
  <c r="C40" i="18"/>
  <c r="C175" i="18"/>
  <c r="C223" i="18"/>
  <c r="C166" i="18"/>
  <c r="C157" i="18"/>
  <c r="C189" i="18"/>
  <c r="C38" i="18"/>
  <c r="C200" i="18"/>
  <c r="C68" i="18"/>
  <c r="C31" i="18"/>
  <c r="C37" i="18"/>
  <c r="C172" i="18"/>
  <c r="C73" i="18"/>
  <c r="C116" i="18"/>
  <c r="C33" i="18"/>
  <c r="C126" i="18"/>
  <c r="C197" i="18"/>
  <c r="C218" i="18"/>
  <c r="C201" i="18"/>
  <c r="C134" i="18"/>
  <c r="C112" i="18"/>
  <c r="C49" i="18"/>
  <c r="C13" i="18"/>
  <c r="C88" i="18"/>
  <c r="C86" i="18"/>
  <c r="C117" i="18"/>
  <c r="C55" i="18"/>
  <c r="C180" i="18"/>
  <c r="C229" i="18"/>
  <c r="C196" i="18"/>
  <c r="C92" i="18"/>
  <c r="C44" i="18"/>
  <c r="C133" i="18"/>
  <c r="C16" i="18"/>
  <c r="C107" i="18"/>
  <c r="C17" i="18"/>
  <c r="C162" i="18"/>
  <c r="C155" i="18"/>
  <c r="C90" i="18"/>
  <c r="C182" i="18"/>
  <c r="C69" i="18"/>
  <c r="C111" i="18"/>
  <c r="C188" i="18"/>
  <c r="C124" i="18"/>
  <c r="C21" i="18"/>
  <c r="C118" i="18"/>
  <c r="C27" i="18"/>
  <c r="C62" i="18"/>
  <c r="C213" i="18"/>
  <c r="C233" i="18"/>
  <c r="C19" i="18"/>
  <c r="C123" i="18"/>
  <c r="C136" i="18"/>
  <c r="C176" i="18"/>
  <c r="C199" i="18"/>
  <c r="C22" i="18"/>
  <c r="C89" i="18"/>
  <c r="C146" i="18"/>
  <c r="C15" i="18"/>
  <c r="C32" i="18"/>
  <c r="C132" i="18"/>
  <c r="C54" i="18"/>
  <c r="C119" i="18"/>
  <c r="C67" i="18"/>
  <c r="C110" i="18"/>
  <c r="C139" i="18"/>
  <c r="C147" i="18"/>
  <c r="C51" i="18"/>
  <c r="C35" i="18"/>
  <c r="C144" i="18"/>
  <c r="C47" i="18"/>
  <c r="C203" i="18"/>
  <c r="C173" i="18"/>
  <c r="C191" i="18"/>
  <c r="C224" i="18"/>
  <c r="C194" i="18"/>
  <c r="C95" i="18"/>
  <c r="C57" i="18"/>
  <c r="C14" i="18"/>
  <c r="C71" i="18"/>
  <c r="C178" i="18"/>
  <c r="C179" i="18"/>
  <c r="C61" i="18"/>
  <c r="C84" i="18"/>
  <c r="C91" i="18"/>
  <c r="C168" i="18"/>
  <c r="C50" i="18"/>
  <c r="C129" i="18"/>
  <c r="C202" i="18"/>
  <c r="C65" i="18"/>
  <c r="C18" i="18"/>
  <c r="C30" i="18"/>
  <c r="C207" i="18"/>
  <c r="C74" i="18"/>
  <c r="C187" i="18"/>
  <c r="C20" i="18"/>
  <c r="C171" i="18"/>
  <c r="C109" i="18"/>
  <c r="C215" i="18"/>
  <c r="C34" i="18"/>
  <c r="C163" i="18"/>
  <c r="C72" i="18"/>
  <c r="C154" i="18"/>
  <c r="C184" i="18"/>
  <c r="C209" i="18"/>
  <c r="C177" i="18"/>
  <c r="C138" i="18"/>
  <c r="C135" i="18"/>
  <c r="C43" i="18"/>
  <c r="C53" i="18"/>
  <c r="C192" i="18"/>
  <c r="C97" i="18"/>
  <c r="C204" i="18"/>
  <c r="C41" i="18"/>
  <c r="C79" i="18"/>
  <c r="C60" i="18"/>
  <c r="C217" i="18"/>
  <c r="C156" i="18"/>
  <c r="C80" i="18"/>
  <c r="C56" i="18"/>
  <c r="C94" i="18"/>
  <c r="C174" i="18"/>
  <c r="C29" i="18"/>
  <c r="O41" i="27"/>
  <c r="M41" i="27"/>
  <c r="E64" i="18"/>
  <c r="E24" i="18"/>
  <c r="E239" i="18"/>
  <c r="E76" i="18"/>
  <c r="E237" i="18"/>
  <c r="E245" i="18"/>
  <c r="E229" i="18"/>
  <c r="E243" i="18"/>
  <c r="E167" i="18"/>
  <c r="E82" i="18"/>
  <c r="E223" i="18"/>
  <c r="E28" i="18"/>
  <c r="E164" i="18"/>
  <c r="E35" i="18"/>
  <c r="E45" i="18"/>
  <c r="E54" i="18"/>
  <c r="E233" i="18"/>
  <c r="E216" i="18"/>
  <c r="E111" i="18"/>
  <c r="E193" i="18"/>
  <c r="E84" i="18"/>
  <c r="E79" i="18"/>
  <c r="E211" i="18"/>
  <c r="E185" i="18"/>
  <c r="E224" i="18"/>
  <c r="E69" i="18"/>
  <c r="E204" i="18"/>
  <c r="E14" i="18"/>
  <c r="E44" i="18"/>
  <c r="E144" i="18"/>
  <c r="E218" i="18"/>
  <c r="E95" i="18"/>
  <c r="E155" i="18"/>
  <c r="E48" i="18"/>
  <c r="E32" i="18"/>
  <c r="E60" i="18"/>
  <c r="E173" i="18"/>
  <c r="E192" i="18"/>
  <c r="E94" i="18"/>
  <c r="E108" i="18"/>
  <c r="E212" i="18"/>
  <c r="E81" i="18"/>
  <c r="E231" i="18"/>
  <c r="E100" i="18"/>
  <c r="E215" i="18"/>
  <c r="E80" i="18"/>
  <c r="E118" i="18"/>
  <c r="E129" i="18"/>
  <c r="E180" i="18"/>
  <c r="E73" i="18"/>
  <c r="E156" i="18"/>
  <c r="E162" i="18"/>
  <c r="E77" i="18"/>
  <c r="E206" i="18"/>
  <c r="E200" i="18"/>
  <c r="E184" i="18"/>
  <c r="E39" i="18"/>
  <c r="E208" i="18"/>
  <c r="E42" i="18"/>
  <c r="E122" i="18"/>
  <c r="E197" i="18"/>
  <c r="E57" i="18"/>
  <c r="E15" i="18"/>
  <c r="E89" i="18"/>
  <c r="E36" i="18"/>
  <c r="E56" i="18"/>
  <c r="E199" i="18"/>
  <c r="E68" i="18"/>
  <c r="E148" i="18"/>
  <c r="E70" i="18"/>
  <c r="E98" i="18"/>
  <c r="E187" i="18"/>
  <c r="E120" i="18"/>
  <c r="E189" i="18"/>
  <c r="E65" i="18"/>
  <c r="E178" i="18"/>
  <c r="E55" i="18"/>
  <c r="E91" i="18"/>
  <c r="E27" i="18"/>
  <c r="E31" i="18"/>
  <c r="E130" i="18"/>
  <c r="E78" i="18"/>
  <c r="E207" i="18"/>
  <c r="E191" i="18"/>
  <c r="E163" i="18"/>
  <c r="E145" i="18"/>
  <c r="E19" i="18"/>
  <c r="E71" i="18"/>
  <c r="E40" i="18"/>
  <c r="E117" i="18"/>
  <c r="E169" i="18"/>
  <c r="E201" i="18"/>
  <c r="E33" i="18"/>
  <c r="E221" i="18"/>
  <c r="E18" i="18"/>
  <c r="E37" i="18"/>
  <c r="E183" i="18"/>
  <c r="E50" i="18"/>
  <c r="E66" i="18"/>
  <c r="E110" i="18"/>
  <c r="E232" i="18"/>
  <c r="E124" i="18"/>
  <c r="E166" i="18"/>
  <c r="E160" i="18"/>
  <c r="E113" i="18"/>
  <c r="E132" i="18"/>
  <c r="E131" i="18"/>
  <c r="E88" i="18"/>
  <c r="E43" i="18"/>
  <c r="E182" i="18"/>
  <c r="E107" i="18"/>
  <c r="E20" i="18"/>
  <c r="E217" i="18"/>
  <c r="E139" i="18"/>
  <c r="E46" i="18"/>
  <c r="E196" i="18"/>
  <c r="E126" i="18"/>
  <c r="E140" i="18"/>
  <c r="E51" i="18"/>
  <c r="E29" i="18"/>
  <c r="E86" i="18"/>
  <c r="E195" i="18"/>
  <c r="E59" i="18"/>
  <c r="E128" i="18"/>
  <c r="E214" i="18"/>
  <c r="E41" i="18"/>
  <c r="E112" i="18"/>
  <c r="E23" i="18"/>
  <c r="E49" i="18"/>
  <c r="E170" i="18"/>
  <c r="E202" i="18"/>
  <c r="E147" i="18"/>
  <c r="E181" i="18"/>
  <c r="E141" i="18"/>
  <c r="E205" i="18"/>
  <c r="E175" i="18"/>
  <c r="E127" i="18"/>
  <c r="E125" i="18"/>
  <c r="E210" i="18"/>
  <c r="E90" i="18"/>
  <c r="E21" i="18"/>
  <c r="E74" i="18"/>
  <c r="E13" i="18"/>
  <c r="E213" i="18"/>
  <c r="E30" i="18"/>
  <c r="E209" i="18"/>
  <c r="E47" i="18"/>
  <c r="E119" i="18"/>
  <c r="E92" i="18"/>
  <c r="E25" i="18"/>
  <c r="E58" i="18"/>
  <c r="E96" i="18"/>
  <c r="E22" i="18"/>
  <c r="E135" i="18"/>
  <c r="E198" i="18"/>
  <c r="E188" i="18"/>
  <c r="E174" i="18"/>
  <c r="E99" i="18"/>
  <c r="E146" i="18"/>
  <c r="E171" i="18"/>
  <c r="E153" i="18"/>
  <c r="E103" i="18"/>
  <c r="E62" i="18"/>
  <c r="E227" i="18"/>
  <c r="E17" i="18"/>
  <c r="E116" i="18"/>
  <c r="E72" i="18"/>
  <c r="E134" i="18"/>
  <c r="E53" i="18"/>
  <c r="E133" i="18"/>
  <c r="E16" i="18"/>
  <c r="E93" i="18"/>
  <c r="E104" i="18"/>
  <c r="E219" i="18"/>
  <c r="E172" i="18"/>
  <c r="E52" i="18"/>
  <c r="E157" i="18"/>
  <c r="E186" i="18"/>
  <c r="E154" i="18"/>
  <c r="E203" i="18"/>
  <c r="E179" i="18"/>
  <c r="E61" i="18"/>
  <c r="E150" i="18"/>
  <c r="E38" i="18"/>
  <c r="E34" i="18"/>
  <c r="E136" i="18"/>
  <c r="E159" i="18"/>
  <c r="E194" i="18"/>
  <c r="E26" i="18"/>
  <c r="E67" i="18"/>
  <c r="J9" i="18" l="1"/>
  <c r="G34" i="16" l="1"/>
  <c r="G35" i="16"/>
  <c r="K33" i="16"/>
  <c r="K32" i="16" l="1"/>
  <c r="I34" i="16"/>
  <c r="I35" i="16"/>
  <c r="R23" i="30" l="1"/>
  <c r="T23" i="30"/>
  <c r="R23" i="29"/>
  <c r="T23" i="29"/>
  <c r="K22" i="16" l="1"/>
  <c r="K16" i="16"/>
  <c r="I10" i="16"/>
  <c r="G18" i="16"/>
  <c r="G17" i="16"/>
  <c r="G9" i="16"/>
  <c r="I24" i="16"/>
  <c r="I23" i="16"/>
  <c r="K21" i="16"/>
  <c r="G30" i="16"/>
  <c r="G29" i="16"/>
  <c r="G23" i="16"/>
  <c r="G24" i="16"/>
  <c r="I9" i="16"/>
  <c r="K15" i="16"/>
  <c r="I17" i="16"/>
  <c r="I18" i="16"/>
  <c r="K28" i="16"/>
  <c r="G10" i="16"/>
  <c r="I30" i="16"/>
  <c r="I29" i="16"/>
  <c r="K27" i="16"/>
  <c r="G11" i="16" l="1"/>
  <c r="G12" i="16"/>
  <c r="K10" i="16"/>
  <c r="I12" i="16"/>
  <c r="K9" i="16"/>
  <c r="I11" i="16"/>
  <c r="O19" i="25" l="1"/>
  <c r="AE15" i="24"/>
  <c r="AE15" i="25"/>
  <c r="AE22" i="25"/>
  <c r="AG22" i="25"/>
  <c r="O15" i="24"/>
  <c r="O19" i="24"/>
  <c r="O21" i="25"/>
  <c r="O22" i="25"/>
  <c r="Q22" i="25"/>
  <c r="O21" i="24"/>
  <c r="AE22" i="24"/>
  <c r="AG22" i="24"/>
  <c r="O15" i="25"/>
  <c r="O22" i="24"/>
  <c r="Q22" i="24"/>
  <c r="E10" i="28"/>
  <c r="G10" i="28"/>
  <c r="E24" i="28"/>
  <c r="Q15" i="24"/>
  <c r="C25" i="24"/>
  <c r="C24" i="24"/>
  <c r="C24" i="25"/>
  <c r="C23" i="24"/>
  <c r="C23" i="25"/>
  <c r="C22" i="25"/>
  <c r="C22" i="24"/>
  <c r="AE21" i="24"/>
  <c r="C21" i="25"/>
  <c r="E21" i="25"/>
  <c r="AE21" i="25"/>
  <c r="C21" i="24"/>
  <c r="Q21" i="24"/>
  <c r="Q21" i="25"/>
  <c r="C20" i="24"/>
  <c r="AG21" i="25"/>
  <c r="C20" i="25"/>
  <c r="AE19" i="25"/>
  <c r="AE19" i="24"/>
  <c r="C19" i="24"/>
  <c r="C19" i="25"/>
  <c r="C18" i="25"/>
  <c r="C18" i="24"/>
  <c r="C17" i="24"/>
  <c r="C17" i="25"/>
  <c r="E15" i="25"/>
  <c r="AG15" i="25"/>
  <c r="AA13" i="25" l="1"/>
  <c r="AC13" i="25"/>
  <c r="AE14" i="25"/>
  <c r="AG14" i="25"/>
  <c r="AO16" i="25"/>
  <c r="AM16" i="25"/>
  <c r="AM16" i="24"/>
  <c r="AO16" i="24"/>
  <c r="AM17" i="25"/>
  <c r="AO17" i="25"/>
  <c r="AO19" i="25"/>
  <c r="AM19" i="25"/>
  <c r="AM21" i="25"/>
  <c r="AO21" i="25"/>
  <c r="Y17" i="24"/>
  <c r="W17" i="24"/>
  <c r="Y14" i="24"/>
  <c r="G21" i="25"/>
  <c r="K13" i="24"/>
  <c r="AI13" i="24"/>
  <c r="AG16" i="24"/>
  <c r="AO17" i="24"/>
  <c r="AM17" i="24"/>
  <c r="AG19" i="25"/>
  <c r="AE18" i="25"/>
  <c r="AG18" i="25"/>
  <c r="E19" i="25"/>
  <c r="W19" i="25"/>
  <c r="Y19" i="25"/>
  <c r="O20" i="24"/>
  <c r="Q20" i="24"/>
  <c r="E20" i="24"/>
  <c r="Y21" i="25"/>
  <c r="W21" i="25"/>
  <c r="E22" i="25"/>
  <c r="W22" i="25"/>
  <c r="Y22" i="25"/>
  <c r="Y14" i="25"/>
  <c r="AI13" i="25"/>
  <c r="AE16" i="25"/>
  <c r="AG16" i="25"/>
  <c r="AG17" i="24"/>
  <c r="AE17" i="24"/>
  <c r="AG18" i="24"/>
  <c r="AE18" i="24"/>
  <c r="AO18" i="25"/>
  <c r="AM18" i="25"/>
  <c r="AO19" i="24"/>
  <c r="AM19" i="24"/>
  <c r="AO21" i="24"/>
  <c r="AM21" i="24"/>
  <c r="AM14" i="25"/>
  <c r="AO14" i="25"/>
  <c r="AK13" i="25"/>
  <c r="AO14" i="24"/>
  <c r="AM14" i="24"/>
  <c r="AK13" i="24"/>
  <c r="Q19" i="24"/>
  <c r="O18" i="24"/>
  <c r="E18" i="24"/>
  <c r="Q18" i="24"/>
  <c r="E19" i="24"/>
  <c r="G19" i="24" s="1"/>
  <c r="W19" i="24"/>
  <c r="Y19" i="24"/>
  <c r="Y20" i="24"/>
  <c r="W20" i="24"/>
  <c r="E20" i="25"/>
  <c r="O20" i="25"/>
  <c r="Q20" i="25"/>
  <c r="Q15" i="25"/>
  <c r="Q14" i="25"/>
  <c r="E14" i="25"/>
  <c r="M13" i="25"/>
  <c r="O14" i="25"/>
  <c r="AE14" i="24"/>
  <c r="AC13" i="24"/>
  <c r="AG14" i="24"/>
  <c r="AO15" i="25"/>
  <c r="AM15" i="25"/>
  <c r="Y16" i="25"/>
  <c r="AG17" i="25"/>
  <c r="AE17" i="25"/>
  <c r="W18" i="25"/>
  <c r="Y18" i="25"/>
  <c r="AG21" i="24"/>
  <c r="AG20" i="24"/>
  <c r="AE20" i="24"/>
  <c r="W22" i="24"/>
  <c r="Y22" i="24"/>
  <c r="AO22" i="25"/>
  <c r="AM22" i="25"/>
  <c r="Y15" i="25"/>
  <c r="Q16" i="24"/>
  <c r="O16" i="24"/>
  <c r="E16" i="24"/>
  <c r="E17" i="25"/>
  <c r="O17" i="25"/>
  <c r="Q17" i="25"/>
  <c r="Y20" i="25"/>
  <c r="W20" i="25"/>
  <c r="AO15" i="24"/>
  <c r="AM15" i="24"/>
  <c r="E16" i="25"/>
  <c r="Q16" i="25"/>
  <c r="O16" i="25"/>
  <c r="Y17" i="25"/>
  <c r="W17" i="25"/>
  <c r="W18" i="24"/>
  <c r="Y18" i="24"/>
  <c r="E18" i="25"/>
  <c r="O18" i="25"/>
  <c r="Q18" i="25"/>
  <c r="AO20" i="24"/>
  <c r="AM20" i="24"/>
  <c r="AE20" i="25"/>
  <c r="AG20" i="25"/>
  <c r="AG15" i="24"/>
  <c r="AG19" i="24"/>
  <c r="Q17" i="24"/>
  <c r="E17" i="24"/>
  <c r="O17" i="24"/>
  <c r="AM18" i="24"/>
  <c r="AO18" i="24"/>
  <c r="AO20" i="25"/>
  <c r="AM20" i="25"/>
  <c r="Y21" i="24"/>
  <c r="W21" i="24"/>
  <c r="AM22" i="24"/>
  <c r="AO22" i="24"/>
  <c r="C25" i="25"/>
  <c r="E14" i="24"/>
  <c r="Q14" i="24"/>
  <c r="O14" i="24"/>
  <c r="M13" i="24"/>
  <c r="E22" i="24"/>
  <c r="E21" i="24"/>
  <c r="K13" i="25"/>
  <c r="Q19" i="25"/>
  <c r="C16" i="25"/>
  <c r="C15" i="24"/>
  <c r="W14" i="25"/>
  <c r="C15" i="25"/>
  <c r="G15" i="25" s="1"/>
  <c r="C16" i="24"/>
  <c r="AA13" i="24"/>
  <c r="U13" i="24"/>
  <c r="G24" i="28"/>
  <c r="AE16" i="24" l="1"/>
  <c r="K10" i="28"/>
  <c r="W16" i="25"/>
  <c r="R27" i="29"/>
  <c r="T27" i="29"/>
  <c r="I20" i="24"/>
  <c r="G20" i="24"/>
  <c r="S13" i="25"/>
  <c r="C14" i="25"/>
  <c r="C13" i="25" s="1"/>
  <c r="W16" i="24"/>
  <c r="G20" i="25"/>
  <c r="I20" i="25"/>
  <c r="W14" i="24"/>
  <c r="S13" i="24"/>
  <c r="C14" i="24"/>
  <c r="C13" i="24" s="1"/>
  <c r="I14" i="24"/>
  <c r="I19" i="24"/>
  <c r="G18" i="24"/>
  <c r="I18" i="24"/>
  <c r="T25" i="30"/>
  <c r="R25" i="30"/>
  <c r="T25" i="29"/>
  <c r="R25" i="29"/>
  <c r="T27" i="30"/>
  <c r="R27" i="30"/>
  <c r="G16" i="24"/>
  <c r="G21" i="24"/>
  <c r="I21" i="24"/>
  <c r="I18" i="25"/>
  <c r="G18" i="25"/>
  <c r="W15" i="25"/>
  <c r="G22" i="25"/>
  <c r="I22" i="25"/>
  <c r="I21" i="25"/>
  <c r="I17" i="25"/>
  <c r="G17" i="25"/>
  <c r="G19" i="25"/>
  <c r="I19" i="25"/>
  <c r="Y15" i="24"/>
  <c r="W15" i="24"/>
  <c r="E15" i="24"/>
  <c r="E13" i="24" s="1"/>
  <c r="Y16" i="24"/>
  <c r="I16" i="24"/>
  <c r="I22" i="24"/>
  <c r="G22" i="24"/>
  <c r="G17" i="24"/>
  <c r="I17" i="24"/>
  <c r="I16" i="25"/>
  <c r="G16" i="25"/>
  <c r="I14" i="25"/>
  <c r="G14" i="25"/>
  <c r="I15" i="25"/>
  <c r="K24" i="28"/>
  <c r="G14" i="24" l="1"/>
  <c r="R24" i="30"/>
  <c r="T24" i="30"/>
  <c r="M10" i="28"/>
  <c r="G15" i="24"/>
  <c r="I15" i="24"/>
  <c r="R26" i="29"/>
  <c r="T26" i="29"/>
  <c r="R26" i="30"/>
  <c r="T26" i="30"/>
  <c r="R24" i="29"/>
  <c r="T24" i="29"/>
  <c r="U13" i="25"/>
  <c r="M24" i="28"/>
  <c r="E13" i="25" l="1"/>
</calcChain>
</file>

<file path=xl/sharedStrings.xml><?xml version="1.0" encoding="utf-8"?>
<sst xmlns="http://schemas.openxmlformats.org/spreadsheetml/2006/main" count="2920" uniqueCount="1141">
  <si>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</si>
  <si>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</si>
  <si>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</si>
  <si>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</si>
  <si>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</si>
  <si>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</si>
  <si>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</si>
  <si>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</si>
  <si>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</si>
  <si>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</si>
  <si>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</si>
  <si>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</si>
  <si>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</si>
  <si>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</si>
  <si>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</si>
  <si>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</si>
  <si>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</si>
  <si>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</si>
  <si>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</si>
  <si>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</si>
  <si>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</si>
  <si>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</si>
  <si>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</si>
  <si>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</si>
  <si>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</si>
  <si>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</si>
  <si>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</si>
  <si>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</si>
  <si>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</si>
  <si>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</si>
  <si>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</si>
  <si>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</si>
  <si>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</si>
  <si>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</si>
  <si>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</si>
  <si>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</si>
  <si>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</si>
  <si>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</si>
  <si>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</si>
  <si>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</si>
  <si>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</si>
  <si>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</si>
  <si>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</si>
  <si>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</si>
  <si>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</si>
  <si>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</si>
  <si>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</si>
  <si>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</si>
  <si>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</si>
  <si>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</si>
  <si>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</si>
  <si>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</si>
  <si>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</si>
  <si>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</si>
  <si>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</si>
  <si>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</si>
  <si>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</si>
  <si>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</si>
  <si>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</si>
  <si>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</si>
  <si>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</si>
  <si>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</si>
  <si>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</si>
  <si>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</si>
  <si>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</si>
  <si>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</si>
  <si>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</si>
  <si>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</si>
  <si>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</si>
  <si>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</si>
  <si>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</si>
  <si>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</si>
  <si>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</si>
  <si>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</si>
  <si>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</si>
  <si>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</si>
  <si>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</si>
  <si>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</si>
  <si>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</si>
  <si>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</si>
  <si>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</si>
  <si>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</si>
  <si>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</si>
  <si>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</si>
  <si>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</si>
  <si>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</si>
  <si>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</si>
  <si>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</si>
  <si>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</si>
  <si>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</si>
  <si>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</si>
  <si>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</si>
  <si>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</si>
  <si>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</si>
  <si>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</si>
  <si>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</si>
  <si>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</si>
  <si>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</si>
  <si>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</si>
  <si>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</si>
  <si>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</si>
  <si>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</si>
  <si>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</si>
  <si>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</si>
  <si>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</si>
  <si>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</si>
  <si>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</si>
  <si>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</si>
  <si>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</si>
  <si>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</si>
  <si>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</si>
  <si>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</si>
  <si>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</si>
  <si>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</si>
  <si>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</si>
  <si>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</si>
  <si>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</si>
  <si>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</si>
  <si>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</si>
  <si>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</si>
  <si>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</si>
  <si>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</si>
  <si>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</si>
  <si>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</si>
  <si>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</si>
  <si>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</si>
  <si>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</si>
  <si>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</si>
  <si>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</si>
  <si>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</si>
  <si>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</si>
  <si>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</si>
  <si>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</si>
  <si>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</si>
  <si>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</si>
  <si>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</si>
  <si>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</si>
  <si>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</si>
  <si>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</si>
  <si>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</si>
  <si>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</si>
  <si>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</si>
  <si>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</si>
  <si>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</si>
  <si>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</si>
  <si>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</si>
  <si>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</si>
  <si>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</si>
  <si>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</si>
  <si>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</si>
  <si>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</si>
  <si>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</si>
  <si>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</si>
  <si>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</si>
  <si>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</si>
  <si>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</si>
  <si>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</si>
  <si>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</si>
  <si>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</si>
  <si>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</si>
  <si>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</si>
  <si>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</si>
  <si>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</si>
  <si>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</si>
  <si>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</si>
  <si>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</si>
  <si>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</si>
  <si>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</si>
  <si>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</si>
  <si>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</si>
  <si>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</si>
  <si>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</si>
  <si>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</si>
  <si>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</si>
  <si>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</si>
  <si>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</si>
  <si>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</si>
  <si>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</si>
  <si>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</si>
  <si>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</si>
  <si>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</si>
  <si>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</si>
  <si>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</si>
  <si>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</si>
  <si>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</si>
  <si>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</si>
  <si>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</si>
  <si>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</si>
  <si>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</si>
  <si>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</si>
  <si>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</si>
  <si>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</si>
  <si>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</si>
  <si>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</si>
  <si>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</si>
  <si>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</si>
  <si>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</si>
  <si>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</si>
  <si>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</si>
  <si>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</si>
  <si>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</si>
  <si>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</si>
  <si>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</si>
  <si>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</si>
  <si>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</si>
  <si>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</si>
  <si>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</si>
  <si>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</si>
  <si>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</si>
  <si>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</si>
  <si>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</si>
  <si>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</si>
  <si>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</si>
  <si>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</si>
  <si>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</si>
  <si>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</si>
  <si>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</si>
  <si>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</si>
  <si>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</si>
  <si>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</si>
  <si>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</si>
  <si>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</si>
  <si>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</si>
  <si>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</si>
  <si>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</si>
  <si>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</si>
  <si>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</si>
  <si>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</si>
  <si>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</si>
  <si>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</si>
  <si>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</si>
  <si>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</si>
  <si>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</si>
  <si>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</si>
  <si>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</si>
  <si>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</si>
  <si>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</si>
  <si>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</si>
  <si>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</si>
  <si>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</si>
  <si>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</si>
  <si>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</si>
  <si>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</si>
  <si>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</si>
  <si>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</si>
  <si>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</si>
  <si>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</si>
  <si>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</si>
  <si>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</si>
  <si>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</si>
  <si>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</si>
  <si>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</si>
  <si>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</si>
  <si>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</si>
  <si>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</si>
  <si>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</si>
  <si>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</si>
  <si>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</si>
  <si>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</si>
  <si>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</si>
  <si>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</si>
  <si>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</si>
  <si>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</si>
  <si>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</si>
  <si>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</si>
  <si>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</si>
  <si>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</si>
  <si>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</si>
  <si>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</si>
  <si>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</si>
  <si>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</si>
  <si>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</si>
  <si>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</si>
  <si>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</si>
  <si>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</si>
  <si>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</si>
  <si>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</si>
  <si>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</si>
  <si>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</si>
  <si>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</si>
  <si>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</si>
  <si>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</si>
  <si>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</si>
  <si>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</si>
  <si>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</si>
  <si>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</si>
  <si>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</si>
  <si>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</si>
  <si>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</si>
  <si>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</si>
  <si>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</si>
  <si>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</si>
  <si>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</si>
  <si>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</si>
  <si>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</si>
  <si>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</si>
  <si>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</si>
  <si>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</si>
  <si>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</si>
  <si>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</si>
  <si>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</si>
  <si>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</si>
  <si>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</si>
  <si>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</si>
  <si>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</si>
  <si>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</si>
  <si>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</si>
  <si>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</si>
  <si>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</si>
  <si>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</si>
  <si>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</si>
  <si>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</si>
  <si>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</si>
  <si>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</si>
  <si>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</si>
  <si>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</si>
  <si>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</si>
  <si>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</si>
  <si>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</si>
  <si>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</si>
  <si>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</si>
  <si>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</si>
  <si>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</si>
  <si>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</si>
  <si>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</si>
  <si>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</si>
  <si>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</si>
  <si>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</si>
  <si>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</si>
  <si>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</si>
  <si>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</si>
  <si>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</si>
  <si>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</si>
  <si>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</si>
  <si>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</si>
  <si>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</si>
  <si>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</si>
  <si>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</si>
  <si>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</si>
  <si>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</si>
  <si>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</si>
  <si>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</si>
  <si>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</si>
  <si>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</si>
  <si>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</si>
  <si>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</si>
  <si>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</si>
  <si>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</si>
  <si>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</si>
  <si>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</si>
  <si>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</si>
  <si>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</si>
  <si>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</si>
  <si>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</si>
  <si>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</si>
  <si>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</si>
  <si>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</si>
  <si>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</si>
  <si>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</si>
  <si>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</si>
  <si>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</si>
  <si>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</si>
  <si>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</si>
  <si>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</si>
  <si>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</si>
  <si>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</si>
  <si>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</si>
  <si>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</si>
  <si>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</si>
  <si>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</si>
  <si>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</si>
  <si>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</si>
  <si>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</si>
  <si>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</si>
  <si>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</si>
  <si>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</si>
  <si>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</si>
  <si>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</si>
  <si>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</si>
  <si>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</si>
  <si>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</si>
  <si>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</si>
  <si>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</si>
  <si>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</si>
  <si>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</si>
  <si>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</si>
  <si>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</si>
  <si>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</si>
  <si>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</si>
  <si>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</si>
  <si>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</si>
  <si>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</si>
  <si>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</si>
  <si>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</si>
  <si>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</si>
  <si>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</si>
  <si>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</si>
  <si>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</si>
  <si>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</si>
  <si>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</si>
  <si>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</si>
  <si>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</si>
  <si>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</si>
  <si>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</si>
  <si>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</si>
  <si>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</si>
  <si>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</si>
  <si>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</si>
  <si>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</si>
  <si>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</si>
  <si>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</si>
  <si>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</si>
  <si>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</si>
  <si>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</si>
  <si>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</si>
  <si>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</si>
  <si>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</si>
  <si>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</si>
  <si>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</si>
  <si>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</si>
  <si>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</si>
  <si>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</si>
  <si>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</si>
  <si>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</si>
  <si>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</si>
  <si>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</si>
  <si>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</si>
  <si>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</si>
  <si>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</si>
  <si>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</si>
  <si>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</si>
  <si>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</si>
  <si>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</si>
  <si>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</si>
  <si>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</si>
  <si>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</si>
  <si>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</si>
  <si>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</si>
  <si>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</si>
  <si>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</si>
  <si>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</si>
  <si>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</si>
  <si>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</si>
  <si>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</si>
  <si>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</si>
  <si>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</si>
  <si>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</si>
  <si>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</si>
  <si>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</si>
  <si>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</si>
  <si>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</si>
  <si>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</si>
  <si>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</si>
  <si>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</si>
  <si>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</si>
  <si>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</si>
  <si>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</si>
  <si>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</si>
  <si>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</si>
  <si>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</si>
  <si>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</si>
  <si>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</si>
  <si>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</si>
  <si>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</si>
  <si>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</si>
  <si>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</si>
  <si>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</si>
  <si>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</si>
  <si>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</si>
  <si>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</si>
  <si>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</si>
  <si>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</si>
  <si>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</si>
  <si>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</si>
  <si>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</si>
  <si>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</si>
  <si>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</si>
  <si>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</si>
  <si>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</si>
  <si>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</si>
  <si>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</si>
  <si>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</si>
  <si>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</si>
  <si>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</si>
  <si>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</si>
  <si>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</si>
  <si>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</si>
  <si>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</si>
  <si>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</si>
  <si>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</si>
  <si>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</si>
  <si>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</si>
  <si>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</si>
  <si>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</si>
  <si>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</si>
  <si>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</si>
  <si>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</si>
  <si>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</si>
  <si>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</si>
  <si>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</si>
  <si>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</si>
  <si>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</si>
  <si>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</si>
  <si>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</si>
  <si>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</si>
  <si>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</si>
  <si>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</si>
  <si>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</si>
  <si>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</si>
  <si>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</si>
  <si>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</si>
  <si>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</si>
  <si>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</si>
  <si>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</si>
  <si>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</si>
  <si>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</si>
  <si>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</si>
  <si>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</si>
  <si>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</si>
  <si>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</si>
  <si>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</si>
  <si>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</si>
  <si>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</si>
  <si>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</si>
  <si>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</si>
  <si>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</si>
  <si>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</si>
  <si>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</si>
  <si>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</si>
  <si>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</si>
  <si>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</si>
  <si>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</si>
  <si>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</si>
  <si>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</si>
  <si>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</si>
  <si>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</si>
  <si>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</si>
  <si>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</si>
  <si>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</si>
  <si>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</si>
  <si>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</si>
  <si>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</si>
  <si>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</si>
  <si>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</si>
  <si>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</si>
  <si>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</si>
  <si>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</si>
  <si>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</si>
  <si>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</si>
  <si>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</si>
  <si>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</si>
  <si>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</si>
  <si>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</si>
  <si>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</si>
  <si>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</si>
  <si>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</si>
  <si>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</si>
  <si>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</si>
  <si>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</si>
  <si>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</si>
  <si>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</si>
  <si>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</si>
  <si>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</si>
  <si>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</si>
  <si>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</si>
  <si>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</si>
  <si>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</si>
  <si>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</si>
  <si>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</si>
  <si>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</si>
  <si>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</si>
  <si>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</si>
  <si>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</si>
  <si>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</si>
  <si>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</si>
  <si>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</si>
  <si>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</si>
  <si>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</si>
  <si>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</si>
  <si>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</si>
  <si>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</si>
  <si>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</si>
  <si>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</si>
  <si>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</si>
  <si>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</si>
  <si>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</si>
  <si>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</si>
  <si>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</si>
  <si>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</si>
  <si>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</si>
  <si>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</si>
  <si>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</si>
  <si>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</si>
  <si>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</si>
  <si>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</si>
  <si>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</si>
  <si>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</si>
  <si>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</si>
  <si>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</si>
  <si>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</si>
  <si>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</si>
  <si>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</si>
  <si>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</si>
  <si>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</si>
  <si>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</si>
  <si>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</si>
  <si>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</si>
  <si>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</si>
  <si>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</si>
  <si>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</si>
  <si>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</si>
  <si>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</si>
  <si>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</si>
  <si>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</si>
  <si>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</si>
  <si>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</si>
  <si>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</si>
  <si>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</si>
  <si>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</si>
  <si>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</si>
  <si>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</si>
  <si>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</si>
  <si>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</si>
  <si>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</si>
  <si>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</si>
  <si>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</si>
  <si>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</si>
  <si>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</si>
  <si>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</si>
  <si>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</si>
  <si>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</si>
  <si>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</si>
  <si>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</si>
  <si>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</si>
  <si>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</si>
  <si>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</si>
  <si>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</si>
  <si>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</si>
  <si>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</si>
  <si>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</si>
  <si>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</si>
  <si>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</si>
  <si>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</si>
  <si>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</si>
  <si>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</si>
  <si>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</si>
  <si>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</si>
  <si>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</si>
  <si>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</si>
  <si>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</si>
  <si>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</si>
  <si>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</si>
  <si>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</si>
  <si>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</si>
  <si>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</si>
  <si>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</si>
  <si>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</si>
  <si>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</si>
  <si>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</si>
  <si>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</si>
  <si>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</si>
  <si>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</si>
  <si>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</si>
  <si>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</si>
  <si>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</si>
  <si>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</si>
  <si>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</si>
  <si>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</si>
  <si>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</si>
  <si>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</si>
  <si>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</si>
  <si>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</si>
  <si>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</si>
  <si>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</si>
  <si>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</si>
  <si>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</si>
  <si>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</si>
  <si>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</si>
  <si>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</si>
  <si>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</si>
  <si>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</si>
  <si>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</si>
  <si>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</si>
  <si>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</si>
  <si>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</si>
  <si>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</si>
  <si>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</si>
  <si>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</si>
  <si>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</si>
  <si>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</si>
  <si>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</si>
  <si>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</si>
  <si>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</si>
  <si>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</si>
  <si>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</si>
  <si>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</si>
  <si>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</si>
  <si>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</si>
  <si>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</si>
  <si>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</si>
  <si>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</si>
  <si>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</si>
  <si>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</si>
  <si>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</si>
  <si>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</si>
  <si>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</si>
  <si>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</si>
  <si>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rPr>
        <b/>
        <sz val="10"/>
        <color rgb="FF234371"/>
        <rFont val="Calibri"/>
        <family val="2"/>
        <scheme val="minor"/>
      </rPr>
      <t>PRINCIPAIS PAÍSES FORNECEDORES EM 2023:</t>
    </r>
    <r>
      <rPr>
        <sz val="10"/>
        <color rgb="FF234371"/>
        <rFont val="Calibri"/>
        <family val="2"/>
        <scheme val="minor"/>
      </rPr>
      <t xml:space="preserve">
MAIN PARTNER COUNTRIES IN 2023:</t>
    </r>
  </si>
  <si>
    <r>
      <rPr>
        <b/>
        <sz val="10"/>
        <rFont val="Calibri"/>
        <family val="2"/>
        <scheme val="minor"/>
      </rPr>
      <t>PRINCIPAIS PAÍSES CLIENTES EM 2023:</t>
    </r>
    <r>
      <rPr>
        <sz val="10"/>
        <rFont val="Calibri"/>
        <family val="2"/>
        <scheme val="minor"/>
      </rPr>
      <t xml:space="preserve">
MAIN PARTNER COUNTRIES IN 2023:</t>
    </r>
  </si>
  <si>
    <t>JUL 2023 a SET 2023
JUL 2023 to SEP 2023</t>
  </si>
  <si>
    <t>JUL 2024 a SET 2024
JUL 2024 to SEP 2024</t>
  </si>
  <si>
    <t>SET 2024
SEP 2024</t>
  </si>
  <si>
    <t>SET 2023
SEP 2023</t>
  </si>
  <si>
    <t>Período: JANEIRO A SETEMBRO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</si>
  <si>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</si>
  <si>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</si>
  <si>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</si>
  <si>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</si>
  <si>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</si>
  <si>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</si>
  <si>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</si>
  <si>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</si>
  <si>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</si>
  <si>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</si>
  <si>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</si>
  <si>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</si>
  <si>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</si>
  <si>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</si>
  <si>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</si>
  <si>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</si>
  <si>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</si>
  <si>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</si>
  <si>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</si>
  <si>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</si>
  <si>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</si>
  <si>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</si>
  <si>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</si>
  <si>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</si>
  <si>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</si>
  <si>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</si>
  <si>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</si>
  <si>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</si>
  <si>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</si>
  <si>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</si>
  <si>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</si>
  <si>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</si>
  <si>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</si>
  <si>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</si>
  <si>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</si>
  <si>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</si>
  <si>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</si>
  <si>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</si>
  <si>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</si>
  <si>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</si>
  <si>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</si>
  <si>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>Ə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</si>
  <si>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</si>
  <si>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</si>
  <si>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</si>
  <si>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</si>
  <si>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</si>
  <si>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</si>
  <si>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</si>
  <si>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</si>
  <si>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</si>
  <si>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</si>
  <si>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</si>
  <si>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</si>
  <si>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</si>
  <si>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</si>
  <si>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</si>
  <si>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</si>
  <si>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</si>
  <si>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</si>
  <si>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</si>
  <si>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>x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</si>
  <si>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</si>
  <si>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</si>
  <si>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</si>
  <si>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</si>
  <si>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</si>
  <si>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</si>
  <si>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</si>
  <si>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</si>
  <si>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</si>
  <si>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</si>
  <si>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</si>
  <si>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</si>
  <si>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</si>
  <si>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</si>
  <si>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</si>
  <si>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</si>
  <si>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</si>
  <si>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</si>
  <si>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</si>
  <si>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</si>
  <si>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</si>
  <si>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</si>
  <si>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</si>
  <si>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</si>
  <si>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</si>
  <si>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</si>
  <si>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</si>
  <si>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</si>
  <si>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</si>
  <si>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</si>
  <si>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</si>
  <si>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</si>
  <si>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</si>
  <si>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</si>
  <si>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</si>
  <si>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</si>
  <si>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</si>
  <si>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</si>
  <si>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</si>
  <si>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</si>
  <si>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</si>
  <si>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</si>
  <si>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</si>
  <si>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</si>
  <si>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</si>
  <si>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</si>
  <si>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</si>
  <si>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</si>
  <si>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</si>
  <si>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</si>
  <si>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</si>
  <si>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</si>
  <si>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</si>
  <si>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</si>
  <si>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</si>
  <si>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</si>
  <si>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</si>
  <si>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</si>
  <si>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</si>
  <si>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</si>
  <si>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</si>
  <si>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</si>
  <si>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</si>
  <si>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</si>
  <si>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</si>
  <si>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</si>
  <si>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</si>
  <si>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</si>
  <si>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</si>
  <si>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</si>
  <si>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</si>
  <si>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</si>
  <si>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</si>
  <si>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</si>
  <si>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</si>
  <si>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</si>
  <si>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</si>
  <si>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</si>
  <si>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</si>
  <si>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</si>
  <si>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</si>
  <si>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</si>
  <si>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</si>
  <si>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</si>
  <si>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</si>
  <si>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</si>
  <si>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</si>
  <si>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</si>
  <si>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</si>
  <si>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</si>
  <si>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</si>
  <si>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</si>
  <si>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</si>
  <si>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</si>
  <si>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</si>
  <si>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</si>
  <si>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</si>
  <si>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</si>
  <si>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</si>
  <si>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</si>
  <si>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</si>
  <si>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</si>
  <si>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</si>
  <si>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</si>
  <si>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</si>
  <si>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</si>
  <si>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</si>
  <si>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</si>
  <si>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</si>
  <si>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</si>
  <si>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</si>
  <si>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</si>
  <si>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</si>
  <si>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</si>
  <si>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</si>
  <si>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</si>
  <si>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</si>
  <si>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</si>
  <si>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</si>
  <si>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</si>
  <si>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</si>
  <si>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</si>
  <si>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</si>
  <si>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</si>
  <si>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</si>
  <si>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</si>
  <si>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</si>
  <si>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</si>
  <si>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COCOS</t>
  </si>
  <si>
    <t xml:space="preserve">      FIJI</t>
  </si>
  <si>
    <t xml:space="preserve">      MICRONESIA, ESTADOS FEDERADOS DA</t>
  </si>
  <si>
    <t xml:space="preserve">      GUAME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</si>
  <si>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</si>
  <si>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</si>
  <si>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</si>
  <si>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</si>
  <si>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NAURU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</si>
  <si>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</si>
  <si>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</si>
  <si>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</si>
  <si>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</si>
  <si>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</si>
  <si>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</si>
  <si>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</si>
  <si>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</si>
  <si>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TONGA</t>
  </si>
  <si>
    <t xml:space="preserve">      TUVALU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</si>
  <si>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</si>
  <si>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</si>
  <si>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</si>
  <si>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</si>
  <si>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</si>
  <si>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</si>
  <si>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</si>
  <si>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SEPTEMBER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</si>
  <si>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</si>
  <si>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</si>
  <si>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</si>
  <si>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</si>
  <si>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</si>
  <si>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</si>
  <si>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</si>
  <si>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</si>
  <si>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</si>
  <si>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</si>
  <si>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</si>
  <si>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</si>
  <si>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</si>
  <si>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</si>
  <si>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</si>
  <si>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</si>
  <si>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</si>
  <si>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</si>
  <si>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</si>
  <si>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</si>
  <si>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</si>
  <si>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</si>
  <si>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</si>
  <si>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</si>
  <si>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</si>
  <si>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</si>
  <si>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</si>
  <si>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</si>
  <si>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</si>
  <si>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</si>
  <si>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</si>
  <si>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</si>
  <si>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</si>
  <si>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</si>
  <si>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</si>
  <si>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</si>
  <si>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</si>
  <si>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</si>
  <si>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</si>
  <si>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</si>
  <si>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</si>
  <si>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</si>
  <si>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</si>
  <si>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</si>
  <si>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</si>
  <si>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</si>
  <si>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</si>
  <si>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</si>
  <si>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</si>
  <si>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</si>
  <si>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</si>
  <si>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</si>
  <si>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</si>
  <si>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</si>
  <si>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</si>
  <si>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</si>
  <si>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</si>
  <si>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</si>
  <si>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</si>
  <si>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</si>
  <si>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</si>
  <si>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</si>
  <si>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</si>
  <si>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</si>
  <si>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</si>
  <si>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</si>
  <si>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</si>
  <si>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</si>
  <si>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</si>
  <si>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</si>
  <si>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</si>
  <si>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</si>
  <si>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</si>
  <si>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</si>
  <si>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</si>
  <si>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</si>
  <si>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</si>
  <si>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</si>
  <si>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</si>
  <si>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</si>
  <si>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</si>
  <si>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</si>
  <si>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</si>
  <si>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</si>
  <si>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</si>
  <si>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</si>
  <si>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</si>
  <si>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</si>
  <si>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</si>
  <si>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</si>
  <si>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</si>
  <si>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</si>
  <si>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</si>
  <si>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</si>
  <si>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</si>
  <si>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</si>
  <si>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</si>
  <si>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</si>
  <si>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</si>
  <si>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</si>
  <si>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</si>
  <si>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</si>
  <si>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</si>
  <si>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</si>
  <si>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</si>
  <si>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</si>
  <si>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</si>
  <si>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</si>
  <si>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</si>
  <si>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</si>
  <si>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</si>
  <si>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</si>
  <si>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</si>
  <si>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</si>
  <si>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</si>
  <si>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</si>
  <si>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</si>
  <si>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</si>
  <si>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</si>
  <si>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</si>
  <si>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</si>
  <si>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</si>
  <si>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</si>
  <si>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</si>
  <si>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</si>
  <si>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</si>
  <si>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</si>
  <si>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</si>
  <si>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</si>
  <si>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</si>
  <si>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</si>
  <si>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</si>
  <si>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</si>
  <si>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</si>
  <si>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</si>
  <si>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</si>
  <si>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</si>
  <si>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</si>
  <si>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</si>
  <si>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</si>
  <si>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</si>
  <si>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</si>
  <si>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</si>
  <si>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</si>
  <si>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</si>
  <si>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</si>
  <si>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</si>
  <si>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</si>
  <si>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</si>
  <si>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</si>
  <si>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</si>
  <si>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</si>
  <si>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</si>
  <si>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</si>
  <si>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</si>
  <si>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</si>
  <si>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</si>
  <si>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</si>
  <si>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</si>
  <si>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</si>
  <si>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</si>
  <si>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</si>
  <si>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</si>
  <si>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</si>
  <si>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</si>
  <si>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</si>
  <si>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</si>
  <si>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</si>
  <si>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</si>
  <si>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</si>
  <si>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</si>
  <si>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</si>
  <si>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</si>
  <si>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</si>
  <si>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</si>
  <si>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</si>
  <si>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</si>
  <si>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</si>
  <si>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</si>
  <si>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</si>
  <si>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</si>
  <si>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</si>
  <si>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</si>
  <si>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</si>
  <si>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COCOS ISLANDS</t>
  </si>
  <si>
    <t xml:space="preserve">     FIJI</t>
  </si>
  <si>
    <t xml:space="preserve">     MICRONESIA, FEDERATED STATES OF</t>
  </si>
  <si>
    <t xml:space="preserve">     GUAM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</si>
  <si>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</si>
  <si>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</si>
  <si>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</si>
  <si>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</si>
  <si>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NAURU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</si>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</sst>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4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6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0" applyFont="1"/>
    <xf numFmtId="0" fontId="32" fillId="0" borderId="0" xfId="2" applyFont="1"/>
    <xf numFmtId="0" fontId="27" fillId="0" borderId="0" xfId="2" applyFont="1"/>
    <xf numFmtId="0" fontId="40" fillId="0" borderId="0" xfId="0" applyFont="1"/>
    <xf numFmtId="3" fontId="35" fillId="0" borderId="6" xfId="0" applyNumberFormat="1" applyFont="1" applyBorder="1"/>
    <xf numFmtId="3" fontId="35" fillId="0" borderId="7" xfId="0" applyNumberFormat="1" applyFont="1" applyBorder="1"/>
    <xf numFmtId="3" fontId="35" fillId="0" borderId="8" xfId="0" applyNumberFormat="1" applyFont="1" applyBorder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Border="1" applyAlignment="1">
      <alignment horizontal="right" wrapText="1"/>
    </xf>
    <xf numFmtId="0" fontId="30" fillId="10" borderId="1" xfId="0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8" fillId="0" borderId="0" xfId="0" applyFont="1" applyAlignment="1">
      <alignment vertical="center" wrapText="1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8" fillId="10" borderId="18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 wrapText="1"/>
    </xf>
    <xf numFmtId="0" fontId="38" fillId="10" borderId="19" xfId="0" applyFont="1" applyFill="1" applyBorder="1" applyAlignment="1">
      <alignment horizontal="center" vertical="center" wrapText="1"/>
    </xf>
    <xf numFmtId="0" fontId="38" fillId="10" borderId="5" xfId="0" quotePrefix="1" applyFont="1" applyFill="1" applyBorder="1" applyAlignment="1">
      <alignment horizontal="center" vertical="center"/>
    </xf>
    <xf numFmtId="0" fontId="38" fillId="10" borderId="5" xfId="0" quotePrefix="1" applyFont="1" applyFill="1" applyBorder="1" applyAlignment="1">
      <alignment horizontal="centerContinuous" vertical="center"/>
    </xf>
    <xf numFmtId="0" fontId="38" fillId="10" borderId="5" xfId="0" applyFont="1" applyFill="1" applyBorder="1" applyAlignment="1">
      <alignment horizontal="centerContinuous" vertical="center"/>
    </xf>
    <xf numFmtId="0" fontId="38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8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Font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wrapText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32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3" fontId="35" fillId="0" borderId="6" xfId="0" applyNumberFormat="1" applyFont="1" applyBorder="1" applyAlignment="1">
      <alignment horizontal="center"/>
    </xf>
    <xf numFmtId="3" fontId="35" fillId="0" borderId="7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10" fillId="7" borderId="0" xfId="0" applyFont="1" applyFill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38" fillId="10" borderId="16" xfId="0" applyFont="1" applyFill="1" applyBorder="1" applyAlignment="1">
      <alignment horizontal="center" vertical="center"/>
    </xf>
    <xf numFmtId="0" fontId="38" fillId="10" borderId="21" xfId="0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8" fillId="10" borderId="9" xfId="0" applyFont="1" applyFill="1" applyBorder="1" applyAlignment="1">
      <alignment horizontal="center" vertical="center"/>
    </xf>
    <xf numFmtId="0" fontId="38" fillId="10" borderId="10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0" fontId="38" fillId="10" borderId="12" xfId="0" quotePrefix="1" applyFont="1" applyFill="1" applyBorder="1" applyAlignment="1">
      <alignment horizontal="center" vertical="center" wrapText="1"/>
    </xf>
    <xf numFmtId="0" fontId="38" fillId="10" borderId="14" xfId="0" quotePrefix="1" applyFont="1" applyFill="1" applyBorder="1" applyAlignment="1">
      <alignment horizontal="center" vertical="center" wrapText="1"/>
    </xf>
    <xf numFmtId="0" fontId="38" fillId="10" borderId="12" xfId="0" quotePrefix="1" applyFont="1" applyFill="1" applyBorder="1" applyAlignment="1">
      <alignment horizontal="center" vertical="center"/>
    </xf>
    <xf numFmtId="0" fontId="38" fillId="10" borderId="14" xfId="0" quotePrefix="1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 wrapText="1"/>
    </xf>
    <xf numFmtId="0" fontId="38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386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387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388</v>
      </c>
    </row>
    <row r="8" spans="2:2" s="14" customFormat="1" ht="18" customHeight="1" x14ac:dyDescent="0.25">
      <c r="B8" s="17" t="s">
        <v>389</v>
      </c>
    </row>
    <row r="9" spans="2:2" s="14" customFormat="1" ht="18" customHeight="1" x14ac:dyDescent="0.25">
      <c r="B9" s="17" t="s">
        <v>390</v>
      </c>
    </row>
    <row r="10" spans="2:2" s="14" customFormat="1" ht="18" customHeight="1" x14ac:dyDescent="0.25">
      <c r="B10" s="17" t="s">
        <v>385</v>
      </c>
    </row>
    <row r="11" spans="2:2" s="14" customFormat="1" ht="18" customHeight="1" x14ac:dyDescent="0.25">
      <c r="B11" s="17" t="s">
        <v>382</v>
      </c>
    </row>
    <row r="12" spans="2:2" s="14" customFormat="1" ht="18" customHeight="1" x14ac:dyDescent="0.25">
      <c r="B12" s="17" t="s">
        <v>381</v>
      </c>
    </row>
    <row r="13" spans="2:2" s="14" customFormat="1" ht="18" customHeight="1" x14ac:dyDescent="0.25">
      <c r="B13" s="17" t="s">
        <v>380</v>
      </c>
    </row>
    <row r="14" spans="2:2" s="14" customFormat="1" ht="18" customHeight="1" x14ac:dyDescent="0.25">
      <c r="B14" s="17" t="s">
        <v>383</v>
      </c>
    </row>
    <row r="15" spans="2:2" s="14" customFormat="1" ht="18" customHeight="1" x14ac:dyDescent="0.25">
      <c r="B15" s="17" t="s">
        <v>379</v>
      </c>
    </row>
    <row r="16" spans="2:2" s="14" customFormat="1" ht="18" customHeight="1" x14ac:dyDescent="0.25">
      <c r="B16" s="17" t="s">
        <v>384</v>
      </c>
    </row>
    <row r="17" spans="2:2" s="14" customFormat="1" ht="18" customHeight="1" x14ac:dyDescent="0.25">
      <c r="B17" s="17" t="s">
        <v>378</v>
      </c>
    </row>
    <row r="18" spans="2:2" s="14" customFormat="1" ht="18" customHeight="1" x14ac:dyDescent="0.25">
      <c r="B18" s="17" t="s">
        <v>377</v>
      </c>
    </row>
    <row r="19" spans="2:2" ht="18" customHeight="1" x14ac:dyDescent="0.3">
      <c r="B19" s="17" t="s">
        <v>376</v>
      </c>
    </row>
    <row r="20" spans="2:2" ht="18" customHeight="1" x14ac:dyDescent="0.3">
      <c r="B20" s="17" t="s">
        <v>375</v>
      </c>
    </row>
    <row r="21" spans="2:2" ht="18" customHeight="1" x14ac:dyDescent="0.3">
      <c r="B21" s="17" t="s">
        <v>391</v>
      </c>
    </row>
    <row r="22" spans="2:2" ht="18" customHeight="1" x14ac:dyDescent="0.3">
      <c r="B22" s="17" t="s">
        <v>392</v>
      </c>
    </row>
    <row r="23" spans="2:2" ht="18" customHeight="1" x14ac:dyDescent="0.3"/>
    <row r="24" spans="2:2" ht="18" customHeight="1" x14ac:dyDescent="0.3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activeCell="A2" sqref="A2:T2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15"/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</row>
    <row r="2" spans="1:24" ht="29.25" customHeight="1" x14ac:dyDescent="0.3">
      <c r="A2" s="216" t="s">
        <v>667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87" t="s">
        <v>668</v>
      </c>
      <c r="B5" s="187"/>
      <c r="C5" s="187"/>
      <c r="D5" s="187"/>
      <c r="E5" s="53"/>
      <c r="F5" s="218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3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3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3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3">
      <c r="A9" s="187"/>
      <c r="B9" s="187"/>
      <c r="C9" s="187"/>
      <c r="D9" s="187"/>
      <c r="E9" s="53"/>
      <c r="F9" s="97" t="s">
        <v>711</v>
      </c>
      <c r="G9" s="92"/>
      <c r="H9" s="97" t="s">
        <v>712</v>
      </c>
      <c r="I9" s="92"/>
      <c r="J9" s="27" t="s">
        <v>671</v>
      </c>
      <c r="K9" s="92"/>
      <c r="L9" s="27" t="s">
        <v>295</v>
      </c>
      <c r="M9" s="91"/>
      <c r="N9" s="97" t="s">
        <v>711</v>
      </c>
      <c r="O9" s="92"/>
      <c r="P9" s="97" t="s">
        <v>712</v>
      </c>
      <c r="Q9" s="92"/>
      <c r="R9" s="27" t="s">
        <v>671</v>
      </c>
      <c r="S9" s="92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21" t="s">
        <v>707</v>
      </c>
      <c r="B11" s="221"/>
      <c r="C11" s="221"/>
      <c r="D11" s="221"/>
      <c r="E11" s="99"/>
      <c r="F11" s="100"/>
      <c r="G11" s="100"/>
      <c r="H11" s="100"/>
      <c r="I11" s="100"/>
      <c r="J11" s="101"/>
      <c r="K11" s="100"/>
      <c r="L11" s="102"/>
      <c r="M11" s="103"/>
      <c r="N11" s="100"/>
      <c r="O11" s="100"/>
      <c r="P11" s="100"/>
      <c r="Q11" s="100"/>
      <c r="R11" s="101"/>
      <c r="S11" s="100"/>
      <c r="T11" s="102"/>
      <c r="W11" s="28"/>
      <c r="X11" s="28"/>
    </row>
    <row r="12" spans="1:24" ht="12.75" customHeight="1" x14ac:dyDescent="0.3">
      <c r="A12" s="62"/>
      <c r="B12" s="62" t="s">
        <v>365</v>
      </c>
      <c r="C12" s="62" t="s">
        <v>616</v>
      </c>
      <c r="D12" s="62"/>
      <c r="E12" s="62"/>
      <c r="F12" s="62">
        <v>3004.1583059999998</v>
      </c>
      <c r="G12" s="62"/>
      <c r="H12" s="62">
        <v>2976.4340259999999</v>
      </c>
      <c r="I12" s="62"/>
      <c r="J12" s="104">
        <f t="shared" ref="J12:J21" si="0">F12-H12</f>
        <v>27.724279999999908</v>
      </c>
      <c r="K12" s="62"/>
      <c r="L12" s="105">
        <f t="shared" ref="L12:L21" si="1">F12/H12*100-100</f>
        <v>0.93145958411375318</v>
      </c>
      <c r="M12" s="98"/>
      <c r="N12" s="62">
        <v>8846.8906490000008</v>
      </c>
      <c r="O12" s="62"/>
      <c r="P12" s="62">
        <v>8614.6658750000006</v>
      </c>
      <c r="Q12" s="62"/>
      <c r="R12" s="104">
        <f>N12-P12</f>
        <v>232.22477400000025</v>
      </c>
      <c r="S12" s="62"/>
      <c r="T12" s="105">
        <f t="shared" ref="T12:T21" si="2">N12/P12*100-100</f>
        <v>2.6956910154103895</v>
      </c>
    </row>
    <row r="13" spans="1:24" ht="12.75" customHeight="1" x14ac:dyDescent="0.3">
      <c r="B13" s="62" t="s">
        <v>366</v>
      </c>
      <c r="C13" s="62" t="s">
        <v>617</v>
      </c>
      <c r="D13" s="106"/>
      <c r="F13" s="62">
        <v>1047.123576</v>
      </c>
      <c r="G13" s="62"/>
      <c r="H13" s="62">
        <v>958.12543200000005</v>
      </c>
      <c r="I13" s="62"/>
      <c r="J13" s="104">
        <f t="shared" si="0"/>
        <v>88.998143999999911</v>
      </c>
      <c r="K13" s="62"/>
      <c r="L13" s="105">
        <f t="shared" si="1"/>
        <v>9.2887779645118371</v>
      </c>
      <c r="M13" s="98"/>
      <c r="N13" s="62">
        <v>2993.0916219999999</v>
      </c>
      <c r="O13" s="62"/>
      <c r="P13" s="62">
        <v>2847.5157939999999</v>
      </c>
      <c r="Q13" s="62"/>
      <c r="R13" s="104">
        <f>N13-P13</f>
        <v>145.575828</v>
      </c>
      <c r="S13" s="62"/>
      <c r="T13" s="105">
        <f t="shared" si="2"/>
        <v>5.1123800017806076</v>
      </c>
    </row>
    <row r="14" spans="1:24" ht="12.75" customHeight="1" x14ac:dyDescent="0.3">
      <c r="A14" s="62"/>
      <c r="B14" s="62" t="s">
        <v>367</v>
      </c>
      <c r="C14" s="62" t="s">
        <v>618</v>
      </c>
      <c r="D14" s="62"/>
      <c r="E14" s="62"/>
      <c r="F14" s="62">
        <v>684.46663599999999</v>
      </c>
      <c r="G14" s="62"/>
      <c r="H14" s="62">
        <v>574.37391600000001</v>
      </c>
      <c r="I14" s="62"/>
      <c r="J14" s="104">
        <f t="shared" si="0"/>
        <v>110.09271999999999</v>
      </c>
      <c r="K14" s="62"/>
      <c r="L14" s="105">
        <f t="shared" si="1"/>
        <v>19.167430298140474</v>
      </c>
      <c r="M14" s="98"/>
      <c r="N14" s="62">
        <v>1853.1991790000002</v>
      </c>
      <c r="O14" s="62"/>
      <c r="P14" s="62">
        <v>1666.515905</v>
      </c>
      <c r="Q14" s="62"/>
      <c r="R14" s="104">
        <f t="shared" ref="R14:R21" si="3">N14-P14</f>
        <v>186.68327400000021</v>
      </c>
      <c r="S14" s="62"/>
      <c r="T14" s="105">
        <f t="shared" si="2"/>
        <v>11.202009740195081</v>
      </c>
      <c r="V14" s="43"/>
      <c r="W14" s="43"/>
    </row>
    <row r="15" spans="1:24" ht="12.75" customHeight="1" x14ac:dyDescent="0.3">
      <c r="B15" s="62" t="s">
        <v>369</v>
      </c>
      <c r="C15" s="62" t="s">
        <v>620</v>
      </c>
      <c r="D15" s="106"/>
      <c r="F15" s="62">
        <v>713.88949000000002</v>
      </c>
      <c r="G15" s="62"/>
      <c r="H15" s="62">
        <v>491.12345699999997</v>
      </c>
      <c r="I15" s="62"/>
      <c r="J15" s="104">
        <f t="shared" si="0"/>
        <v>222.76603300000005</v>
      </c>
      <c r="K15" s="62"/>
      <c r="L15" s="105">
        <f t="shared" si="1"/>
        <v>45.358459227493199</v>
      </c>
      <c r="M15" s="98"/>
      <c r="N15" s="62">
        <v>1608.9551630000001</v>
      </c>
      <c r="O15" s="62"/>
      <c r="P15" s="62">
        <v>1391.5654319999999</v>
      </c>
      <c r="Q15" s="62"/>
      <c r="R15" s="104">
        <f t="shared" si="3"/>
        <v>217.38973100000021</v>
      </c>
      <c r="S15" s="62"/>
      <c r="T15" s="105">
        <f t="shared" si="2"/>
        <v>15.621955389302911</v>
      </c>
      <c r="V15" s="43"/>
      <c r="W15" s="43"/>
    </row>
    <row r="16" spans="1:24" ht="12.75" customHeight="1" x14ac:dyDescent="0.3">
      <c r="B16" s="62" t="s">
        <v>370</v>
      </c>
      <c r="C16" s="62" t="s">
        <v>621</v>
      </c>
      <c r="D16" s="106"/>
      <c r="F16" s="62">
        <v>462.92154699999998</v>
      </c>
      <c r="G16" s="62"/>
      <c r="H16" s="62">
        <v>492.13978500000002</v>
      </c>
      <c r="I16" s="62"/>
      <c r="J16" s="104">
        <f t="shared" si="0"/>
        <v>-29.218238000000042</v>
      </c>
      <c r="K16" s="62"/>
      <c r="L16" s="105">
        <f t="shared" si="1"/>
        <v>-5.9369794701722896</v>
      </c>
      <c r="M16" s="98"/>
      <c r="N16" s="62">
        <v>1421.967007</v>
      </c>
      <c r="O16" s="62"/>
      <c r="P16" s="62">
        <v>1407.7487329999999</v>
      </c>
      <c r="Q16" s="62"/>
      <c r="R16" s="104">
        <f t="shared" si="3"/>
        <v>14.218274000000065</v>
      </c>
      <c r="S16" s="62"/>
      <c r="T16" s="105">
        <f t="shared" si="2"/>
        <v>1.0100008379833554</v>
      </c>
      <c r="V16" s="43"/>
      <c r="W16" s="43"/>
    </row>
    <row r="17" spans="1:23" ht="12.75" customHeight="1" x14ac:dyDescent="0.3">
      <c r="B17" s="62" t="s">
        <v>368</v>
      </c>
      <c r="C17" s="62" t="s">
        <v>619</v>
      </c>
      <c r="D17" s="106"/>
      <c r="F17" s="62">
        <v>481.01869599999998</v>
      </c>
      <c r="G17" s="62"/>
      <c r="H17" s="62">
        <v>429.05727400000001</v>
      </c>
      <c r="I17" s="62"/>
      <c r="J17" s="104">
        <f t="shared" si="0"/>
        <v>51.96142199999997</v>
      </c>
      <c r="K17" s="62"/>
      <c r="L17" s="105">
        <f t="shared" si="1"/>
        <v>12.110602744378582</v>
      </c>
      <c r="M17" s="98"/>
      <c r="N17" s="62">
        <v>1342.84059</v>
      </c>
      <c r="O17" s="62"/>
      <c r="P17" s="62">
        <v>1180.1347949999999</v>
      </c>
      <c r="Q17" s="62"/>
      <c r="R17" s="104">
        <f t="shared" si="3"/>
        <v>162.70579500000008</v>
      </c>
      <c r="S17" s="62"/>
      <c r="T17" s="105">
        <f t="shared" si="2"/>
        <v>13.787051757930755</v>
      </c>
      <c r="V17" s="43"/>
      <c r="W17" s="43"/>
    </row>
    <row r="18" spans="1:23" ht="12.75" customHeight="1" x14ac:dyDescent="0.3">
      <c r="B18" s="62" t="s">
        <v>700</v>
      </c>
      <c r="C18" s="62" t="s">
        <v>701</v>
      </c>
      <c r="D18" s="106"/>
      <c r="F18" s="62">
        <v>221.26268899999999</v>
      </c>
      <c r="G18" s="62"/>
      <c r="H18" s="62">
        <v>423.02011299999998</v>
      </c>
      <c r="I18" s="62"/>
      <c r="J18" s="104">
        <f t="shared" si="0"/>
        <v>-201.75742399999999</v>
      </c>
      <c r="K18" s="62"/>
      <c r="L18" s="105">
        <f t="shared" si="1"/>
        <v>-47.694522742468273</v>
      </c>
      <c r="M18" s="98"/>
      <c r="N18" s="62">
        <v>916.95935200000008</v>
      </c>
      <c r="O18" s="62"/>
      <c r="P18" s="62">
        <v>919.49182099999996</v>
      </c>
      <c r="Q18" s="62"/>
      <c r="R18" s="104">
        <f t="shared" si="3"/>
        <v>-2.5324689999998782</v>
      </c>
      <c r="S18" s="62"/>
      <c r="T18" s="105">
        <f t="shared" si="2"/>
        <v>-0.27542050316941413</v>
      </c>
      <c r="V18" s="43"/>
      <c r="W18" s="43"/>
    </row>
    <row r="19" spans="1:23" ht="12.75" customHeight="1" x14ac:dyDescent="0.3">
      <c r="B19" s="62" t="s">
        <v>371</v>
      </c>
      <c r="C19" s="62" t="s">
        <v>622</v>
      </c>
      <c r="D19" s="106"/>
      <c r="F19" s="62">
        <v>274.94070900000003</v>
      </c>
      <c r="G19" s="62"/>
      <c r="H19" s="62">
        <v>295.29267099999998</v>
      </c>
      <c r="I19" s="62"/>
      <c r="J19" s="104">
        <f t="shared" si="0"/>
        <v>-20.351961999999958</v>
      </c>
      <c r="K19" s="62"/>
      <c r="L19" s="105">
        <f t="shared" si="1"/>
        <v>-6.8921324498432739</v>
      </c>
      <c r="M19" s="98"/>
      <c r="N19" s="62">
        <v>814.76163500000007</v>
      </c>
      <c r="O19" s="62"/>
      <c r="P19" s="62">
        <v>792.91749899999991</v>
      </c>
      <c r="Q19" s="62"/>
      <c r="R19" s="104">
        <f t="shared" si="3"/>
        <v>21.844136000000162</v>
      </c>
      <c r="S19" s="62"/>
      <c r="T19" s="105">
        <f t="shared" si="2"/>
        <v>2.7549065353645403</v>
      </c>
      <c r="V19" s="43"/>
      <c r="W19" s="43"/>
    </row>
    <row r="20" spans="1:23" ht="12.75" customHeight="1" x14ac:dyDescent="0.3">
      <c r="B20" s="62" t="s">
        <v>373</v>
      </c>
      <c r="C20" s="62" t="s">
        <v>624</v>
      </c>
      <c r="D20" s="106"/>
      <c r="F20" s="62">
        <v>161.53840299999999</v>
      </c>
      <c r="G20" s="62"/>
      <c r="H20" s="62">
        <v>147.39049399999999</v>
      </c>
      <c r="I20" s="62"/>
      <c r="J20" s="104">
        <f t="shared" si="0"/>
        <v>14.147908999999999</v>
      </c>
      <c r="K20" s="62"/>
      <c r="L20" s="105">
        <f t="shared" si="1"/>
        <v>9.5989290869735555</v>
      </c>
      <c r="M20" s="98"/>
      <c r="N20" s="62">
        <v>618.32671600000003</v>
      </c>
      <c r="O20" s="62"/>
      <c r="P20" s="62">
        <v>411.88705399999998</v>
      </c>
      <c r="Q20" s="62"/>
      <c r="R20" s="104">
        <f t="shared" si="3"/>
        <v>206.43966200000006</v>
      </c>
      <c r="S20" s="62"/>
      <c r="T20" s="105">
        <f t="shared" si="2"/>
        <v>50.120454137895791</v>
      </c>
      <c r="V20" s="43"/>
      <c r="W20" s="43"/>
    </row>
    <row r="21" spans="1:23" ht="12.75" customHeight="1" x14ac:dyDescent="0.3">
      <c r="B21" s="62" t="s">
        <v>630</v>
      </c>
      <c r="C21" s="62" t="s">
        <v>631</v>
      </c>
      <c r="D21" s="106"/>
      <c r="F21" s="62">
        <v>143.60366400000001</v>
      </c>
      <c r="G21" s="62"/>
      <c r="H21" s="62">
        <v>149.44268199999999</v>
      </c>
      <c r="I21" s="62"/>
      <c r="J21" s="104">
        <f t="shared" si="0"/>
        <v>-5.8390179999999816</v>
      </c>
      <c r="K21" s="62"/>
      <c r="L21" s="105">
        <f t="shared" si="1"/>
        <v>-3.9071956698421531</v>
      </c>
      <c r="M21" s="98"/>
      <c r="N21" s="62">
        <v>402.84969000000001</v>
      </c>
      <c r="O21" s="62"/>
      <c r="P21" s="62">
        <v>436.524902</v>
      </c>
      <c r="Q21" s="62"/>
      <c r="R21" s="104">
        <f t="shared" si="3"/>
        <v>-33.675211999999988</v>
      </c>
      <c r="S21" s="62"/>
      <c r="T21" s="105">
        <f t="shared" si="2"/>
        <v>-7.714385100532013</v>
      </c>
      <c r="V21" s="43"/>
      <c r="W21" s="43"/>
    </row>
    <row r="22" spans="1:23" ht="4.5" customHeight="1" x14ac:dyDescent="0.3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3">
      <c r="A23" s="221" t="s">
        <v>672</v>
      </c>
      <c r="B23" s="221"/>
      <c r="C23" s="221"/>
      <c r="D23" s="221"/>
      <c r="E23" s="107"/>
      <c r="F23" s="100">
        <v>6428.3415060000079</v>
      </c>
      <c r="G23" s="100"/>
      <c r="H23" s="100">
        <v>5946.4060840000166</v>
      </c>
      <c r="I23" s="100"/>
      <c r="J23" s="101">
        <f>F23-H23</f>
        <v>481.93542199999138</v>
      </c>
      <c r="K23" s="108"/>
      <c r="L23" s="102">
        <f>F23/H23*100-100</f>
        <v>8.1046503584195904</v>
      </c>
      <c r="M23" s="103"/>
      <c r="N23" s="100">
        <v>18379.222359000018</v>
      </c>
      <c r="O23" s="100"/>
      <c r="P23" s="100">
        <v>17123.233963000013</v>
      </c>
      <c r="Q23" s="100"/>
      <c r="R23" s="101">
        <f>N23-P23</f>
        <v>1255.9883960000043</v>
      </c>
      <c r="S23" s="108"/>
      <c r="T23" s="102">
        <f>N23/P23*100-100</f>
        <v>7.33499523929855</v>
      </c>
      <c r="V23" s="43"/>
      <c r="W23" s="43"/>
    </row>
    <row r="24" spans="1:23" s="8" customFormat="1" ht="30" customHeight="1" x14ac:dyDescent="0.25">
      <c r="A24" s="219" t="s">
        <v>673</v>
      </c>
      <c r="B24" s="219"/>
      <c r="C24" s="219"/>
      <c r="D24" s="219"/>
      <c r="E24" s="109"/>
      <c r="F24" s="109">
        <v>6847.5098780000008</v>
      </c>
      <c r="G24" s="109"/>
      <c r="H24" s="109">
        <v>6387.2799259999993</v>
      </c>
      <c r="I24" s="109"/>
      <c r="J24" s="110">
        <f>F24-H24</f>
        <v>460.2299520000015</v>
      </c>
      <c r="K24" s="110"/>
      <c r="L24" s="111">
        <f>F24/H24*100-100</f>
        <v>7.2054138433262267</v>
      </c>
      <c r="M24" s="112"/>
      <c r="N24" s="109">
        <v>19557.138397000002</v>
      </c>
      <c r="O24" s="109"/>
      <c r="P24" s="109">
        <v>18367.70162</v>
      </c>
      <c r="Q24" s="109"/>
      <c r="R24" s="110">
        <f>N24-P24</f>
        <v>1189.4367770000026</v>
      </c>
      <c r="S24" s="110"/>
      <c r="T24" s="111">
        <f>N24/P24*100-100</f>
        <v>6.4756974041045225</v>
      </c>
      <c r="V24" s="113"/>
      <c r="W24" s="113"/>
    </row>
    <row r="25" spans="1:23" ht="30" customHeight="1" x14ac:dyDescent="0.3">
      <c r="A25" s="221" t="s">
        <v>674</v>
      </c>
      <c r="B25" s="221"/>
      <c r="C25" s="221"/>
      <c r="D25" s="221"/>
      <c r="E25" s="182"/>
      <c r="F25" s="100">
        <v>6915.9337510000014</v>
      </c>
      <c r="G25" s="100"/>
      <c r="H25" s="100">
        <v>6469.4921539999987</v>
      </c>
      <c r="I25" s="100"/>
      <c r="J25" s="101">
        <f>F25-H25</f>
        <v>446.44159700000273</v>
      </c>
      <c r="K25" s="108"/>
      <c r="L25" s="102">
        <f>F25/H25*100-100</f>
        <v>6.9007208969868543</v>
      </c>
      <c r="M25" s="103"/>
      <c r="N25" s="100">
        <v>19834.311365000001</v>
      </c>
      <c r="O25" s="100"/>
      <c r="P25" s="100">
        <v>18612.042466999999</v>
      </c>
      <c r="Q25" s="100"/>
      <c r="R25" s="101">
        <f>N25-P25</f>
        <v>1222.2688980000021</v>
      </c>
      <c r="S25" s="108"/>
      <c r="T25" s="102">
        <f>N25/P25*100-100</f>
        <v>6.5670863376071651</v>
      </c>
      <c r="V25" s="43"/>
      <c r="W25" s="43"/>
    </row>
    <row r="26" spans="1:23" ht="30" customHeight="1" x14ac:dyDescent="0.3">
      <c r="A26" s="219" t="s">
        <v>675</v>
      </c>
      <c r="B26" s="219"/>
      <c r="C26" s="219"/>
      <c r="D26" s="219"/>
      <c r="E26" s="109"/>
      <c r="F26" s="109">
        <v>2010.8548409999996</v>
      </c>
      <c r="G26" s="109"/>
      <c r="H26" s="109">
        <v>2190.9316029999995</v>
      </c>
      <c r="I26" s="62"/>
      <c r="J26" s="110">
        <f>F26-H26</f>
        <v>-180.07676199999992</v>
      </c>
      <c r="K26" s="78"/>
      <c r="L26" s="111">
        <f>F26/H26*100-100</f>
        <v>-8.2191868405852659</v>
      </c>
      <c r="M26" s="114"/>
      <c r="N26" s="109">
        <v>7203.2819930000005</v>
      </c>
      <c r="O26" s="109"/>
      <c r="P26" s="109">
        <v>6633.6040999999968</v>
      </c>
      <c r="Q26" s="62"/>
      <c r="R26" s="110">
        <f>N26-P26</f>
        <v>569.67789300000368</v>
      </c>
      <c r="S26" s="110"/>
      <c r="T26" s="111">
        <f>N26/P26*100-100</f>
        <v>8.5877583951686773</v>
      </c>
      <c r="V26" s="43"/>
      <c r="W26" s="43"/>
    </row>
    <row r="27" spans="1:23" ht="30" customHeight="1" x14ac:dyDescent="0.3">
      <c r="A27" s="220" t="s">
        <v>676</v>
      </c>
      <c r="B27" s="220"/>
      <c r="C27" s="220"/>
      <c r="D27" s="220"/>
      <c r="E27" s="107"/>
      <c r="F27" s="100">
        <v>1942.4309679999994</v>
      </c>
      <c r="G27" s="100"/>
      <c r="H27" s="100">
        <v>2108.7193749999997</v>
      </c>
      <c r="I27" s="100"/>
      <c r="J27" s="101">
        <f>F27-H27</f>
        <v>-166.28840700000023</v>
      </c>
      <c r="K27" s="108"/>
      <c r="L27" s="102">
        <f>F27/H27*100-100</f>
        <v>-7.885753266719064</v>
      </c>
      <c r="M27" s="103"/>
      <c r="N27" s="100">
        <v>6926.1090250000007</v>
      </c>
      <c r="O27" s="100"/>
      <c r="P27" s="100">
        <v>6389.2632529999983</v>
      </c>
      <c r="Q27" s="100"/>
      <c r="R27" s="101">
        <f>N27-P27</f>
        <v>536.8457720000024</v>
      </c>
      <c r="S27" s="108"/>
      <c r="T27" s="102">
        <f>N27/P27*100-100</f>
        <v>8.4023110449852538</v>
      </c>
      <c r="V27" s="43"/>
      <c r="W27" s="43"/>
    </row>
    <row r="28" spans="1:23" ht="3" customHeight="1" x14ac:dyDescent="0.3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6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12" t="s">
        <v>632</v>
      </c>
      <c r="B34" s="212"/>
      <c r="C34" s="212"/>
      <c r="D34" s="212"/>
      <c r="E34" s="117"/>
      <c r="F34" s="213" t="s">
        <v>633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3">
      <c r="A35" s="214" t="s">
        <v>634</v>
      </c>
      <c r="B35" s="214"/>
      <c r="C35" s="214"/>
      <c r="D35" s="214"/>
      <c r="E35" s="117"/>
      <c r="F35" s="211" t="s">
        <v>635</v>
      </c>
      <c r="G35" s="211"/>
      <c r="H35" s="211"/>
      <c r="I35" s="211"/>
      <c r="J35" s="211"/>
      <c r="K35" s="211"/>
      <c r="L35" s="211"/>
    </row>
    <row r="36" spans="1:16" ht="30" customHeight="1" x14ac:dyDescent="0.3">
      <c r="A36" s="212" t="s">
        <v>636</v>
      </c>
      <c r="B36" s="212"/>
      <c r="C36" s="212"/>
      <c r="D36" s="212"/>
      <c r="E36" s="117"/>
      <c r="F36" s="213" t="s">
        <v>635</v>
      </c>
      <c r="G36" s="213"/>
      <c r="H36" s="213"/>
      <c r="I36" s="213"/>
      <c r="J36" s="213"/>
      <c r="K36" s="213"/>
      <c r="L36" s="213"/>
    </row>
    <row r="37" spans="1:16" ht="30" customHeight="1" x14ac:dyDescent="0.3">
      <c r="A37" s="210" t="s">
        <v>637</v>
      </c>
      <c r="B37" s="210"/>
      <c r="C37" s="210"/>
      <c r="D37" s="210"/>
      <c r="E37" s="117"/>
      <c r="F37" s="211" t="s">
        <v>633</v>
      </c>
      <c r="G37" s="211"/>
      <c r="H37" s="211"/>
      <c r="I37" s="211"/>
      <c r="J37" s="211"/>
      <c r="K37" s="211"/>
      <c r="L37" s="211"/>
    </row>
    <row r="38" spans="1:16" x14ac:dyDescent="0.3">
      <c r="F38" s="65"/>
      <c r="H38" s="65"/>
      <c r="N38" s="65"/>
      <c r="P38" s="65"/>
    </row>
  </sheetData>
  <mergeCells count="21">
    <mergeCell ref="A26:D26"/>
    <mergeCell ref="A27:D27"/>
    <mergeCell ref="A11:D11"/>
    <mergeCell ref="A23:D23"/>
    <mergeCell ref="A24:D24"/>
    <mergeCell ref="A25:D25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05" t="s">
        <v>677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3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35">
      <c r="A4" s="199" t="s">
        <v>162</v>
      </c>
      <c r="B4" s="199" t="s">
        <v>163</v>
      </c>
      <c r="C4" s="207" t="s">
        <v>666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535</v>
      </c>
      <c r="S4" s="199" t="s">
        <v>522</v>
      </c>
      <c r="U4" s="28"/>
    </row>
    <row r="5" spans="1:21" ht="21.75" customHeight="1" thickBot="1" x14ac:dyDescent="0.25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3.8" x14ac:dyDescent="0.3">
      <c r="A6" s="87">
        <v>2023</v>
      </c>
      <c r="B6" s="84" t="s">
        <v>338</v>
      </c>
      <c r="C6" s="88">
        <v>672.81165499999997</v>
      </c>
      <c r="D6" s="88">
        <v>37.045057</v>
      </c>
      <c r="E6" s="88">
        <v>154.17911899999999</v>
      </c>
      <c r="F6" s="88">
        <v>10.540494000000001</v>
      </c>
      <c r="G6" s="88">
        <v>3.4517039999999999</v>
      </c>
      <c r="H6" s="88">
        <v>4.6426270000000001</v>
      </c>
      <c r="I6" s="88">
        <v>49.234248999999998</v>
      </c>
      <c r="J6" s="88">
        <v>44.503390000000003</v>
      </c>
      <c r="K6" s="88">
        <v>5.0686770000000001</v>
      </c>
      <c r="L6" s="88">
        <v>1664.045934</v>
      </c>
      <c r="M6" s="88">
        <v>2.838187</v>
      </c>
      <c r="N6" s="88">
        <v>22.84413</v>
      </c>
      <c r="O6" s="88">
        <v>875.61033099999997</v>
      </c>
      <c r="P6" s="88">
        <v>16.358889000000001</v>
      </c>
      <c r="Q6" s="88">
        <v>36.807037000000001</v>
      </c>
      <c r="R6" s="87">
        <v>2023</v>
      </c>
      <c r="S6" s="84" t="s">
        <v>538</v>
      </c>
      <c r="U6" s="28"/>
    </row>
    <row r="7" spans="1:21" x14ac:dyDescent="0.2">
      <c r="B7" s="84" t="s">
        <v>339</v>
      </c>
      <c r="C7" s="88">
        <v>697.16598499999998</v>
      </c>
      <c r="D7" s="88">
        <v>36.515771999999998</v>
      </c>
      <c r="E7" s="88">
        <v>212.603207</v>
      </c>
      <c r="F7" s="88">
        <v>11.954421999999999</v>
      </c>
      <c r="G7" s="88">
        <v>3.9412660000000002</v>
      </c>
      <c r="H7" s="88">
        <v>6.8794659999999999</v>
      </c>
      <c r="I7" s="88">
        <v>36.476514999999999</v>
      </c>
      <c r="J7" s="88">
        <v>50.580461</v>
      </c>
      <c r="K7" s="88">
        <v>8.930358</v>
      </c>
      <c r="L7" s="88">
        <v>1639.8558009999999</v>
      </c>
      <c r="M7" s="88">
        <v>6.1995750000000003</v>
      </c>
      <c r="N7" s="88">
        <v>34.129078</v>
      </c>
      <c r="O7" s="88">
        <v>856.87324899999999</v>
      </c>
      <c r="P7" s="88">
        <v>27.261164999999998</v>
      </c>
      <c r="Q7" s="88">
        <v>36.405248999999998</v>
      </c>
      <c r="R7" s="83"/>
      <c r="S7" s="84" t="s">
        <v>539</v>
      </c>
    </row>
    <row r="8" spans="1:21" x14ac:dyDescent="0.2">
      <c r="B8" s="84" t="s">
        <v>340</v>
      </c>
      <c r="C8" s="88">
        <v>874.21623399999999</v>
      </c>
      <c r="D8" s="88">
        <v>45.898871999999997</v>
      </c>
      <c r="E8" s="88">
        <v>179.33103500000001</v>
      </c>
      <c r="F8" s="88">
        <v>12.813867</v>
      </c>
      <c r="G8" s="88">
        <v>4.5573230000000002</v>
      </c>
      <c r="H8" s="88">
        <v>9.7059960000000007</v>
      </c>
      <c r="I8" s="88">
        <v>47.453310999999999</v>
      </c>
      <c r="J8" s="88">
        <v>58.566051999999999</v>
      </c>
      <c r="K8" s="88">
        <v>8.5156310000000008</v>
      </c>
      <c r="L8" s="88">
        <v>1886.1102069999999</v>
      </c>
      <c r="M8" s="88">
        <v>7.9125009999999998</v>
      </c>
      <c r="N8" s="88">
        <v>72.785884999999993</v>
      </c>
      <c r="O8" s="88">
        <v>1038.2828569999999</v>
      </c>
      <c r="P8" s="88">
        <v>26.906661</v>
      </c>
      <c r="Q8" s="88">
        <v>32.910277000000001</v>
      </c>
      <c r="R8" s="83"/>
      <c r="S8" s="84" t="s">
        <v>540</v>
      </c>
    </row>
    <row r="9" spans="1:21" x14ac:dyDescent="0.2">
      <c r="B9" s="84" t="s">
        <v>341</v>
      </c>
      <c r="C9" s="88">
        <v>663.851539</v>
      </c>
      <c r="D9" s="88">
        <v>34.197501000000003</v>
      </c>
      <c r="E9" s="88">
        <v>178.05709400000001</v>
      </c>
      <c r="F9" s="88">
        <v>10.194599</v>
      </c>
      <c r="G9" s="88">
        <v>2.7427130000000002</v>
      </c>
      <c r="H9" s="88">
        <v>5.1929809999999996</v>
      </c>
      <c r="I9" s="88">
        <v>29.129584000000001</v>
      </c>
      <c r="J9" s="88">
        <v>47.154052</v>
      </c>
      <c r="K9" s="88">
        <v>6.2609589999999997</v>
      </c>
      <c r="L9" s="88">
        <v>1494.136747</v>
      </c>
      <c r="M9" s="88">
        <v>8.9221889999999995</v>
      </c>
      <c r="N9" s="88">
        <v>15.949040999999999</v>
      </c>
      <c r="O9" s="88">
        <v>836.25149399999998</v>
      </c>
      <c r="P9" s="88">
        <v>17.394639999999999</v>
      </c>
      <c r="Q9" s="88">
        <v>31.209285999999999</v>
      </c>
      <c r="R9" s="83"/>
      <c r="S9" s="84" t="s">
        <v>541</v>
      </c>
    </row>
    <row r="10" spans="1:21" x14ac:dyDescent="0.2">
      <c r="B10" s="84" t="s">
        <v>342</v>
      </c>
      <c r="C10" s="88">
        <v>727.65713900000003</v>
      </c>
      <c r="D10" s="88">
        <v>37.915745999999999</v>
      </c>
      <c r="E10" s="88">
        <v>167.06002899999999</v>
      </c>
      <c r="F10" s="88">
        <v>15.055132</v>
      </c>
      <c r="G10" s="88">
        <v>3.9293239999999998</v>
      </c>
      <c r="H10" s="88">
        <v>6.5620459999999996</v>
      </c>
      <c r="I10" s="88">
        <v>40.680784000000003</v>
      </c>
      <c r="J10" s="88">
        <v>52.500438000000003</v>
      </c>
      <c r="K10" s="88">
        <v>6.5904910000000001</v>
      </c>
      <c r="L10" s="88">
        <v>1849.4569670000001</v>
      </c>
      <c r="M10" s="88">
        <v>6.4678589999999998</v>
      </c>
      <c r="N10" s="88">
        <v>20.573333999999999</v>
      </c>
      <c r="O10" s="88">
        <v>920.43156699999997</v>
      </c>
      <c r="P10" s="88">
        <v>21.601841</v>
      </c>
      <c r="Q10" s="88">
        <v>37.616146999999998</v>
      </c>
      <c r="R10" s="83"/>
      <c r="S10" s="84" t="s">
        <v>542</v>
      </c>
    </row>
    <row r="11" spans="1:21" x14ac:dyDescent="0.2">
      <c r="B11" s="84" t="s">
        <v>343</v>
      </c>
      <c r="C11" s="88">
        <v>746.15877499999999</v>
      </c>
      <c r="D11" s="88">
        <v>40.255859999999998</v>
      </c>
      <c r="E11" s="88">
        <v>194.790032</v>
      </c>
      <c r="F11" s="88">
        <v>10.954541000000001</v>
      </c>
      <c r="G11" s="88">
        <v>4.1554149999999996</v>
      </c>
      <c r="H11" s="88">
        <v>6.0434190000000001</v>
      </c>
      <c r="I11" s="88">
        <v>58.382755000000003</v>
      </c>
      <c r="J11" s="88">
        <v>53.048161</v>
      </c>
      <c r="K11" s="88">
        <v>7.4484250000000003</v>
      </c>
      <c r="L11" s="88">
        <v>1759.8546919999999</v>
      </c>
      <c r="M11" s="88">
        <v>5.4418579999999999</v>
      </c>
      <c r="N11" s="88">
        <v>34.504280000000001</v>
      </c>
      <c r="O11" s="88">
        <v>980.34778200000005</v>
      </c>
      <c r="P11" s="88">
        <v>22.366029000000001</v>
      </c>
      <c r="Q11" s="88">
        <v>36.731037999999998</v>
      </c>
      <c r="R11" s="83"/>
      <c r="S11" s="84" t="s">
        <v>543</v>
      </c>
    </row>
    <row r="12" spans="1:21" x14ac:dyDescent="0.2">
      <c r="B12" s="84" t="s">
        <v>344</v>
      </c>
      <c r="C12" s="88">
        <v>714.39903800000002</v>
      </c>
      <c r="D12" s="88">
        <v>37.895538999999999</v>
      </c>
      <c r="E12" s="88">
        <v>120.680443</v>
      </c>
      <c r="F12" s="88">
        <v>19.879791999999998</v>
      </c>
      <c r="G12" s="88">
        <v>4.9135590000000002</v>
      </c>
      <c r="H12" s="88">
        <v>3.9489420000000002</v>
      </c>
      <c r="I12" s="88">
        <v>40.016646000000001</v>
      </c>
      <c r="J12" s="88">
        <v>32.689404000000003</v>
      </c>
      <c r="K12" s="88">
        <v>5.5198609999999997</v>
      </c>
      <c r="L12" s="88">
        <v>1646.9003230000001</v>
      </c>
      <c r="M12" s="88">
        <v>6.0008049999999997</v>
      </c>
      <c r="N12" s="88">
        <v>34.836060000000003</v>
      </c>
      <c r="O12" s="88">
        <v>866.30753300000003</v>
      </c>
      <c r="P12" s="88">
        <v>20.643205999999999</v>
      </c>
      <c r="Q12" s="88">
        <v>37.428592999999999</v>
      </c>
      <c r="R12" s="83"/>
      <c r="S12" s="84" t="s">
        <v>544</v>
      </c>
    </row>
    <row r="13" spans="1:21" x14ac:dyDescent="0.2">
      <c r="B13" s="84" t="s">
        <v>345</v>
      </c>
      <c r="C13" s="88">
        <v>561.517245</v>
      </c>
      <c r="D13" s="88">
        <v>27.199172000000001</v>
      </c>
      <c r="E13" s="88">
        <v>139.12565499999999</v>
      </c>
      <c r="F13" s="88">
        <v>8.2581989999999994</v>
      </c>
      <c r="G13" s="88">
        <v>2.9293840000000002</v>
      </c>
      <c r="H13" s="88">
        <v>3.3082370000000001</v>
      </c>
      <c r="I13" s="88">
        <v>28.703935000000001</v>
      </c>
      <c r="J13" s="88">
        <v>40.809556000000001</v>
      </c>
      <c r="K13" s="88">
        <v>4.5411010000000003</v>
      </c>
      <c r="L13" s="88">
        <v>1328.8467029999999</v>
      </c>
      <c r="M13" s="88">
        <v>2.754937</v>
      </c>
      <c r="N13" s="88">
        <v>23.021117</v>
      </c>
      <c r="O13" s="88">
        <v>589.04311600000005</v>
      </c>
      <c r="P13" s="88">
        <v>13.419305</v>
      </c>
      <c r="Q13" s="88">
        <v>22.890571000000001</v>
      </c>
      <c r="R13" s="83"/>
      <c r="S13" s="84" t="s">
        <v>545</v>
      </c>
    </row>
    <row r="14" spans="1:21" x14ac:dyDescent="0.2">
      <c r="B14" s="84" t="s">
        <v>346</v>
      </c>
      <c r="C14" s="88">
        <v>656.685339</v>
      </c>
      <c r="D14" s="88">
        <v>33.492477000000001</v>
      </c>
      <c r="E14" s="88">
        <v>144.156745</v>
      </c>
      <c r="F14" s="88">
        <v>10.817368999999999</v>
      </c>
      <c r="G14" s="88">
        <v>3.363022</v>
      </c>
      <c r="H14" s="88">
        <v>4.2742519999999997</v>
      </c>
      <c r="I14" s="88">
        <v>32.542023999999998</v>
      </c>
      <c r="J14" s="88">
        <v>43.062708000000001</v>
      </c>
      <c r="K14" s="88">
        <v>6.158493</v>
      </c>
      <c r="L14" s="88">
        <v>1630.5058409999999</v>
      </c>
      <c r="M14" s="88">
        <v>5.0404669999999996</v>
      </c>
      <c r="N14" s="88">
        <v>24.980277999999998</v>
      </c>
      <c r="O14" s="88">
        <v>777.52893500000005</v>
      </c>
      <c r="P14" s="88">
        <v>17.359351</v>
      </c>
      <c r="Q14" s="88">
        <v>34.920116</v>
      </c>
      <c r="R14" s="83"/>
      <c r="S14" s="84" t="s">
        <v>546</v>
      </c>
    </row>
    <row r="15" spans="1:21" x14ac:dyDescent="0.2">
      <c r="B15" s="84" t="s">
        <v>347</v>
      </c>
      <c r="C15" s="88">
        <v>705.21205599999996</v>
      </c>
      <c r="D15" s="88">
        <v>31.326546</v>
      </c>
      <c r="E15" s="88">
        <v>139.91883200000001</v>
      </c>
      <c r="F15" s="88">
        <v>10.746335</v>
      </c>
      <c r="G15" s="88">
        <v>4.4987339999999998</v>
      </c>
      <c r="H15" s="88">
        <v>5.539447</v>
      </c>
      <c r="I15" s="88">
        <v>33.075198999999998</v>
      </c>
      <c r="J15" s="88">
        <v>46.762270000000001</v>
      </c>
      <c r="K15" s="88">
        <v>6.8227779999999996</v>
      </c>
      <c r="L15" s="88">
        <v>1666.6925639999999</v>
      </c>
      <c r="M15" s="88">
        <v>6.6462680000000001</v>
      </c>
      <c r="N15" s="88">
        <v>27.307554</v>
      </c>
      <c r="O15" s="88">
        <v>850.58231799999999</v>
      </c>
      <c r="P15" s="88">
        <v>17.204986999999999</v>
      </c>
      <c r="Q15" s="88">
        <v>35.140543000000001</v>
      </c>
      <c r="R15" s="83"/>
      <c r="S15" s="84" t="s">
        <v>547</v>
      </c>
    </row>
    <row r="16" spans="1:21" x14ac:dyDescent="0.2">
      <c r="B16" s="84" t="s">
        <v>348</v>
      </c>
      <c r="C16" s="88">
        <v>755.05329099999994</v>
      </c>
      <c r="D16" s="88">
        <v>36.578474999999997</v>
      </c>
      <c r="E16" s="88">
        <v>170.17705000000001</v>
      </c>
      <c r="F16" s="88">
        <v>9.7408000000000001</v>
      </c>
      <c r="G16" s="88">
        <v>7.187468</v>
      </c>
      <c r="H16" s="88">
        <v>6.6821080000000004</v>
      </c>
      <c r="I16" s="88">
        <v>38.792465999999997</v>
      </c>
      <c r="J16" s="88">
        <v>45.974575999999999</v>
      </c>
      <c r="K16" s="88">
        <v>8.7678980000000006</v>
      </c>
      <c r="L16" s="88">
        <v>1860.512164</v>
      </c>
      <c r="M16" s="88">
        <v>10.009081</v>
      </c>
      <c r="N16" s="88">
        <v>52.319915000000002</v>
      </c>
      <c r="O16" s="88">
        <v>883.61071700000002</v>
      </c>
      <c r="P16" s="88">
        <v>23.215047999999999</v>
      </c>
      <c r="Q16" s="88">
        <v>41.307931000000004</v>
      </c>
      <c r="R16" s="83"/>
      <c r="S16" s="84" t="s">
        <v>548</v>
      </c>
    </row>
    <row r="17" spans="1:19" x14ac:dyDescent="0.2">
      <c r="B17" s="84" t="s">
        <v>349</v>
      </c>
      <c r="C17" s="88">
        <v>504.93932799999999</v>
      </c>
      <c r="D17" s="88">
        <v>21.93149</v>
      </c>
      <c r="E17" s="88">
        <v>145.90886900000001</v>
      </c>
      <c r="F17" s="88">
        <v>10.051918000000001</v>
      </c>
      <c r="G17" s="88">
        <v>4.682569</v>
      </c>
      <c r="H17" s="88">
        <v>5.3950659999999999</v>
      </c>
      <c r="I17" s="88">
        <v>35.168816</v>
      </c>
      <c r="J17" s="88">
        <v>27.340174000000001</v>
      </c>
      <c r="K17" s="88">
        <v>6.2681930000000001</v>
      </c>
      <c r="L17" s="88">
        <v>1484.2406370000001</v>
      </c>
      <c r="M17" s="88">
        <v>6.2379629999999997</v>
      </c>
      <c r="N17" s="88">
        <v>41.099935000000002</v>
      </c>
      <c r="O17" s="88">
        <v>645.46912999999995</v>
      </c>
      <c r="P17" s="88">
        <v>20.575226000000001</v>
      </c>
      <c r="Q17" s="88">
        <v>21.102588000000001</v>
      </c>
      <c r="R17" s="83"/>
      <c r="S17" s="84" t="s">
        <v>549</v>
      </c>
    </row>
    <row r="18" spans="1:19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2">
      <c r="A19" s="87">
        <v>2024</v>
      </c>
      <c r="B19" s="84" t="s">
        <v>338</v>
      </c>
      <c r="C19" s="88">
        <v>732.35513600000002</v>
      </c>
      <c r="D19" s="88">
        <v>38.959730999999998</v>
      </c>
      <c r="E19" s="88">
        <v>193.47358299999999</v>
      </c>
      <c r="F19" s="88">
        <v>15.884022999999999</v>
      </c>
      <c r="G19" s="88">
        <v>3.9681479999999998</v>
      </c>
      <c r="H19" s="88">
        <v>5.4601930000000003</v>
      </c>
      <c r="I19" s="88">
        <v>40.443992999999999</v>
      </c>
      <c r="J19" s="88">
        <v>35.510066999999999</v>
      </c>
      <c r="K19" s="88">
        <v>6.8542560000000003</v>
      </c>
      <c r="L19" s="88">
        <v>1694.559941</v>
      </c>
      <c r="M19" s="88">
        <v>6.7414880000000004</v>
      </c>
      <c r="N19" s="88">
        <v>17.632176999999999</v>
      </c>
      <c r="O19" s="88">
        <v>870.43924300000003</v>
      </c>
      <c r="P19" s="88">
        <v>21.431239999999999</v>
      </c>
      <c r="Q19" s="88">
        <v>36.443666999999998</v>
      </c>
      <c r="R19" s="87">
        <v>2024</v>
      </c>
      <c r="S19" s="84" t="s">
        <v>538</v>
      </c>
    </row>
    <row r="20" spans="1:19" x14ac:dyDescent="0.2">
      <c r="B20" s="84" t="s">
        <v>339</v>
      </c>
      <c r="C20" s="88">
        <v>749.462941</v>
      </c>
      <c r="D20" s="88">
        <v>37.557402000000003</v>
      </c>
      <c r="E20" s="88">
        <v>206.28860900000001</v>
      </c>
      <c r="F20" s="88">
        <v>10.309863999999999</v>
      </c>
      <c r="G20" s="88">
        <v>4.0431910000000002</v>
      </c>
      <c r="H20" s="88">
        <v>6.4179870000000001</v>
      </c>
      <c r="I20" s="88">
        <v>40.264802000000003</v>
      </c>
      <c r="J20" s="88">
        <v>37.612473000000001</v>
      </c>
      <c r="K20" s="88">
        <v>9.0553270000000001</v>
      </c>
      <c r="L20" s="88">
        <v>1709.7356609999999</v>
      </c>
      <c r="M20" s="88">
        <v>4.340802</v>
      </c>
      <c r="N20" s="88">
        <v>84.786942999999994</v>
      </c>
      <c r="O20" s="88">
        <v>800.85424</v>
      </c>
      <c r="P20" s="88">
        <v>21.247146000000001</v>
      </c>
      <c r="Q20" s="88">
        <v>39.314653999999997</v>
      </c>
      <c r="R20" s="83"/>
      <c r="S20" s="84" t="s">
        <v>539</v>
      </c>
    </row>
    <row r="21" spans="1:19" x14ac:dyDescent="0.2">
      <c r="B21" s="84" t="s">
        <v>340</v>
      </c>
      <c r="C21" s="88">
        <v>772.229916</v>
      </c>
      <c r="D21" s="88">
        <v>36.019224000000001</v>
      </c>
      <c r="E21" s="88">
        <v>195.53415699999999</v>
      </c>
      <c r="F21" s="88">
        <v>10.439541999999999</v>
      </c>
      <c r="G21" s="88">
        <v>4.6674699999999998</v>
      </c>
      <c r="H21" s="88">
        <v>8.4074570000000008</v>
      </c>
      <c r="I21" s="88">
        <v>43.542876999999997</v>
      </c>
      <c r="J21" s="88">
        <v>40.430115000000001</v>
      </c>
      <c r="K21" s="88">
        <v>9.3074639999999995</v>
      </c>
      <c r="L21" s="88">
        <v>1617.0937289999999</v>
      </c>
      <c r="M21" s="88">
        <v>5.6192229999999999</v>
      </c>
      <c r="N21" s="88">
        <v>40.490687999999999</v>
      </c>
      <c r="O21" s="88">
        <v>856.47980399999994</v>
      </c>
      <c r="P21" s="88">
        <v>19.941742999999999</v>
      </c>
      <c r="Q21" s="88">
        <v>39.982188999999998</v>
      </c>
      <c r="R21" s="83"/>
      <c r="S21" s="84" t="s">
        <v>540</v>
      </c>
    </row>
    <row r="22" spans="1:19" x14ac:dyDescent="0.2">
      <c r="B22" s="84" t="s">
        <v>341</v>
      </c>
      <c r="C22" s="88">
        <v>801.80585099999996</v>
      </c>
      <c r="D22" s="88">
        <v>36.087901000000002</v>
      </c>
      <c r="E22" s="88">
        <v>173.878837</v>
      </c>
      <c r="F22" s="88">
        <v>11.640164</v>
      </c>
      <c r="G22" s="88">
        <v>6.4072399999999998</v>
      </c>
      <c r="H22" s="88">
        <v>8.4739559999999994</v>
      </c>
      <c r="I22" s="88">
        <v>47.177495</v>
      </c>
      <c r="J22" s="88">
        <v>39.533462</v>
      </c>
      <c r="K22" s="88">
        <v>6.8567640000000001</v>
      </c>
      <c r="L22" s="88">
        <v>1768.0070149999999</v>
      </c>
      <c r="M22" s="88">
        <v>6.2364199999999999</v>
      </c>
      <c r="N22" s="88">
        <v>83.290356000000003</v>
      </c>
      <c r="O22" s="88">
        <v>823.214562</v>
      </c>
      <c r="P22" s="88">
        <v>40.887706000000001</v>
      </c>
      <c r="Q22" s="88">
        <v>37.234414000000001</v>
      </c>
      <c r="R22" s="83"/>
      <c r="S22" s="84" t="s">
        <v>541</v>
      </c>
    </row>
    <row r="23" spans="1:19" x14ac:dyDescent="0.2">
      <c r="B23" s="84" t="s">
        <v>342</v>
      </c>
      <c r="C23" s="88">
        <v>764.116581</v>
      </c>
      <c r="D23" s="88">
        <v>37.961922000000001</v>
      </c>
      <c r="E23" s="88">
        <v>155.53467499999999</v>
      </c>
      <c r="F23" s="88">
        <v>9.3289159999999995</v>
      </c>
      <c r="G23" s="88">
        <v>4.5368180000000002</v>
      </c>
      <c r="H23" s="88">
        <v>7.0044279999999999</v>
      </c>
      <c r="I23" s="88">
        <v>62.162081000000001</v>
      </c>
      <c r="J23" s="88">
        <v>45.622818000000002</v>
      </c>
      <c r="K23" s="88">
        <v>6.75298</v>
      </c>
      <c r="L23" s="88">
        <v>1779.948756</v>
      </c>
      <c r="M23" s="88">
        <v>8.0776470000000007</v>
      </c>
      <c r="N23" s="88">
        <v>33.787489999999998</v>
      </c>
      <c r="O23" s="88">
        <v>852.070696</v>
      </c>
      <c r="P23" s="88">
        <v>23.18038</v>
      </c>
      <c r="Q23" s="88">
        <v>37.954855999999999</v>
      </c>
      <c r="R23" s="83"/>
      <c r="S23" s="84" t="s">
        <v>542</v>
      </c>
    </row>
    <row r="24" spans="1:19" x14ac:dyDescent="0.2">
      <c r="B24" s="84" t="s">
        <v>343</v>
      </c>
      <c r="C24" s="88">
        <v>711.22312999999997</v>
      </c>
      <c r="D24" s="88">
        <v>41.094324999999998</v>
      </c>
      <c r="E24" s="88">
        <v>183.82443900000001</v>
      </c>
      <c r="F24" s="88">
        <v>16.892194</v>
      </c>
      <c r="G24" s="88">
        <v>4.0211560000000004</v>
      </c>
      <c r="H24" s="88">
        <v>5.8620419999999998</v>
      </c>
      <c r="I24" s="88">
        <v>47.390991</v>
      </c>
      <c r="J24" s="88">
        <v>41.050288999999999</v>
      </c>
      <c r="K24" s="88">
        <v>4.8998790000000003</v>
      </c>
      <c r="L24" s="88">
        <v>1734.518399</v>
      </c>
      <c r="M24" s="88">
        <v>9.1143630000000009</v>
      </c>
      <c r="N24" s="88">
        <v>28.889997000000001</v>
      </c>
      <c r="O24" s="88">
        <v>856.33957099999998</v>
      </c>
      <c r="P24" s="88">
        <v>19.229548000000001</v>
      </c>
      <c r="Q24" s="88">
        <v>35.500652000000002</v>
      </c>
      <c r="R24" s="83"/>
      <c r="S24" s="84" t="s">
        <v>543</v>
      </c>
    </row>
    <row r="25" spans="1:19" x14ac:dyDescent="0.2">
      <c r="B25" s="84" t="s">
        <v>344</v>
      </c>
      <c r="C25" s="88">
        <v>1563.583668</v>
      </c>
      <c r="D25" s="88">
        <v>44.619278999999999</v>
      </c>
      <c r="E25" s="88">
        <v>163.041504</v>
      </c>
      <c r="F25" s="88">
        <v>8.6378640000000004</v>
      </c>
      <c r="G25" s="88">
        <v>3.055742</v>
      </c>
      <c r="H25" s="88">
        <v>5.6107370000000003</v>
      </c>
      <c r="I25" s="88">
        <v>46.969310999999998</v>
      </c>
      <c r="J25" s="88">
        <v>32.990499</v>
      </c>
      <c r="K25" s="88">
        <v>5.5510219999999997</v>
      </c>
      <c r="L25" s="88">
        <v>1847.0861170000001</v>
      </c>
      <c r="M25" s="88">
        <v>7.2591049999999999</v>
      </c>
      <c r="N25" s="88">
        <v>43.310682999999997</v>
      </c>
      <c r="O25" s="88">
        <v>872.232617</v>
      </c>
      <c r="P25" s="88">
        <v>16.33314</v>
      </c>
      <c r="Q25" s="88">
        <v>34.004027999999998</v>
      </c>
      <c r="R25" s="83"/>
      <c r="S25" s="84" t="s">
        <v>544</v>
      </c>
    </row>
    <row r="26" spans="1:19" x14ac:dyDescent="0.2">
      <c r="B26" s="84" t="s">
        <v>345</v>
      </c>
      <c r="C26" s="88">
        <v>639.59407099999999</v>
      </c>
      <c r="D26" s="88">
        <v>28.420992999999999</v>
      </c>
      <c r="E26" s="88">
        <v>114.55802199999999</v>
      </c>
      <c r="F26" s="88">
        <v>6.5365380000000002</v>
      </c>
      <c r="G26" s="88">
        <v>2.9133969999999998</v>
      </c>
      <c r="H26" s="88">
        <v>3.8701219999999998</v>
      </c>
      <c r="I26" s="88">
        <v>42.041117</v>
      </c>
      <c r="J26" s="88">
        <v>36.109797999999998</v>
      </c>
      <c r="K26" s="88">
        <v>4.3990869999999997</v>
      </c>
      <c r="L26" s="88">
        <v>1355.636211</v>
      </c>
      <c r="M26" s="88">
        <v>3.2869959999999998</v>
      </c>
      <c r="N26" s="88">
        <v>38.938208000000003</v>
      </c>
      <c r="O26" s="88">
        <v>579.72452599999997</v>
      </c>
      <c r="P26" s="88">
        <v>12.036922000000001</v>
      </c>
      <c r="Q26" s="88">
        <v>25.6145</v>
      </c>
      <c r="R26" s="83"/>
      <c r="S26" s="84" t="s">
        <v>545</v>
      </c>
    </row>
    <row r="27" spans="1:19" x14ac:dyDescent="0.2">
      <c r="B27" s="84" t="s">
        <v>346</v>
      </c>
      <c r="C27" s="88">
        <v>764.15702699999997</v>
      </c>
      <c r="D27" s="88">
        <v>40.102179999999997</v>
      </c>
      <c r="E27" s="88">
        <v>140.27495099999999</v>
      </c>
      <c r="F27" s="88">
        <v>9.6262170000000005</v>
      </c>
      <c r="G27" s="88">
        <v>7.0368040000000001</v>
      </c>
      <c r="H27" s="88">
        <v>4.5100280000000001</v>
      </c>
      <c r="I27" s="88">
        <v>41.219988000000001</v>
      </c>
      <c r="J27" s="88">
        <v>45.437176999999998</v>
      </c>
      <c r="K27" s="88">
        <v>5.2889850000000003</v>
      </c>
      <c r="L27" s="88">
        <v>1806.058661</v>
      </c>
      <c r="M27" s="88">
        <v>3.5702159999999998</v>
      </c>
      <c r="N27" s="88">
        <v>48.097479999999997</v>
      </c>
      <c r="O27" s="88">
        <v>812.54749600000002</v>
      </c>
      <c r="P27" s="88">
        <v>22.628291999999998</v>
      </c>
      <c r="Q27" s="88">
        <v>34.672494</v>
      </c>
      <c r="R27" s="83"/>
      <c r="S27" s="84" t="s">
        <v>546</v>
      </c>
    </row>
    <row r="28" spans="1:19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547</v>
      </c>
    </row>
    <row r="29" spans="1:19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10.199999999999999" thickBot="1" x14ac:dyDescent="0.2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5">
      <c r="A31" s="199" t="s">
        <v>162</v>
      </c>
      <c r="B31" s="199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9" t="s">
        <v>535</v>
      </c>
      <c r="S31" s="199" t="s">
        <v>522</v>
      </c>
    </row>
    <row r="32" spans="1:19" ht="12" customHeight="1" thickBot="1" x14ac:dyDescent="0.25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8.75" customHeight="1" thickBot="1" x14ac:dyDescent="0.25">
      <c r="C33" s="222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4"/>
    </row>
    <row r="34" spans="1:19" ht="6.75" customHeight="1" thickBot="1" x14ac:dyDescent="0.25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5">
      <c r="A35" s="199" t="s">
        <v>162</v>
      </c>
      <c r="B35" s="199" t="s">
        <v>163</v>
      </c>
      <c r="C35" s="207" t="s">
        <v>666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535</v>
      </c>
      <c r="S35" s="199" t="s">
        <v>522</v>
      </c>
    </row>
    <row r="36" spans="1:19" ht="21.75" customHeight="1" thickBot="1" x14ac:dyDescent="0.25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200"/>
      <c r="S36" s="200"/>
    </row>
    <row r="37" spans="1:19" ht="9" customHeight="1" x14ac:dyDescent="0.2">
      <c r="A37" s="87">
        <v>2023</v>
      </c>
      <c r="B37" s="84" t="s">
        <v>338</v>
      </c>
      <c r="C37" s="88">
        <v>43.920392999999997</v>
      </c>
      <c r="D37" s="88">
        <v>255.30107799999999</v>
      </c>
      <c r="E37" s="88">
        <v>5.0404939999999998</v>
      </c>
      <c r="F37" s="88">
        <v>11.635138</v>
      </c>
      <c r="G37" s="88">
        <v>9.8408979999999993</v>
      </c>
      <c r="H37" s="88">
        <v>2.104314</v>
      </c>
      <c r="I37" s="88">
        <v>270.21127300000001</v>
      </c>
      <c r="J37" s="88">
        <v>89.731848999999997</v>
      </c>
      <c r="K37" s="88">
        <v>275.19382099999945</v>
      </c>
      <c r="L37" s="88">
        <v>47.973398000000003</v>
      </c>
      <c r="M37" s="88">
        <v>55.754593999999997</v>
      </c>
      <c r="N37" s="88">
        <v>80.398095999999995</v>
      </c>
      <c r="O37" s="88">
        <v>66.663814000000002</v>
      </c>
      <c r="P37" s="89">
        <v>1842.1189789999985</v>
      </c>
      <c r="Q37" s="89">
        <v>1566.9251579999991</v>
      </c>
      <c r="R37" s="87">
        <v>2023</v>
      </c>
      <c r="S37" s="84" t="s">
        <v>538</v>
      </c>
    </row>
    <row r="38" spans="1:19" ht="9" customHeight="1" x14ac:dyDescent="0.2">
      <c r="B38" s="84" t="s">
        <v>339</v>
      </c>
      <c r="C38" s="88">
        <v>35.897447999999997</v>
      </c>
      <c r="D38" s="88">
        <v>287.62815799999998</v>
      </c>
      <c r="E38" s="88">
        <v>4.9394879999999999</v>
      </c>
      <c r="F38" s="88">
        <v>8.447336</v>
      </c>
      <c r="G38" s="88">
        <v>12.389922</v>
      </c>
      <c r="H38" s="88">
        <v>1.873586</v>
      </c>
      <c r="I38" s="88">
        <v>239.304956</v>
      </c>
      <c r="J38" s="88">
        <v>96.417377999999999</v>
      </c>
      <c r="K38" s="88">
        <v>315.25413899999978</v>
      </c>
      <c r="L38" s="88">
        <v>47.841890999999997</v>
      </c>
      <c r="M38" s="88">
        <v>50.502823999999997</v>
      </c>
      <c r="N38" s="88">
        <v>97.076922999999994</v>
      </c>
      <c r="O38" s="88">
        <v>46.547423999999999</v>
      </c>
      <c r="P38" s="89">
        <v>1811.4478459999996</v>
      </c>
      <c r="Q38" s="89">
        <v>1496.1937069999997</v>
      </c>
      <c r="R38" s="83"/>
      <c r="S38" s="84" t="s">
        <v>539</v>
      </c>
    </row>
    <row r="39" spans="1:19" ht="9" customHeight="1" x14ac:dyDescent="0.2">
      <c r="B39" s="84" t="s">
        <v>340</v>
      </c>
      <c r="C39" s="88">
        <v>53.748589000000003</v>
      </c>
      <c r="D39" s="88">
        <v>352.436846</v>
      </c>
      <c r="E39" s="88">
        <v>5.147151</v>
      </c>
      <c r="F39" s="88">
        <v>9.8423350000000003</v>
      </c>
      <c r="G39" s="88">
        <v>12.036751000000001</v>
      </c>
      <c r="H39" s="88">
        <v>3.1298189999999999</v>
      </c>
      <c r="I39" s="88">
        <v>272.39425699999998</v>
      </c>
      <c r="J39" s="88">
        <v>111.322199</v>
      </c>
      <c r="K39" s="88">
        <v>372.52635099999907</v>
      </c>
      <c r="L39" s="88">
        <v>58.478977999999998</v>
      </c>
      <c r="M39" s="88">
        <v>62.084496999999999</v>
      </c>
      <c r="N39" s="88">
        <v>88.054204999999996</v>
      </c>
      <c r="O39" s="88">
        <v>52.412103999999999</v>
      </c>
      <c r="P39" s="89">
        <v>2450.6176639999971</v>
      </c>
      <c r="Q39" s="89">
        <v>2078.0913129999981</v>
      </c>
      <c r="R39" s="83"/>
      <c r="S39" s="84" t="s">
        <v>540</v>
      </c>
    </row>
    <row r="40" spans="1:19" ht="9" customHeight="1" x14ac:dyDescent="0.2">
      <c r="B40" s="84" t="s">
        <v>341</v>
      </c>
      <c r="C40" s="88">
        <v>58.368592</v>
      </c>
      <c r="D40" s="88">
        <v>272.13074999999998</v>
      </c>
      <c r="E40" s="88">
        <v>2.5334089999999998</v>
      </c>
      <c r="F40" s="88">
        <v>9.4281210000000009</v>
      </c>
      <c r="G40" s="88">
        <v>11.719851</v>
      </c>
      <c r="H40" s="88">
        <v>2.2286039999999998</v>
      </c>
      <c r="I40" s="88">
        <v>231.140207</v>
      </c>
      <c r="J40" s="88">
        <v>104.91554600000001</v>
      </c>
      <c r="K40" s="88">
        <v>232.12798299999989</v>
      </c>
      <c r="L40" s="88">
        <v>47.050108999999999</v>
      </c>
      <c r="M40" s="88">
        <v>46.766201000000002</v>
      </c>
      <c r="N40" s="88">
        <v>81.324787999999998</v>
      </c>
      <c r="O40" s="88">
        <v>54.144444999999997</v>
      </c>
      <c r="P40" s="89">
        <v>1660.113163</v>
      </c>
      <c r="Q40" s="89">
        <v>1427.9851799999999</v>
      </c>
      <c r="R40" s="83"/>
      <c r="S40" s="84" t="s">
        <v>541</v>
      </c>
    </row>
    <row r="41" spans="1:19" s="90" customFormat="1" ht="9" customHeight="1" x14ac:dyDescent="0.2">
      <c r="A41" s="83"/>
      <c r="B41" s="84" t="s">
        <v>342</v>
      </c>
      <c r="C41" s="88">
        <v>45.531779</v>
      </c>
      <c r="D41" s="88">
        <v>308.62300199999999</v>
      </c>
      <c r="E41" s="88">
        <v>4.2677459999999998</v>
      </c>
      <c r="F41" s="88">
        <v>11.641593</v>
      </c>
      <c r="G41" s="88">
        <v>12.808261</v>
      </c>
      <c r="H41" s="88">
        <v>2.755843</v>
      </c>
      <c r="I41" s="88">
        <v>237.01465300000001</v>
      </c>
      <c r="J41" s="88">
        <v>95.642623</v>
      </c>
      <c r="K41" s="88">
        <v>360.45103300000045</v>
      </c>
      <c r="L41" s="88">
        <v>57.989252</v>
      </c>
      <c r="M41" s="88">
        <v>57.026918000000002</v>
      </c>
      <c r="N41" s="88">
        <v>107.20064600000001</v>
      </c>
      <c r="O41" s="88">
        <v>55.521881999999998</v>
      </c>
      <c r="P41" s="89">
        <v>2005.4322759999998</v>
      </c>
      <c r="Q41" s="89">
        <v>1644.9812429999993</v>
      </c>
      <c r="R41" s="83"/>
      <c r="S41" s="84" t="s">
        <v>542</v>
      </c>
    </row>
    <row r="42" spans="1:19" ht="9" customHeight="1" x14ac:dyDescent="0.2">
      <c r="B42" s="84" t="s">
        <v>343</v>
      </c>
      <c r="C42" s="88">
        <v>46.307357000000003</v>
      </c>
      <c r="D42" s="88">
        <v>289.68687599999998</v>
      </c>
      <c r="E42" s="88">
        <v>2.5933999999999999</v>
      </c>
      <c r="F42" s="88">
        <v>9.0036699999999996</v>
      </c>
      <c r="G42" s="88">
        <v>11.826090000000001</v>
      </c>
      <c r="H42" s="88">
        <v>2.8944329999999998</v>
      </c>
      <c r="I42" s="88">
        <v>274.62610999999998</v>
      </c>
      <c r="J42" s="88">
        <v>99.945092000000002</v>
      </c>
      <c r="K42" s="88">
        <v>326.90753500000039</v>
      </c>
      <c r="L42" s="88">
        <v>53.472020999999998</v>
      </c>
      <c r="M42" s="88">
        <v>52.402213000000003</v>
      </c>
      <c r="N42" s="88">
        <v>97.561160000000001</v>
      </c>
      <c r="O42" s="88">
        <v>52.238259999999997</v>
      </c>
      <c r="P42" s="89">
        <v>1933.3069769999995</v>
      </c>
      <c r="Q42" s="89">
        <v>1606.399441999999</v>
      </c>
      <c r="R42" s="83"/>
      <c r="S42" s="84" t="s">
        <v>543</v>
      </c>
    </row>
    <row r="43" spans="1:19" ht="9" customHeight="1" x14ac:dyDescent="0.2">
      <c r="B43" s="84" t="s">
        <v>344</v>
      </c>
      <c r="C43" s="88">
        <v>50.323259999999998</v>
      </c>
      <c r="D43" s="88">
        <v>259.089877</v>
      </c>
      <c r="E43" s="88">
        <v>4.3626779999999998</v>
      </c>
      <c r="F43" s="88">
        <v>6.1613889999999998</v>
      </c>
      <c r="G43" s="88">
        <v>12.340778999999999</v>
      </c>
      <c r="H43" s="88">
        <v>2.927549</v>
      </c>
      <c r="I43" s="88">
        <v>259.31757800000003</v>
      </c>
      <c r="J43" s="88">
        <v>93.378736000000004</v>
      </c>
      <c r="K43" s="88">
        <v>291.50819999999959</v>
      </c>
      <c r="L43" s="88">
        <v>47.375025999999998</v>
      </c>
      <c r="M43" s="88">
        <v>60.975923999999999</v>
      </c>
      <c r="N43" s="88">
        <v>54.149424000000003</v>
      </c>
      <c r="O43" s="88">
        <v>49.235072000000002</v>
      </c>
      <c r="P43" s="89">
        <v>1913.7216809999993</v>
      </c>
      <c r="Q43" s="89">
        <v>1622.2134809999998</v>
      </c>
      <c r="R43" s="83"/>
      <c r="S43" s="84" t="s">
        <v>544</v>
      </c>
    </row>
    <row r="44" spans="1:19" ht="9" customHeight="1" x14ac:dyDescent="0.2">
      <c r="B44" s="84" t="s">
        <v>345</v>
      </c>
      <c r="C44" s="88">
        <v>33.922753</v>
      </c>
      <c r="D44" s="88">
        <v>181.18472399999999</v>
      </c>
      <c r="E44" s="88">
        <v>5.9418899999999999</v>
      </c>
      <c r="F44" s="88">
        <v>8.6600710000000003</v>
      </c>
      <c r="G44" s="88">
        <v>7.9107950000000002</v>
      </c>
      <c r="H44" s="88">
        <v>2.0636320000000001</v>
      </c>
      <c r="I44" s="88">
        <v>187.95984300000001</v>
      </c>
      <c r="J44" s="88">
        <v>81.722764999999995</v>
      </c>
      <c r="K44" s="88">
        <v>248.42743400000037</v>
      </c>
      <c r="L44" s="88">
        <v>44.767766000000002</v>
      </c>
      <c r="M44" s="88">
        <v>46.628386999999996</v>
      </c>
      <c r="N44" s="88">
        <v>78.381997999999996</v>
      </c>
      <c r="O44" s="88">
        <v>71.202271999999994</v>
      </c>
      <c r="P44" s="89">
        <v>1769.6164069999995</v>
      </c>
      <c r="Q44" s="89">
        <v>1521.1889729999991</v>
      </c>
      <c r="R44" s="83"/>
      <c r="S44" s="84" t="s">
        <v>545</v>
      </c>
    </row>
    <row r="45" spans="1:19" ht="9" customHeight="1" x14ac:dyDescent="0.2">
      <c r="B45" s="84" t="s">
        <v>346</v>
      </c>
      <c r="C45" s="88">
        <v>35.046435000000002</v>
      </c>
      <c r="D45" s="88">
        <v>256.69437099999999</v>
      </c>
      <c r="E45" s="88">
        <v>9.1383170000000007</v>
      </c>
      <c r="F45" s="88">
        <v>10.419074999999999</v>
      </c>
      <c r="G45" s="88">
        <v>10.537167</v>
      </c>
      <c r="H45" s="88">
        <v>2.573248</v>
      </c>
      <c r="I45" s="88">
        <v>179.497232</v>
      </c>
      <c r="J45" s="88">
        <v>78.577815000000001</v>
      </c>
      <c r="K45" s="88">
        <v>330.43405399999932</v>
      </c>
      <c r="L45" s="88">
        <v>51.624906000000003</v>
      </c>
      <c r="M45" s="88">
        <v>67.350425999999999</v>
      </c>
      <c r="N45" s="88">
        <v>101.05712</v>
      </c>
      <c r="O45" s="88">
        <v>58.836953000000001</v>
      </c>
      <c r="P45" s="89">
        <v>1888.5497709999997</v>
      </c>
      <c r="Q45" s="89">
        <v>1558.1157170000006</v>
      </c>
      <c r="R45" s="83"/>
      <c r="S45" s="84" t="s">
        <v>546</v>
      </c>
    </row>
    <row r="46" spans="1:19" ht="9" customHeight="1" x14ac:dyDescent="0.2">
      <c r="B46" s="84" t="s">
        <v>347</v>
      </c>
      <c r="C46" s="88">
        <v>39.914482999999997</v>
      </c>
      <c r="D46" s="88">
        <v>271.69004699999999</v>
      </c>
      <c r="E46" s="88">
        <v>7.8324980000000002</v>
      </c>
      <c r="F46" s="88">
        <v>7.1262319999999999</v>
      </c>
      <c r="G46" s="88">
        <v>11.869951</v>
      </c>
      <c r="H46" s="88">
        <v>3.052257</v>
      </c>
      <c r="I46" s="88">
        <v>192.002106</v>
      </c>
      <c r="J46" s="88">
        <v>98.320687000000007</v>
      </c>
      <c r="K46" s="88">
        <v>280.44456199999991</v>
      </c>
      <c r="L46" s="88">
        <v>57.546160999999998</v>
      </c>
      <c r="M46" s="88">
        <v>63.053891</v>
      </c>
      <c r="N46" s="88">
        <v>95.972320999999994</v>
      </c>
      <c r="O46" s="88">
        <v>53.963234999999997</v>
      </c>
      <c r="P46" s="89">
        <v>1845.9176249999991</v>
      </c>
      <c r="Q46" s="89">
        <v>1565.473062999999</v>
      </c>
      <c r="R46" s="83"/>
      <c r="S46" s="84" t="s">
        <v>547</v>
      </c>
    </row>
    <row r="47" spans="1:19" ht="9" customHeight="1" x14ac:dyDescent="0.2">
      <c r="B47" s="84" t="s">
        <v>348</v>
      </c>
      <c r="C47" s="88">
        <v>42.785964</v>
      </c>
      <c r="D47" s="88">
        <v>379.240951</v>
      </c>
      <c r="E47" s="88">
        <v>8.1255419999999994</v>
      </c>
      <c r="F47" s="88">
        <v>8.6129840000000009</v>
      </c>
      <c r="G47" s="88">
        <v>13.481223999999999</v>
      </c>
      <c r="H47" s="88">
        <v>27.002414999999999</v>
      </c>
      <c r="I47" s="88">
        <v>226.312027</v>
      </c>
      <c r="J47" s="88">
        <v>106.008163</v>
      </c>
      <c r="K47" s="88">
        <v>346.47496100000035</v>
      </c>
      <c r="L47" s="88">
        <v>66.257327000000004</v>
      </c>
      <c r="M47" s="88">
        <v>63.168297000000003</v>
      </c>
      <c r="N47" s="88">
        <v>89.755390000000006</v>
      </c>
      <c r="O47" s="88">
        <v>50.094833000000001</v>
      </c>
      <c r="P47" s="89">
        <v>1892.4736260000013</v>
      </c>
      <c r="Q47" s="89">
        <v>1545.998665000001</v>
      </c>
      <c r="R47" s="83"/>
      <c r="S47" s="84" t="s">
        <v>548</v>
      </c>
    </row>
    <row r="48" spans="1:19" ht="9" customHeight="1" x14ac:dyDescent="0.2">
      <c r="B48" s="84" t="s">
        <v>349</v>
      </c>
      <c r="C48" s="88">
        <v>35.859504999999999</v>
      </c>
      <c r="D48" s="88">
        <v>234.340801</v>
      </c>
      <c r="E48" s="88">
        <v>7.2500330000000002</v>
      </c>
      <c r="F48" s="88">
        <v>4.6153870000000001</v>
      </c>
      <c r="G48" s="88">
        <v>12.426672999999999</v>
      </c>
      <c r="H48" s="88">
        <v>4.157794</v>
      </c>
      <c r="I48" s="88">
        <v>166.82425599999999</v>
      </c>
      <c r="J48" s="88">
        <v>64.157467999999994</v>
      </c>
      <c r="K48" s="88">
        <v>262.74904199999986</v>
      </c>
      <c r="L48" s="88">
        <v>46.143014999999998</v>
      </c>
      <c r="M48" s="88">
        <v>32.812820000000002</v>
      </c>
      <c r="N48" s="88">
        <v>79.850145999999995</v>
      </c>
      <c r="O48" s="88">
        <v>44.715145</v>
      </c>
      <c r="P48" s="89">
        <v>2082.2253910000004</v>
      </c>
      <c r="Q48" s="89">
        <v>1819.4763490000005</v>
      </c>
      <c r="R48" s="83"/>
      <c r="S48" s="84" t="s">
        <v>549</v>
      </c>
    </row>
    <row r="49" spans="1:19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19" x14ac:dyDescent="0.2">
      <c r="A50" s="87">
        <v>2024</v>
      </c>
      <c r="B50" s="84" t="s">
        <v>338</v>
      </c>
      <c r="C50" s="88">
        <v>40.663167000000001</v>
      </c>
      <c r="D50" s="88">
        <v>295.65448600000002</v>
      </c>
      <c r="E50" s="88">
        <v>3.1829399999999999</v>
      </c>
      <c r="F50" s="88">
        <v>9.2829370000000004</v>
      </c>
      <c r="G50" s="88">
        <v>9.5815490000000008</v>
      </c>
      <c r="H50" s="88">
        <v>3.788173</v>
      </c>
      <c r="I50" s="88">
        <v>190.62177299999999</v>
      </c>
      <c r="J50" s="88">
        <v>87.330279000000004</v>
      </c>
      <c r="K50" s="88">
        <v>302.30083800000006</v>
      </c>
      <c r="L50" s="88">
        <v>60.062204000000001</v>
      </c>
      <c r="M50" s="88">
        <v>45.641939000000001</v>
      </c>
      <c r="N50" s="88">
        <v>73.598881000000006</v>
      </c>
      <c r="O50" s="88">
        <v>43.221778</v>
      </c>
      <c r="P50" s="89">
        <v>1756.0538989999998</v>
      </c>
      <c r="Q50" s="89">
        <v>1453.7530609999997</v>
      </c>
      <c r="R50" s="87">
        <v>2024</v>
      </c>
      <c r="S50" s="84" t="s">
        <v>538</v>
      </c>
    </row>
    <row r="51" spans="1:19" x14ac:dyDescent="0.2">
      <c r="B51" s="84" t="s">
        <v>339</v>
      </c>
      <c r="C51" s="88">
        <v>38.602342999999998</v>
      </c>
      <c r="D51" s="88">
        <v>298.99740400000002</v>
      </c>
      <c r="E51" s="88">
        <v>6.1459780000000004</v>
      </c>
      <c r="F51" s="88">
        <v>8.2972300000000008</v>
      </c>
      <c r="G51" s="88">
        <v>11.056975</v>
      </c>
      <c r="H51" s="88">
        <v>2.6811509999999998</v>
      </c>
      <c r="I51" s="88">
        <v>199.05657299999999</v>
      </c>
      <c r="J51" s="88">
        <v>100.788141</v>
      </c>
      <c r="K51" s="88">
        <v>372.58456700000005</v>
      </c>
      <c r="L51" s="88">
        <v>58.765360000000001</v>
      </c>
      <c r="M51" s="88">
        <v>52.643759000000003</v>
      </c>
      <c r="N51" s="88">
        <v>91.217202999999998</v>
      </c>
      <c r="O51" s="88">
        <v>40.536163999999999</v>
      </c>
      <c r="P51" s="89">
        <v>1857.9049789999988</v>
      </c>
      <c r="Q51" s="89">
        <v>1485.3204119999989</v>
      </c>
      <c r="R51" s="83"/>
      <c r="S51" s="84" t="s">
        <v>539</v>
      </c>
    </row>
    <row r="52" spans="1:19" x14ac:dyDescent="0.2">
      <c r="B52" s="84" t="s">
        <v>340</v>
      </c>
      <c r="C52" s="88">
        <v>34.090722999999997</v>
      </c>
      <c r="D52" s="88">
        <v>319.22209099999998</v>
      </c>
      <c r="E52" s="88">
        <v>5.7798340000000001</v>
      </c>
      <c r="F52" s="88">
        <v>11.857085</v>
      </c>
      <c r="G52" s="88">
        <v>11.832126000000001</v>
      </c>
      <c r="H52" s="88">
        <v>3.7614010000000002</v>
      </c>
      <c r="I52" s="88">
        <v>239.55820499999999</v>
      </c>
      <c r="J52" s="88">
        <v>125.669721</v>
      </c>
      <c r="K52" s="88">
        <v>303.8752370000002</v>
      </c>
      <c r="L52" s="88">
        <v>55.609712999999999</v>
      </c>
      <c r="M52" s="88">
        <v>51.271957</v>
      </c>
      <c r="N52" s="88">
        <v>78.586721999999995</v>
      </c>
      <c r="O52" s="88">
        <v>34.254568999999996</v>
      </c>
      <c r="P52" s="89">
        <v>2116.7297900000008</v>
      </c>
      <c r="Q52" s="89">
        <v>1812.8545530000008</v>
      </c>
      <c r="R52" s="83"/>
      <c r="S52" s="84" t="s">
        <v>540</v>
      </c>
    </row>
    <row r="53" spans="1:19" x14ac:dyDescent="0.2">
      <c r="B53" s="84" t="s">
        <v>341</v>
      </c>
      <c r="C53" s="88">
        <v>36.459876000000001</v>
      </c>
      <c r="D53" s="88">
        <v>323.67417599999999</v>
      </c>
      <c r="E53" s="88">
        <v>11.10073</v>
      </c>
      <c r="F53" s="88">
        <v>6.5428509999999998</v>
      </c>
      <c r="G53" s="88">
        <v>11.223227</v>
      </c>
      <c r="H53" s="88">
        <v>7.9392800000000001</v>
      </c>
      <c r="I53" s="88">
        <v>246.46494100000001</v>
      </c>
      <c r="J53" s="88">
        <v>99.981640999999996</v>
      </c>
      <c r="K53" s="88">
        <v>309.18115800000027</v>
      </c>
      <c r="L53" s="88">
        <v>61.866124999999997</v>
      </c>
      <c r="M53" s="88">
        <v>46.084277999999998</v>
      </c>
      <c r="N53" s="88">
        <v>89.677677000000003</v>
      </c>
      <c r="O53" s="88">
        <v>45.163238999999997</v>
      </c>
      <c r="P53" s="89">
        <v>1988.0136529999993</v>
      </c>
      <c r="Q53" s="89">
        <v>1678.832494999999</v>
      </c>
      <c r="R53" s="83"/>
      <c r="S53" s="84" t="s">
        <v>541</v>
      </c>
    </row>
    <row r="54" spans="1:19" x14ac:dyDescent="0.2">
      <c r="B54" s="84" t="s">
        <v>342</v>
      </c>
      <c r="C54" s="88">
        <v>36.438361999999998</v>
      </c>
      <c r="D54" s="88">
        <v>299.10910699999999</v>
      </c>
      <c r="E54" s="88">
        <v>5.9124559999999997</v>
      </c>
      <c r="F54" s="88">
        <v>6.6063660000000004</v>
      </c>
      <c r="G54" s="88">
        <v>10.744204999999999</v>
      </c>
      <c r="H54" s="88">
        <v>3.0414539999999999</v>
      </c>
      <c r="I54" s="88">
        <v>276.60662100000002</v>
      </c>
      <c r="J54" s="88">
        <v>108.65114699999999</v>
      </c>
      <c r="K54" s="88">
        <v>327.01088699999929</v>
      </c>
      <c r="L54" s="88">
        <v>61.863557999999998</v>
      </c>
      <c r="M54" s="88">
        <v>49.059190000000001</v>
      </c>
      <c r="N54" s="88">
        <v>121.901735</v>
      </c>
      <c r="O54" s="88">
        <v>52.019139000000003</v>
      </c>
      <c r="P54" s="89">
        <v>1980.8987229999991</v>
      </c>
      <c r="Q54" s="89">
        <v>1653.8878359999997</v>
      </c>
      <c r="R54" s="83"/>
      <c r="S54" s="84" t="s">
        <v>542</v>
      </c>
    </row>
    <row r="55" spans="1:19" x14ac:dyDescent="0.2">
      <c r="B55" s="84" t="s">
        <v>343</v>
      </c>
      <c r="C55" s="88">
        <v>32.701318999999998</v>
      </c>
      <c r="D55" s="88">
        <v>302.36043999999998</v>
      </c>
      <c r="E55" s="88">
        <v>7.9823399999999998</v>
      </c>
      <c r="F55" s="88">
        <v>9.0411959999999993</v>
      </c>
      <c r="G55" s="88">
        <v>11.185757000000001</v>
      </c>
      <c r="H55" s="88">
        <v>3.247566</v>
      </c>
      <c r="I55" s="88">
        <v>260.72298799999999</v>
      </c>
      <c r="J55" s="88">
        <v>98.384986999999995</v>
      </c>
      <c r="K55" s="88">
        <v>269.46508499999976</v>
      </c>
      <c r="L55" s="88">
        <v>55.115192999999998</v>
      </c>
      <c r="M55" s="88">
        <v>45.614576</v>
      </c>
      <c r="N55" s="88">
        <v>94.744298999999998</v>
      </c>
      <c r="O55" s="88">
        <v>47.07687</v>
      </c>
      <c r="P55" s="89">
        <v>1872.534623</v>
      </c>
      <c r="Q55" s="89">
        <v>1603.0695380000002</v>
      </c>
      <c r="R55" s="83"/>
      <c r="S55" s="84" t="s">
        <v>543</v>
      </c>
    </row>
    <row r="56" spans="1:19" x14ac:dyDescent="0.2">
      <c r="B56" s="84" t="s">
        <v>344</v>
      </c>
      <c r="C56" s="88">
        <v>35.394562999999998</v>
      </c>
      <c r="D56" s="88">
        <v>283.43929300000002</v>
      </c>
      <c r="E56" s="88">
        <v>2.9006599999999998</v>
      </c>
      <c r="F56" s="88">
        <v>8.6954609999999999</v>
      </c>
      <c r="G56" s="88">
        <v>12.176997</v>
      </c>
      <c r="H56" s="88">
        <v>3.7261510000000002</v>
      </c>
      <c r="I56" s="88">
        <v>234.76852400000001</v>
      </c>
      <c r="J56" s="88">
        <v>109.02427</v>
      </c>
      <c r="K56" s="88">
        <v>315.59131299999984</v>
      </c>
      <c r="L56" s="88">
        <v>56.698298999999999</v>
      </c>
      <c r="M56" s="88">
        <v>47.788003000000003</v>
      </c>
      <c r="N56" s="88">
        <v>92.901786999999999</v>
      </c>
      <c r="O56" s="88">
        <v>42.764958</v>
      </c>
      <c r="P56" s="89">
        <v>2295.8737870000004</v>
      </c>
      <c r="Q56" s="89">
        <v>1980.2824740000008</v>
      </c>
      <c r="R56" s="83"/>
      <c r="S56" s="84" t="s">
        <v>544</v>
      </c>
    </row>
    <row r="57" spans="1:19" x14ac:dyDescent="0.2">
      <c r="B57" s="84" t="s">
        <v>345</v>
      </c>
      <c r="C57" s="88">
        <v>42.230035000000001</v>
      </c>
      <c r="D57" s="88">
        <v>176.559515</v>
      </c>
      <c r="E57" s="88">
        <v>2.9626929999999998</v>
      </c>
      <c r="F57" s="88">
        <v>6.603478</v>
      </c>
      <c r="G57" s="88">
        <v>7.4021999999999997</v>
      </c>
      <c r="H57" s="88">
        <v>4.2067079999999999</v>
      </c>
      <c r="I57" s="88">
        <v>222.82604499999999</v>
      </c>
      <c r="J57" s="88">
        <v>66.884641999999999</v>
      </c>
      <c r="K57" s="88">
        <v>214.96455999999984</v>
      </c>
      <c r="L57" s="88">
        <v>46.953367</v>
      </c>
      <c r="M57" s="88">
        <v>31.324249999999999</v>
      </c>
      <c r="N57" s="88">
        <v>78.963534999999993</v>
      </c>
      <c r="O57" s="88">
        <v>53.662636999999997</v>
      </c>
      <c r="P57" s="89">
        <v>1583.2920220000008</v>
      </c>
      <c r="Q57" s="89">
        <v>1368.3274620000009</v>
      </c>
      <c r="R57" s="83"/>
      <c r="S57" s="84" t="s">
        <v>545</v>
      </c>
    </row>
    <row r="58" spans="1:19" x14ac:dyDescent="0.2">
      <c r="B58" s="84" t="s">
        <v>346</v>
      </c>
      <c r="C58" s="88">
        <v>42.350386</v>
      </c>
      <c r="D58" s="88">
        <v>287.082649</v>
      </c>
      <c r="E58" s="88">
        <v>3.1950669999999999</v>
      </c>
      <c r="F58" s="88">
        <v>6.1983430000000004</v>
      </c>
      <c r="G58" s="88">
        <v>11.160326</v>
      </c>
      <c r="H58" s="88">
        <v>3.0844999999999998</v>
      </c>
      <c r="I58" s="88">
        <v>272.82393200000001</v>
      </c>
      <c r="J58" s="88">
        <v>98.687563999999995</v>
      </c>
      <c r="K58" s="88">
        <v>309.61757799999964</v>
      </c>
      <c r="L58" s="88">
        <v>58.301634999999997</v>
      </c>
      <c r="M58" s="88">
        <v>51.146520000000002</v>
      </c>
      <c r="N58" s="88">
        <v>104.662139</v>
      </c>
      <c r="O58" s="88">
        <v>48.133544000000001</v>
      </c>
      <c r="P58" s="89">
        <v>1715.6264550000012</v>
      </c>
      <c r="Q58" s="89">
        <v>1406.0088770000013</v>
      </c>
      <c r="R58" s="83"/>
      <c r="S58" s="84" t="s">
        <v>546</v>
      </c>
    </row>
    <row r="59" spans="1:19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547</v>
      </c>
    </row>
    <row r="60" spans="1:19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19" ht="10.199999999999999" thickBot="1" x14ac:dyDescent="0.2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19" ht="21" customHeight="1" thickBot="1" x14ac:dyDescent="0.25">
      <c r="A62" s="199" t="s">
        <v>162</v>
      </c>
      <c r="B62" s="199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9" t="s">
        <v>535</v>
      </c>
      <c r="S62" s="199" t="s">
        <v>522</v>
      </c>
    </row>
    <row r="63" spans="1:19" ht="12" customHeight="1" thickBot="1" x14ac:dyDescent="0.25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2">
      <c r="A67" s="195" t="s">
        <v>638</v>
      </c>
      <c r="B67" s="196"/>
      <c r="C67" s="197" t="s">
        <v>639</v>
      </c>
      <c r="D67" s="197"/>
      <c r="G67" s="204" t="s">
        <v>704</v>
      </c>
      <c r="H67" s="204"/>
      <c r="I67" s="204"/>
    </row>
    <row r="68" spans="1:9" ht="21" customHeight="1" x14ac:dyDescent="0.2">
      <c r="A68" s="195" t="s">
        <v>640</v>
      </c>
      <c r="B68" s="196"/>
      <c r="C68" s="197" t="s">
        <v>641</v>
      </c>
      <c r="D68" s="197"/>
    </row>
  </sheetData>
  <mergeCells count="29"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  <mergeCell ref="A2:S2"/>
    <mergeCell ref="A3:S3"/>
    <mergeCell ref="R4:R5"/>
    <mergeCell ref="S4:S5"/>
    <mergeCell ref="A31:A32"/>
    <mergeCell ref="C4:Q4"/>
    <mergeCell ref="A4:A5"/>
    <mergeCell ref="B4:B5"/>
    <mergeCell ref="G67:I67"/>
    <mergeCell ref="A67:B67"/>
    <mergeCell ref="C67:D67"/>
    <mergeCell ref="A68:B68"/>
    <mergeCell ref="C68:D68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activeCell="A2" sqref="A2:T2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</row>
    <row r="2" spans="1:24" ht="29.25" customHeight="1" x14ac:dyDescent="0.3">
      <c r="A2" s="184" t="s">
        <v>678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87" t="s">
        <v>668</v>
      </c>
      <c r="B5" s="187"/>
      <c r="C5" s="187"/>
      <c r="D5" s="187"/>
      <c r="E5" s="53"/>
      <c r="F5" s="218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3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3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3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3">
      <c r="A9" s="187"/>
      <c r="B9" s="187"/>
      <c r="C9" s="187"/>
      <c r="D9" s="187"/>
      <c r="E9" s="53"/>
      <c r="F9" s="97" t="s">
        <v>711</v>
      </c>
      <c r="G9" s="92"/>
      <c r="H9" s="97" t="s">
        <v>712</v>
      </c>
      <c r="I9" s="92"/>
      <c r="J9" s="27" t="s">
        <v>671</v>
      </c>
      <c r="K9" s="92"/>
      <c r="L9" s="27" t="s">
        <v>295</v>
      </c>
      <c r="M9" s="91"/>
      <c r="N9" s="97" t="s">
        <v>711</v>
      </c>
      <c r="O9" s="92"/>
      <c r="P9" s="97" t="s">
        <v>712</v>
      </c>
      <c r="Q9" s="92"/>
      <c r="R9" s="27" t="s">
        <v>671</v>
      </c>
      <c r="S9" s="92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26" t="s">
        <v>708</v>
      </c>
      <c r="B11" s="226"/>
      <c r="C11" s="226"/>
      <c r="D11" s="226"/>
      <c r="E11" s="118"/>
      <c r="F11" s="119"/>
      <c r="G11" s="119"/>
      <c r="H11" s="119"/>
      <c r="I11" s="119"/>
      <c r="J11" s="120"/>
      <c r="K11" s="119"/>
      <c r="L11" s="121"/>
      <c r="M11" s="103"/>
      <c r="N11" s="119"/>
      <c r="O11" s="119"/>
      <c r="P11" s="119"/>
      <c r="Q11" s="119"/>
      <c r="R11" s="120"/>
      <c r="S11" s="119"/>
      <c r="T11" s="121"/>
      <c r="W11" s="28"/>
      <c r="X11" s="28"/>
    </row>
    <row r="12" spans="1:24" ht="12.75" customHeight="1" x14ac:dyDescent="0.3">
      <c r="A12" s="62"/>
      <c r="B12" s="62" t="s">
        <v>365</v>
      </c>
      <c r="C12" s="62" t="s">
        <v>616</v>
      </c>
      <c r="D12" s="62"/>
      <c r="E12" s="62"/>
      <c r="F12" s="62">
        <v>1806.058661</v>
      </c>
      <c r="G12" s="62"/>
      <c r="H12" s="62">
        <v>1630.5058409999999</v>
      </c>
      <c r="I12" s="62"/>
      <c r="J12" s="104">
        <f t="shared" ref="J12:J21" si="0">F12-H12</f>
        <v>175.55282000000011</v>
      </c>
      <c r="K12" s="62"/>
      <c r="L12" s="105">
        <f t="shared" ref="L12:L21" si="1">F12/H12*100-100</f>
        <v>10.766770384111737</v>
      </c>
      <c r="M12" s="98"/>
      <c r="N12" s="62">
        <v>5008.7809889999999</v>
      </c>
      <c r="O12" s="62"/>
      <c r="P12" s="62">
        <v>4606.2528670000002</v>
      </c>
      <c r="Q12" s="62"/>
      <c r="R12" s="104">
        <f>N12-P12</f>
        <v>402.52812199999971</v>
      </c>
      <c r="S12" s="62"/>
      <c r="T12" s="105">
        <f t="shared" ref="T12:T21" si="2">N12/P12*100-100</f>
        <v>8.7387326232952063</v>
      </c>
    </row>
    <row r="13" spans="1:24" ht="12.75" customHeight="1" x14ac:dyDescent="0.3">
      <c r="B13" s="62" t="s">
        <v>367</v>
      </c>
      <c r="C13" s="62" t="s">
        <v>618</v>
      </c>
      <c r="D13" s="106"/>
      <c r="F13" s="62">
        <v>812.54749600000002</v>
      </c>
      <c r="G13" s="62"/>
      <c r="H13" s="62">
        <v>777.52893500000005</v>
      </c>
      <c r="I13" s="62"/>
      <c r="J13" s="104">
        <f t="shared" si="0"/>
        <v>35.018560999999977</v>
      </c>
      <c r="K13" s="62"/>
      <c r="L13" s="105">
        <f t="shared" si="1"/>
        <v>4.5038273720321484</v>
      </c>
      <c r="M13" s="98"/>
      <c r="N13" s="62">
        <v>2264.5046390000002</v>
      </c>
      <c r="P13" s="62">
        <v>2232.8795840000002</v>
      </c>
      <c r="Q13" s="62"/>
      <c r="R13" s="104">
        <f>N13-P13</f>
        <v>31.625054999999975</v>
      </c>
      <c r="S13" s="62"/>
      <c r="T13" s="105">
        <f t="shared" si="2"/>
        <v>1.4163349974899404</v>
      </c>
    </row>
    <row r="14" spans="1:24" ht="12.75" customHeight="1" x14ac:dyDescent="0.3">
      <c r="A14" s="62"/>
      <c r="B14" s="62" t="s">
        <v>366</v>
      </c>
      <c r="C14" s="62" t="s">
        <v>617</v>
      </c>
      <c r="D14" s="62"/>
      <c r="E14" s="62"/>
      <c r="F14" s="62">
        <v>764.15702699999997</v>
      </c>
      <c r="G14" s="62"/>
      <c r="H14" s="62">
        <v>656.685339</v>
      </c>
      <c r="I14" s="62"/>
      <c r="J14" s="104">
        <f t="shared" si="0"/>
        <v>107.47168799999997</v>
      </c>
      <c r="K14" s="62"/>
      <c r="L14" s="105">
        <f t="shared" si="1"/>
        <v>16.365781542139771</v>
      </c>
      <c r="M14" s="98"/>
      <c r="N14" s="62">
        <v>2967.3347659999999</v>
      </c>
      <c r="O14" s="62"/>
      <c r="P14" s="62">
        <v>1932.6016220000001</v>
      </c>
      <c r="Q14" s="62"/>
      <c r="R14" s="104">
        <f t="shared" ref="R14:R21" si="3">N14-P14</f>
        <v>1034.7331439999998</v>
      </c>
      <c r="S14" s="62"/>
      <c r="T14" s="105">
        <f t="shared" si="2"/>
        <v>53.540943576834053</v>
      </c>
      <c r="V14" s="43"/>
      <c r="W14" s="43"/>
    </row>
    <row r="15" spans="1:24" ht="12.75" customHeight="1" x14ac:dyDescent="0.3">
      <c r="B15" s="62" t="s">
        <v>373</v>
      </c>
      <c r="C15" s="62" t="s">
        <v>624</v>
      </c>
      <c r="D15" s="106"/>
      <c r="F15" s="62">
        <v>256.978633</v>
      </c>
      <c r="G15" s="62"/>
      <c r="H15" s="62">
        <v>456.53906799999999</v>
      </c>
      <c r="I15" s="62"/>
      <c r="J15" s="104">
        <f t="shared" si="0"/>
        <v>-199.56043499999998</v>
      </c>
      <c r="K15" s="62"/>
      <c r="L15" s="105">
        <f t="shared" si="1"/>
        <v>-43.711578917929536</v>
      </c>
      <c r="M15" s="98"/>
      <c r="N15" s="62">
        <v>1258.0961199999999</v>
      </c>
      <c r="P15" s="62">
        <v>1298.36349</v>
      </c>
      <c r="Q15" s="62"/>
      <c r="R15" s="104">
        <f t="shared" si="3"/>
        <v>-40.267370000000028</v>
      </c>
      <c r="S15" s="62"/>
      <c r="T15" s="105">
        <f t="shared" si="2"/>
        <v>-3.1013942020196623</v>
      </c>
      <c r="V15" s="43"/>
      <c r="W15" s="62"/>
      <c r="X15" s="62"/>
    </row>
    <row r="16" spans="1:24" ht="12.75" customHeight="1" x14ac:dyDescent="0.3">
      <c r="B16" s="62" t="s">
        <v>372</v>
      </c>
      <c r="C16" s="62" t="s">
        <v>623</v>
      </c>
      <c r="D16" s="106"/>
      <c r="F16" s="62">
        <v>309.61757799999998</v>
      </c>
      <c r="G16" s="62"/>
      <c r="H16" s="62">
        <v>330.434054</v>
      </c>
      <c r="I16" s="62"/>
      <c r="J16" s="104">
        <f t="shared" si="0"/>
        <v>-20.816476000000023</v>
      </c>
      <c r="K16" s="62"/>
      <c r="L16" s="105">
        <f t="shared" si="1"/>
        <v>-6.2997368909198457</v>
      </c>
      <c r="M16" s="98"/>
      <c r="N16" s="62">
        <v>840.17345100000011</v>
      </c>
      <c r="P16" s="62">
        <v>870.369688</v>
      </c>
      <c r="Q16" s="62"/>
      <c r="R16" s="104">
        <f t="shared" si="3"/>
        <v>-30.196236999999883</v>
      </c>
      <c r="S16" s="62"/>
      <c r="T16" s="105">
        <f t="shared" si="2"/>
        <v>-3.4693576093380472</v>
      </c>
      <c r="V16" s="43"/>
      <c r="W16" s="43"/>
    </row>
    <row r="17" spans="1:23" ht="12.75" customHeight="1" x14ac:dyDescent="0.3">
      <c r="B17" s="62" t="s">
        <v>368</v>
      </c>
      <c r="C17" s="62" t="s">
        <v>619</v>
      </c>
      <c r="D17" s="106"/>
      <c r="F17" s="62">
        <v>287.082649</v>
      </c>
      <c r="G17" s="62"/>
      <c r="H17" s="62">
        <v>256.69437099999999</v>
      </c>
      <c r="I17" s="62"/>
      <c r="J17" s="104">
        <f t="shared" si="0"/>
        <v>30.388278000000014</v>
      </c>
      <c r="K17" s="62"/>
      <c r="L17" s="105">
        <f t="shared" si="1"/>
        <v>11.8383110161773</v>
      </c>
      <c r="M17" s="98"/>
      <c r="N17" s="62">
        <v>747.081457</v>
      </c>
      <c r="P17" s="62">
        <v>696.96897199999989</v>
      </c>
      <c r="Q17" s="62"/>
      <c r="R17" s="104">
        <f t="shared" si="3"/>
        <v>50.112485000000106</v>
      </c>
      <c r="S17" s="62"/>
      <c r="T17" s="105">
        <f t="shared" si="2"/>
        <v>7.1900596745646936</v>
      </c>
      <c r="V17" s="43"/>
      <c r="W17" s="43"/>
    </row>
    <row r="18" spans="1:23" ht="12.75" customHeight="1" x14ac:dyDescent="0.3">
      <c r="B18" s="62" t="s">
        <v>369</v>
      </c>
      <c r="C18" s="62" t="s">
        <v>620</v>
      </c>
      <c r="D18" s="106"/>
      <c r="F18" s="62">
        <v>272.82393200000001</v>
      </c>
      <c r="G18" s="62"/>
      <c r="H18" s="62">
        <v>179.497232</v>
      </c>
      <c r="I18" s="62"/>
      <c r="J18" s="104">
        <f t="shared" si="0"/>
        <v>93.326700000000017</v>
      </c>
      <c r="K18" s="62"/>
      <c r="L18" s="105">
        <f t="shared" si="1"/>
        <v>51.993392299219408</v>
      </c>
      <c r="M18" s="98"/>
      <c r="N18" s="62">
        <v>730.41850099999999</v>
      </c>
      <c r="P18" s="62">
        <v>626.77465299999994</v>
      </c>
      <c r="Q18" s="62"/>
      <c r="R18" s="104">
        <f t="shared" si="3"/>
        <v>103.64384800000005</v>
      </c>
      <c r="S18" s="62"/>
      <c r="T18" s="105">
        <f t="shared" si="2"/>
        <v>16.536062443482379</v>
      </c>
      <c r="V18" s="43"/>
      <c r="W18" s="43"/>
    </row>
    <row r="19" spans="1:23" ht="12.75" customHeight="1" x14ac:dyDescent="0.3">
      <c r="B19" s="62" t="s">
        <v>371</v>
      </c>
      <c r="C19" s="62" t="s">
        <v>622</v>
      </c>
      <c r="D19" s="106"/>
      <c r="F19" s="62">
        <v>140.27495099999999</v>
      </c>
      <c r="G19" s="62"/>
      <c r="H19" s="62">
        <v>144.156745</v>
      </c>
      <c r="I19" s="62"/>
      <c r="J19" s="104">
        <f t="shared" si="0"/>
        <v>-3.8817940000000135</v>
      </c>
      <c r="K19" s="62"/>
      <c r="L19" s="105">
        <f t="shared" si="1"/>
        <v>-2.6927591906989932</v>
      </c>
      <c r="M19" s="98"/>
      <c r="N19" s="62">
        <v>417.87447699999996</v>
      </c>
      <c r="P19" s="62">
        <v>403.96284300000002</v>
      </c>
      <c r="Q19" s="62"/>
      <c r="R19" s="104">
        <f t="shared" si="3"/>
        <v>13.911633999999935</v>
      </c>
      <c r="S19" s="62"/>
      <c r="T19" s="105">
        <f t="shared" si="2"/>
        <v>3.4437904973354136</v>
      </c>
      <c r="V19" s="43"/>
      <c r="W19" s="43"/>
    </row>
    <row r="20" spans="1:23" ht="12.75" customHeight="1" x14ac:dyDescent="0.3">
      <c r="B20" s="62" t="s">
        <v>374</v>
      </c>
      <c r="C20" s="62" t="s">
        <v>625</v>
      </c>
      <c r="D20" s="106"/>
      <c r="F20" s="62">
        <v>86.238157000000001</v>
      </c>
      <c r="G20" s="62"/>
      <c r="H20" s="62">
        <v>86.372355999999996</v>
      </c>
      <c r="I20" s="62"/>
      <c r="J20" s="104">
        <f t="shared" si="0"/>
        <v>-0.13419899999999529</v>
      </c>
      <c r="K20" s="62"/>
      <c r="L20" s="105">
        <f t="shared" si="1"/>
        <v>-0.15537262871467306</v>
      </c>
      <c r="M20" s="98"/>
      <c r="N20" s="62">
        <v>270.31181900000001</v>
      </c>
      <c r="P20" s="62">
        <v>288.34322399999996</v>
      </c>
      <c r="Q20" s="62"/>
      <c r="R20" s="104">
        <f t="shared" si="3"/>
        <v>-18.03140499999995</v>
      </c>
      <c r="S20" s="62"/>
      <c r="T20" s="105">
        <f t="shared" si="2"/>
        <v>-6.2534519625125427</v>
      </c>
      <c r="V20" s="43"/>
      <c r="W20" s="43"/>
    </row>
    <row r="21" spans="1:23" ht="12.75" customHeight="1" x14ac:dyDescent="0.3">
      <c r="B21" s="62" t="s">
        <v>630</v>
      </c>
      <c r="C21" s="62" t="s">
        <v>631</v>
      </c>
      <c r="D21" s="106"/>
      <c r="F21" s="62">
        <v>98.687563999999995</v>
      </c>
      <c r="G21" s="62"/>
      <c r="H21" s="62">
        <v>78.577815000000001</v>
      </c>
      <c r="I21" s="62"/>
      <c r="J21" s="104">
        <f t="shared" si="0"/>
        <v>20.109748999999994</v>
      </c>
      <c r="K21" s="62"/>
      <c r="L21" s="105">
        <f t="shared" si="1"/>
        <v>25.592145823856242</v>
      </c>
      <c r="M21" s="98"/>
      <c r="N21" s="62">
        <v>274.596476</v>
      </c>
      <c r="P21" s="62">
        <v>253.679316</v>
      </c>
      <c r="Q21" s="62"/>
      <c r="R21" s="104">
        <f t="shared" si="3"/>
        <v>20.917159999999996</v>
      </c>
      <c r="S21" s="62"/>
      <c r="T21" s="105">
        <f t="shared" si="2"/>
        <v>8.2455126140437756</v>
      </c>
      <c r="V21" s="43"/>
      <c r="W21" s="43"/>
    </row>
    <row r="22" spans="1:23" ht="4.5" customHeight="1" x14ac:dyDescent="0.3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3">
      <c r="A23" s="221" t="s">
        <v>672</v>
      </c>
      <c r="B23" s="221"/>
      <c r="C23" s="221"/>
      <c r="D23" s="221"/>
      <c r="E23" s="107"/>
      <c r="F23" s="100">
        <v>4373.7380440000243</v>
      </c>
      <c r="G23" s="100"/>
      <c r="H23" s="100">
        <v>3909.3507060000034</v>
      </c>
      <c r="I23" s="100"/>
      <c r="J23" s="101">
        <f>F23-H23</f>
        <v>464.38733800002092</v>
      </c>
      <c r="K23" s="108"/>
      <c r="L23" s="102">
        <f>F23/H23*100-100</f>
        <v>11.878886621435299</v>
      </c>
      <c r="M23" s="103"/>
      <c r="N23" s="100">
        <v>12938.220428000008</v>
      </c>
      <c r="O23" s="100"/>
      <c r="P23" s="100">
        <v>11283.205109000011</v>
      </c>
      <c r="Q23" s="100"/>
      <c r="R23" s="101">
        <f>N23-P23</f>
        <v>1655.0153189999965</v>
      </c>
      <c r="S23" s="108"/>
      <c r="T23" s="102">
        <f>N23/P23*100-100</f>
        <v>14.667953857187953</v>
      </c>
      <c r="V23" s="43"/>
      <c r="W23" s="43"/>
    </row>
    <row r="24" spans="1:23" s="8" customFormat="1" ht="30" customHeight="1" x14ac:dyDescent="0.25">
      <c r="A24" s="219" t="s">
        <v>673</v>
      </c>
      <c r="B24" s="219"/>
      <c r="C24" s="219"/>
      <c r="D24" s="219"/>
      <c r="E24" s="109"/>
      <c r="F24" s="109">
        <v>4772.0546009999998</v>
      </c>
      <c r="G24" s="109"/>
      <c r="H24" s="109">
        <v>4286.2404820000002</v>
      </c>
      <c r="I24" s="109"/>
      <c r="J24" s="110">
        <f>F24-H24</f>
        <v>485.81411899999966</v>
      </c>
      <c r="K24" s="110"/>
      <c r="L24" s="111">
        <f>F24/H24*100-100</f>
        <v>11.334271164676096</v>
      </c>
      <c r="M24" s="112"/>
      <c r="N24" s="109">
        <v>14030.878495999998</v>
      </c>
      <c r="O24" s="109"/>
      <c r="P24" s="109">
        <v>12324.652646999999</v>
      </c>
      <c r="Q24" s="109"/>
      <c r="R24" s="110">
        <f>N24-P24</f>
        <v>1706.2258489999986</v>
      </c>
      <c r="S24" s="110"/>
      <c r="T24" s="111">
        <f>N24/P24*100-100</f>
        <v>13.84400759899161</v>
      </c>
      <c r="V24" s="113"/>
      <c r="W24" s="113"/>
    </row>
    <row r="25" spans="1:23" ht="30" customHeight="1" x14ac:dyDescent="0.3">
      <c r="A25" s="221" t="s">
        <v>674</v>
      </c>
      <c r="B25" s="221"/>
      <c r="C25" s="221"/>
      <c r="D25" s="221"/>
      <c r="E25" s="182"/>
      <c r="F25" s="100">
        <v>5081.6721790000001</v>
      </c>
      <c r="G25" s="100"/>
      <c r="H25" s="100">
        <v>4616.6745360000004</v>
      </c>
      <c r="I25" s="100"/>
      <c r="J25" s="101">
        <f>F25-H25</f>
        <v>464.9976429999997</v>
      </c>
      <c r="K25" s="108"/>
      <c r="L25" s="102">
        <f>F25/H25*100-100</f>
        <v>10.072133943470178</v>
      </c>
      <c r="M25" s="103"/>
      <c r="N25" s="100">
        <v>14871.051947</v>
      </c>
      <c r="O25" s="100"/>
      <c r="P25" s="100">
        <v>13195.022335</v>
      </c>
      <c r="Q25" s="100"/>
      <c r="R25" s="101">
        <f>N25-P25</f>
        <v>1676.0296120000003</v>
      </c>
      <c r="S25" s="108"/>
      <c r="T25" s="102">
        <f>N25/P25*100-100</f>
        <v>12.701983895505094</v>
      </c>
      <c r="V25" s="43"/>
      <c r="W25" s="43"/>
    </row>
    <row r="26" spans="1:23" ht="30" customHeight="1" x14ac:dyDescent="0.3">
      <c r="A26" s="219" t="s">
        <v>675</v>
      </c>
      <c r="B26" s="219"/>
      <c r="C26" s="219"/>
      <c r="D26" s="219"/>
      <c r="E26" s="109"/>
      <c r="F26" s="109">
        <v>1715.6264550000012</v>
      </c>
      <c r="G26" s="109"/>
      <c r="H26" s="109">
        <v>1888.5497709999997</v>
      </c>
      <c r="I26" s="109"/>
      <c r="J26" s="110">
        <f>F26-H26</f>
        <v>-172.92331599999852</v>
      </c>
      <c r="K26" s="110"/>
      <c r="L26" s="111">
        <f>F26/H26*100-100</f>
        <v>-9.1564076655726439</v>
      </c>
      <c r="M26" s="114"/>
      <c r="N26" s="109">
        <v>5594.7922640000024</v>
      </c>
      <c r="O26" s="109"/>
      <c r="P26" s="109">
        <v>5571.8878589999986</v>
      </c>
      <c r="Q26" s="62"/>
      <c r="R26" s="110">
        <f>N26-P26</f>
        <v>22.904405000003862</v>
      </c>
      <c r="S26" s="110"/>
      <c r="T26" s="111">
        <f>N26/P26*100-100</f>
        <v>0.41107081799947309</v>
      </c>
      <c r="V26" s="43"/>
      <c r="W26" s="43"/>
    </row>
    <row r="27" spans="1:23" ht="30" customHeight="1" x14ac:dyDescent="0.3">
      <c r="A27" s="220" t="s">
        <v>676</v>
      </c>
      <c r="B27" s="220"/>
      <c r="C27" s="220"/>
      <c r="D27" s="220"/>
      <c r="E27" s="107"/>
      <c r="F27" s="100">
        <v>1406.0088770000013</v>
      </c>
      <c r="G27" s="100"/>
      <c r="H27" s="100">
        <v>1558.1157170000006</v>
      </c>
      <c r="I27" s="100"/>
      <c r="J27" s="101">
        <f>F27-H27</f>
        <v>-152.10683999999924</v>
      </c>
      <c r="K27" s="108"/>
      <c r="L27" s="102">
        <f>F27/H27*100-100</f>
        <v>-9.7622300025871027</v>
      </c>
      <c r="M27" s="103"/>
      <c r="N27" s="100">
        <v>4754.6188130000028</v>
      </c>
      <c r="O27" s="100"/>
      <c r="P27" s="100">
        <v>4701.5181709999997</v>
      </c>
      <c r="Q27" s="100"/>
      <c r="R27" s="101">
        <f>N27-P27</f>
        <v>53.100642000003063</v>
      </c>
      <c r="S27" s="108"/>
      <c r="T27" s="102">
        <f>N27/P27*100-100</f>
        <v>1.1294360687051892</v>
      </c>
      <c r="V27" s="43"/>
      <c r="W27" s="43"/>
    </row>
    <row r="28" spans="1:23" ht="3" customHeight="1" x14ac:dyDescent="0.3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6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12" t="s">
        <v>632</v>
      </c>
      <c r="B34" s="212"/>
      <c r="C34" s="212"/>
      <c r="D34" s="212"/>
      <c r="E34" s="117"/>
      <c r="F34" s="213" t="s">
        <v>633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3">
      <c r="A35" s="214" t="s">
        <v>634</v>
      </c>
      <c r="B35" s="214"/>
      <c r="C35" s="214"/>
      <c r="D35" s="214"/>
      <c r="E35" s="117"/>
      <c r="F35" s="211" t="s">
        <v>635</v>
      </c>
      <c r="G35" s="211"/>
      <c r="H35" s="211"/>
      <c r="I35" s="211"/>
      <c r="J35" s="211"/>
      <c r="K35" s="211"/>
      <c r="L35" s="211"/>
    </row>
    <row r="36" spans="1:16" ht="30" customHeight="1" x14ac:dyDescent="0.3">
      <c r="A36" s="212" t="s">
        <v>636</v>
      </c>
      <c r="B36" s="212"/>
      <c r="C36" s="212"/>
      <c r="D36" s="212"/>
      <c r="E36" s="117"/>
      <c r="F36" s="213" t="s">
        <v>635</v>
      </c>
      <c r="G36" s="213"/>
      <c r="H36" s="213"/>
      <c r="I36" s="213"/>
      <c r="J36" s="213"/>
      <c r="K36" s="213"/>
      <c r="L36" s="213"/>
    </row>
    <row r="37" spans="1:16" ht="30" customHeight="1" x14ac:dyDescent="0.3">
      <c r="A37" s="210" t="s">
        <v>637</v>
      </c>
      <c r="B37" s="210"/>
      <c r="C37" s="210"/>
      <c r="D37" s="210"/>
      <c r="E37" s="117"/>
      <c r="F37" s="211" t="s">
        <v>633</v>
      </c>
      <c r="G37" s="211"/>
      <c r="H37" s="211"/>
      <c r="I37" s="211"/>
      <c r="J37" s="211"/>
      <c r="K37" s="211"/>
      <c r="L37" s="211"/>
    </row>
    <row r="38" spans="1:16" x14ac:dyDescent="0.3">
      <c r="F38" s="65"/>
      <c r="H38" s="65"/>
      <c r="N38" s="65"/>
      <c r="P38" s="65"/>
    </row>
    <row r="39" spans="1:16" x14ac:dyDescent="0.3">
      <c r="B39" s="62"/>
      <c r="C39" s="62"/>
      <c r="D39" s="106"/>
    </row>
  </sheetData>
  <mergeCells count="21">
    <mergeCell ref="A27:D27"/>
    <mergeCell ref="A11:D11"/>
    <mergeCell ref="A23:D23"/>
    <mergeCell ref="A24:D24"/>
    <mergeCell ref="A25:D25"/>
    <mergeCell ref="A26:D26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06" t="s">
        <v>350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35">
      <c r="A3" s="232" t="s">
        <v>572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35">
      <c r="A4" s="233" t="s">
        <v>162</v>
      </c>
      <c r="B4" s="233" t="s">
        <v>163</v>
      </c>
      <c r="C4" s="207" t="s">
        <v>679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535</v>
      </c>
      <c r="W4" s="233" t="s">
        <v>522</v>
      </c>
    </row>
    <row r="5" spans="1:23" ht="21" customHeight="1" thickBot="1" x14ac:dyDescent="0.3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3">
      <c r="A6" s="87">
        <v>2023</v>
      </c>
      <c r="B6" s="84" t="s">
        <v>338</v>
      </c>
      <c r="C6" s="123">
        <v>131.636222</v>
      </c>
      <c r="D6" s="123">
        <v>261.49800399999998</v>
      </c>
      <c r="E6" s="123">
        <v>80.818128999999999</v>
      </c>
      <c r="F6" s="123">
        <v>556.567677</v>
      </c>
      <c r="G6" s="123">
        <v>251.97847499999997</v>
      </c>
      <c r="H6" s="123">
        <v>2306.2006649999967</v>
      </c>
      <c r="I6" s="123">
        <v>643.79741100000001</v>
      </c>
      <c r="J6" s="123">
        <v>23.702399</v>
      </c>
      <c r="K6" s="123">
        <v>455.21449500000006</v>
      </c>
      <c r="L6" s="123">
        <v>789.12222099999963</v>
      </c>
      <c r="M6" s="123">
        <v>581.41234300000008</v>
      </c>
      <c r="N6" s="123">
        <v>466.36452699999995</v>
      </c>
      <c r="O6" s="123">
        <v>119.58862499999999</v>
      </c>
      <c r="P6" s="123">
        <v>28.726189999999995</v>
      </c>
      <c r="Q6" s="123">
        <v>557.05672900000002</v>
      </c>
      <c r="R6" s="123">
        <v>196.20342700000003</v>
      </c>
      <c r="S6" s="123">
        <v>485.55458400000043</v>
      </c>
      <c r="T6" s="123">
        <v>496.40579100000002</v>
      </c>
      <c r="U6" s="123">
        <v>0.28231700000000004</v>
      </c>
      <c r="V6" s="87">
        <v>2023</v>
      </c>
      <c r="W6" s="84" t="s">
        <v>538</v>
      </c>
    </row>
    <row r="7" spans="1:23" ht="9" customHeight="1" x14ac:dyDescent="0.3">
      <c r="A7" s="83"/>
      <c r="B7" s="84" t="s">
        <v>339</v>
      </c>
      <c r="C7" s="123">
        <v>163.05365200000003</v>
      </c>
      <c r="D7" s="123">
        <v>253.75399799999997</v>
      </c>
      <c r="E7" s="123">
        <v>73.204406000000006</v>
      </c>
      <c r="F7" s="123">
        <v>571.23189100000013</v>
      </c>
      <c r="G7" s="123">
        <v>266.63630699999999</v>
      </c>
      <c r="H7" s="123">
        <v>2513.2891459999964</v>
      </c>
      <c r="I7" s="123">
        <v>556.70481400000006</v>
      </c>
      <c r="J7" s="123">
        <v>16.956973999999999</v>
      </c>
      <c r="K7" s="123">
        <v>436.194029</v>
      </c>
      <c r="L7" s="123">
        <v>799.49093600000037</v>
      </c>
      <c r="M7" s="123">
        <v>585.66250500000012</v>
      </c>
      <c r="N7" s="123">
        <v>566.46484399999997</v>
      </c>
      <c r="O7" s="123">
        <v>240.59239100000002</v>
      </c>
      <c r="P7" s="123">
        <v>33.317160000000001</v>
      </c>
      <c r="Q7" s="123">
        <v>552.04760700000008</v>
      </c>
      <c r="R7" s="123">
        <v>190.94857300000004</v>
      </c>
      <c r="S7" s="123">
        <v>443.85378099999946</v>
      </c>
      <c r="T7" s="123">
        <v>488.99425099999991</v>
      </c>
      <c r="U7" s="123">
        <v>0.50749500000000003</v>
      </c>
      <c r="V7" s="83"/>
      <c r="W7" s="84" t="s">
        <v>539</v>
      </c>
    </row>
    <row r="8" spans="1:23" ht="9" customHeight="1" x14ac:dyDescent="0.3">
      <c r="A8" s="83"/>
      <c r="B8" s="84" t="s">
        <v>340</v>
      </c>
      <c r="C8" s="123">
        <v>175.95983300000006</v>
      </c>
      <c r="D8" s="123">
        <v>337.40757699999995</v>
      </c>
      <c r="E8" s="123">
        <v>80.414344999999997</v>
      </c>
      <c r="F8" s="123">
        <v>654.68694499999992</v>
      </c>
      <c r="G8" s="123">
        <v>324.87029200000006</v>
      </c>
      <c r="H8" s="123">
        <v>2883.3197989999976</v>
      </c>
      <c r="I8" s="123">
        <v>730.12845199999992</v>
      </c>
      <c r="J8" s="123">
        <v>18.006724999999999</v>
      </c>
      <c r="K8" s="123">
        <v>447.08239700000001</v>
      </c>
      <c r="L8" s="123">
        <v>950.42461000000003</v>
      </c>
      <c r="M8" s="123">
        <v>697.5396089999997</v>
      </c>
      <c r="N8" s="123">
        <v>633.05012399999998</v>
      </c>
      <c r="O8" s="123">
        <v>140.98618500000001</v>
      </c>
      <c r="P8" s="123">
        <v>33.104604000000002</v>
      </c>
      <c r="Q8" s="123">
        <v>625.31936300000007</v>
      </c>
      <c r="R8" s="123">
        <v>209.99910600000007</v>
      </c>
      <c r="S8" s="123">
        <v>487.18690000000004</v>
      </c>
      <c r="T8" s="123">
        <v>547.90981799999997</v>
      </c>
      <c r="U8" s="123">
        <v>0.64576100000000003</v>
      </c>
      <c r="V8" s="83"/>
      <c r="W8" s="84" t="s">
        <v>540</v>
      </c>
    </row>
    <row r="9" spans="1:23" ht="9" customHeight="1" x14ac:dyDescent="0.3">
      <c r="A9" s="83"/>
      <c r="B9" s="84" t="s">
        <v>341</v>
      </c>
      <c r="C9" s="123">
        <v>142.23350499999998</v>
      </c>
      <c r="D9" s="123">
        <v>309.54376600000001</v>
      </c>
      <c r="E9" s="123">
        <v>62.428370000000001</v>
      </c>
      <c r="F9" s="123">
        <v>579.15924399999994</v>
      </c>
      <c r="G9" s="123">
        <v>262.63257599999997</v>
      </c>
      <c r="H9" s="123">
        <v>2218.9540060000008</v>
      </c>
      <c r="I9" s="123">
        <v>433.54837899999995</v>
      </c>
      <c r="J9" s="123">
        <v>11.964435999999999</v>
      </c>
      <c r="K9" s="123">
        <v>422.52642700000007</v>
      </c>
      <c r="L9" s="123">
        <v>744.40554499999996</v>
      </c>
      <c r="M9" s="123">
        <v>618.2878740000001</v>
      </c>
      <c r="N9" s="123">
        <v>546.86646299999995</v>
      </c>
      <c r="O9" s="123">
        <v>143.658501</v>
      </c>
      <c r="P9" s="123">
        <v>29.152644000000002</v>
      </c>
      <c r="Q9" s="123">
        <v>506.74800799999991</v>
      </c>
      <c r="R9" s="123">
        <v>177.20923499999995</v>
      </c>
      <c r="S9" s="123">
        <v>416.87991599999975</v>
      </c>
      <c r="T9" s="123">
        <v>477.35475400000007</v>
      </c>
      <c r="U9" s="123">
        <v>1.7237859999999998</v>
      </c>
      <c r="V9" s="83"/>
      <c r="W9" s="84" t="s">
        <v>541</v>
      </c>
    </row>
    <row r="10" spans="1:23" ht="9" customHeight="1" x14ac:dyDescent="0.3">
      <c r="A10" s="83"/>
      <c r="B10" s="84" t="s">
        <v>342</v>
      </c>
      <c r="C10" s="123">
        <v>194.529585</v>
      </c>
      <c r="D10" s="123">
        <v>346.98699000000011</v>
      </c>
      <c r="E10" s="123">
        <v>84.836088000000004</v>
      </c>
      <c r="F10" s="123">
        <v>686.27748699999984</v>
      </c>
      <c r="G10" s="123">
        <v>242.51805400000001</v>
      </c>
      <c r="H10" s="123">
        <v>2570.9088489999976</v>
      </c>
      <c r="I10" s="123">
        <v>448.58427499999999</v>
      </c>
      <c r="J10" s="123">
        <v>27.267969000000001</v>
      </c>
      <c r="K10" s="123">
        <v>534.10972100000004</v>
      </c>
      <c r="L10" s="123">
        <v>898.87007799999992</v>
      </c>
      <c r="M10" s="123">
        <v>688.67583300000013</v>
      </c>
      <c r="N10" s="123">
        <v>608.80201499999998</v>
      </c>
      <c r="O10" s="123">
        <v>164.620226</v>
      </c>
      <c r="P10" s="123">
        <v>36.962809999999998</v>
      </c>
      <c r="Q10" s="123">
        <v>593.99082599999986</v>
      </c>
      <c r="R10" s="123">
        <v>218.83070100000003</v>
      </c>
      <c r="S10" s="123">
        <v>513.61489600000004</v>
      </c>
      <c r="T10" s="123">
        <v>544.14229899999998</v>
      </c>
      <c r="U10" s="123">
        <v>0.402646</v>
      </c>
      <c r="V10" s="83"/>
      <c r="W10" s="84" t="s">
        <v>542</v>
      </c>
    </row>
    <row r="11" spans="1:23" ht="9" customHeight="1" x14ac:dyDescent="0.3">
      <c r="A11" s="83"/>
      <c r="B11" s="84" t="s">
        <v>343</v>
      </c>
      <c r="C11" s="123">
        <v>167.279269</v>
      </c>
      <c r="D11" s="123">
        <v>315.73809599999998</v>
      </c>
      <c r="E11" s="123">
        <v>73.749387999999996</v>
      </c>
      <c r="F11" s="123">
        <v>671.13470799999993</v>
      </c>
      <c r="G11" s="123">
        <v>237.55624499999996</v>
      </c>
      <c r="H11" s="123">
        <v>2385.6785159999999</v>
      </c>
      <c r="I11" s="123">
        <v>507.35530199999994</v>
      </c>
      <c r="J11" s="123">
        <v>24.061417000000002</v>
      </c>
      <c r="K11" s="123">
        <v>522.96677499999998</v>
      </c>
      <c r="L11" s="123">
        <v>891.53700899999967</v>
      </c>
      <c r="M11" s="123">
        <v>751.39438200000018</v>
      </c>
      <c r="N11" s="123">
        <v>585.66923499999996</v>
      </c>
      <c r="O11" s="123">
        <v>151.248187</v>
      </c>
      <c r="P11" s="123">
        <v>36.874184999999997</v>
      </c>
      <c r="Q11" s="123">
        <v>561.69345099999998</v>
      </c>
      <c r="R11" s="123">
        <v>202.37209500000003</v>
      </c>
      <c r="S11" s="123">
        <v>476.98234299999996</v>
      </c>
      <c r="T11" s="123">
        <v>536.29500500000017</v>
      </c>
      <c r="U11" s="123">
        <v>0.9183420000000001</v>
      </c>
      <c r="V11" s="83"/>
      <c r="W11" s="84" t="s">
        <v>543</v>
      </c>
    </row>
    <row r="12" spans="1:23" ht="9" customHeight="1" x14ac:dyDescent="0.3">
      <c r="A12" s="83"/>
      <c r="B12" s="84" t="s">
        <v>344</v>
      </c>
      <c r="C12" s="123">
        <v>138.723409</v>
      </c>
      <c r="D12" s="123">
        <v>299.935</v>
      </c>
      <c r="E12" s="123">
        <v>79.886301000000003</v>
      </c>
      <c r="F12" s="123">
        <v>681.49920499999996</v>
      </c>
      <c r="G12" s="123">
        <v>225.13888099999997</v>
      </c>
      <c r="H12" s="123">
        <v>2294.7036840000019</v>
      </c>
      <c r="I12" s="123">
        <v>382.82838699999996</v>
      </c>
      <c r="J12" s="123">
        <v>24.978109</v>
      </c>
      <c r="K12" s="123">
        <v>439.58820800000007</v>
      </c>
      <c r="L12" s="123">
        <v>819.58424000000002</v>
      </c>
      <c r="M12" s="123">
        <v>727.99572900000055</v>
      </c>
      <c r="N12" s="123">
        <v>580.13051099999996</v>
      </c>
      <c r="O12" s="123">
        <v>174.90545000000003</v>
      </c>
      <c r="P12" s="123">
        <v>34.884611</v>
      </c>
      <c r="Q12" s="123">
        <v>515.69469900000001</v>
      </c>
      <c r="R12" s="123">
        <v>202.50441700000005</v>
      </c>
      <c r="S12" s="123">
        <v>517.94095700000003</v>
      </c>
      <c r="T12" s="123">
        <v>516.10757599999999</v>
      </c>
      <c r="U12" s="123">
        <v>0.96950300000000045</v>
      </c>
      <c r="V12" s="83"/>
      <c r="W12" s="84" t="s">
        <v>544</v>
      </c>
    </row>
    <row r="13" spans="1:23" ht="9" customHeight="1" x14ac:dyDescent="0.3">
      <c r="A13" s="83"/>
      <c r="B13" s="84" t="s">
        <v>345</v>
      </c>
      <c r="C13" s="123">
        <v>169.978148</v>
      </c>
      <c r="D13" s="123">
        <v>309.20543100000003</v>
      </c>
      <c r="E13" s="123">
        <v>74.032928999999996</v>
      </c>
      <c r="F13" s="123">
        <v>666.94619200000011</v>
      </c>
      <c r="G13" s="123">
        <v>193.05625000000003</v>
      </c>
      <c r="H13" s="123">
        <v>1706.4187389999995</v>
      </c>
      <c r="I13" s="123">
        <v>558.64591300000006</v>
      </c>
      <c r="J13" s="123">
        <v>22.764274</v>
      </c>
      <c r="K13" s="123">
        <v>577.60066899999993</v>
      </c>
      <c r="L13" s="123">
        <v>694.3576850000004</v>
      </c>
      <c r="M13" s="123">
        <v>568.90381300000035</v>
      </c>
      <c r="N13" s="123">
        <v>470.01065999999997</v>
      </c>
      <c r="O13" s="123">
        <v>169.32985300000001</v>
      </c>
      <c r="P13" s="123">
        <v>26.403505000000003</v>
      </c>
      <c r="Q13" s="123">
        <v>380.84170699999999</v>
      </c>
      <c r="R13" s="123">
        <v>174.78018299999999</v>
      </c>
      <c r="S13" s="123">
        <v>494.45865199999992</v>
      </c>
      <c r="T13" s="123">
        <v>506.02570400000019</v>
      </c>
      <c r="U13" s="123">
        <v>0.77036699999999991</v>
      </c>
      <c r="V13" s="83"/>
      <c r="W13" s="84" t="s">
        <v>545</v>
      </c>
    </row>
    <row r="14" spans="1:23" ht="9" customHeight="1" x14ac:dyDescent="0.3">
      <c r="A14" s="83"/>
      <c r="B14" s="84" t="s">
        <v>346</v>
      </c>
      <c r="C14" s="123">
        <v>90.702930999999992</v>
      </c>
      <c r="D14" s="123">
        <v>322.42615999999998</v>
      </c>
      <c r="E14" s="123">
        <v>65.344286000000011</v>
      </c>
      <c r="F14" s="123">
        <v>664.84620599999994</v>
      </c>
      <c r="G14" s="123">
        <v>223.175544</v>
      </c>
      <c r="H14" s="123">
        <v>2224.204524000002</v>
      </c>
      <c r="I14" s="123">
        <v>603.61674600000003</v>
      </c>
      <c r="J14" s="123">
        <v>34.055571999999998</v>
      </c>
      <c r="K14" s="123">
        <v>510.52991999999995</v>
      </c>
      <c r="L14" s="123">
        <v>831.13266399999998</v>
      </c>
      <c r="M14" s="123">
        <v>666.58740699999976</v>
      </c>
      <c r="N14" s="123">
        <v>449.76700699999998</v>
      </c>
      <c r="O14" s="123">
        <v>144.62425999999999</v>
      </c>
      <c r="P14" s="123">
        <v>33.136701000000002</v>
      </c>
      <c r="Q14" s="123">
        <v>445.01838799999996</v>
      </c>
      <c r="R14" s="123">
        <v>209.45545599999994</v>
      </c>
      <c r="S14" s="123">
        <v>551.21069100000034</v>
      </c>
      <c r="T14" s="123">
        <v>505.99350600000008</v>
      </c>
      <c r="U14" s="123">
        <v>2.2192400000000001</v>
      </c>
      <c r="V14" s="83"/>
      <c r="W14" s="84" t="s">
        <v>546</v>
      </c>
    </row>
    <row r="15" spans="1:23" ht="9" customHeight="1" x14ac:dyDescent="0.3">
      <c r="A15" s="83"/>
      <c r="B15" s="84" t="s">
        <v>347</v>
      </c>
      <c r="C15" s="123">
        <v>103.93414200000001</v>
      </c>
      <c r="D15" s="123">
        <v>331.72881599999999</v>
      </c>
      <c r="E15" s="123">
        <v>75.176366000000002</v>
      </c>
      <c r="F15" s="123">
        <v>665.67762000000005</v>
      </c>
      <c r="G15" s="123">
        <v>221.55591200000003</v>
      </c>
      <c r="H15" s="123">
        <v>2587.1925809999989</v>
      </c>
      <c r="I15" s="123">
        <v>300.22305400000005</v>
      </c>
      <c r="J15" s="123">
        <v>36.146922000000004</v>
      </c>
      <c r="K15" s="123">
        <v>654.95322800000008</v>
      </c>
      <c r="L15" s="123">
        <v>898.07857799999988</v>
      </c>
      <c r="M15" s="123">
        <v>685.52324500000009</v>
      </c>
      <c r="N15" s="123">
        <v>547.48191599999996</v>
      </c>
      <c r="O15" s="123">
        <v>287.46313199999997</v>
      </c>
      <c r="P15" s="123">
        <v>30.468874</v>
      </c>
      <c r="Q15" s="123">
        <v>541.89889299999993</v>
      </c>
      <c r="R15" s="123">
        <v>224.73069699999999</v>
      </c>
      <c r="S15" s="123">
        <v>496.87167799999997</v>
      </c>
      <c r="T15" s="123">
        <v>569.99067999999988</v>
      </c>
      <c r="U15" s="123">
        <v>2.2037940000000003</v>
      </c>
      <c r="V15" s="83"/>
      <c r="W15" s="84" t="s">
        <v>547</v>
      </c>
    </row>
    <row r="16" spans="1:23" ht="9" customHeight="1" x14ac:dyDescent="0.3">
      <c r="A16" s="83"/>
      <c r="B16" s="84" t="s">
        <v>348</v>
      </c>
      <c r="C16" s="123">
        <v>152.03506499999997</v>
      </c>
      <c r="D16" s="123">
        <v>322.23778899999996</v>
      </c>
      <c r="E16" s="123">
        <v>87.920243000000013</v>
      </c>
      <c r="F16" s="123">
        <v>621.25212599999986</v>
      </c>
      <c r="G16" s="123">
        <v>230.528594</v>
      </c>
      <c r="H16" s="123">
        <v>2147.5380089999994</v>
      </c>
      <c r="I16" s="123">
        <v>295.99862299999995</v>
      </c>
      <c r="J16" s="123">
        <v>46.933306999999999</v>
      </c>
      <c r="K16" s="123">
        <v>481.68221400000016</v>
      </c>
      <c r="L16" s="123">
        <v>971.1309060000001</v>
      </c>
      <c r="M16" s="123">
        <v>667.44898000000001</v>
      </c>
      <c r="N16" s="123">
        <v>629.74848599999996</v>
      </c>
      <c r="O16" s="123">
        <v>328.70988</v>
      </c>
      <c r="P16" s="123">
        <v>26.011203999999999</v>
      </c>
      <c r="Q16" s="123">
        <v>585.09239700000001</v>
      </c>
      <c r="R16" s="123">
        <v>247.68431599999997</v>
      </c>
      <c r="S16" s="123">
        <v>510.53135600000002</v>
      </c>
      <c r="T16" s="123">
        <v>524.46679199999994</v>
      </c>
      <c r="U16" s="123">
        <v>3.0978070000000004</v>
      </c>
      <c r="V16" s="83"/>
      <c r="W16" s="84" t="s">
        <v>548</v>
      </c>
    </row>
    <row r="17" spans="1:23" ht="9" customHeight="1" x14ac:dyDescent="0.3">
      <c r="A17" s="83"/>
      <c r="B17" s="84" t="s">
        <v>349</v>
      </c>
      <c r="C17" s="123">
        <v>176.72413900000001</v>
      </c>
      <c r="D17" s="123">
        <v>299.62761599999999</v>
      </c>
      <c r="E17" s="123">
        <v>75.090702000000007</v>
      </c>
      <c r="F17" s="123">
        <v>619.88200899999993</v>
      </c>
      <c r="G17" s="123">
        <v>206.26517100000001</v>
      </c>
      <c r="H17" s="123">
        <v>1845.4926319999977</v>
      </c>
      <c r="I17" s="123">
        <v>448.49145600000003</v>
      </c>
      <c r="J17" s="123">
        <v>25.919483</v>
      </c>
      <c r="K17" s="123">
        <v>439.56288400000005</v>
      </c>
      <c r="L17" s="123">
        <v>946.68889599999977</v>
      </c>
      <c r="M17" s="123">
        <v>655.74423199999978</v>
      </c>
      <c r="N17" s="123">
        <v>545.06905100000006</v>
      </c>
      <c r="O17" s="123">
        <v>267.86964999999998</v>
      </c>
      <c r="P17" s="123">
        <v>21.550124</v>
      </c>
      <c r="Q17" s="123">
        <v>412.79374100000001</v>
      </c>
      <c r="R17" s="123">
        <v>204.39714500000002</v>
      </c>
      <c r="S17" s="123">
        <v>516.29170100000033</v>
      </c>
      <c r="T17" s="123">
        <v>520.493156</v>
      </c>
      <c r="U17" s="123">
        <v>1.826219</v>
      </c>
      <c r="V17" s="83"/>
      <c r="W17" s="84" t="s">
        <v>549</v>
      </c>
    </row>
    <row r="18" spans="1:23" ht="9" customHeight="1" x14ac:dyDescent="0.3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3">
      <c r="A19" s="87">
        <v>2024</v>
      </c>
      <c r="B19" s="84" t="s">
        <v>338</v>
      </c>
      <c r="C19" s="123">
        <v>139.23157200000003</v>
      </c>
      <c r="D19" s="123">
        <v>282.367503</v>
      </c>
      <c r="E19" s="123">
        <v>61.135656999999995</v>
      </c>
      <c r="F19" s="123">
        <v>620.54263200000003</v>
      </c>
      <c r="G19" s="123">
        <v>240.25039299999992</v>
      </c>
      <c r="H19" s="123">
        <v>2125.0758799999971</v>
      </c>
      <c r="I19" s="123">
        <v>431.42864400000002</v>
      </c>
      <c r="J19" s="123">
        <v>15.622854999999999</v>
      </c>
      <c r="K19" s="123">
        <v>341.15667999999994</v>
      </c>
      <c r="L19" s="123">
        <v>800.79159500000026</v>
      </c>
      <c r="M19" s="123">
        <v>602.30158300000016</v>
      </c>
      <c r="N19" s="123">
        <v>514.09225400000003</v>
      </c>
      <c r="O19" s="123">
        <v>165.88328899999999</v>
      </c>
      <c r="P19" s="123">
        <v>22.287163</v>
      </c>
      <c r="Q19" s="123">
        <v>566.09686299999998</v>
      </c>
      <c r="R19" s="123">
        <v>193.90212800000003</v>
      </c>
      <c r="S19" s="123">
        <v>473.28968799999967</v>
      </c>
      <c r="T19" s="123">
        <v>499.39848500000005</v>
      </c>
      <c r="U19" s="123">
        <v>0.84867500000000007</v>
      </c>
      <c r="V19" s="87">
        <v>2024</v>
      </c>
      <c r="W19" s="84" t="s">
        <v>538</v>
      </c>
    </row>
    <row r="20" spans="1:23" ht="9" customHeight="1" x14ac:dyDescent="0.3">
      <c r="A20" s="83"/>
      <c r="B20" s="84" t="s">
        <v>339</v>
      </c>
      <c r="C20" s="123">
        <v>147.63679000000002</v>
      </c>
      <c r="D20" s="123">
        <v>276.38547599999998</v>
      </c>
      <c r="E20" s="123">
        <v>72.188402999999994</v>
      </c>
      <c r="F20" s="123">
        <v>610.2432050000001</v>
      </c>
      <c r="G20" s="123">
        <v>217.09719799999991</v>
      </c>
      <c r="H20" s="123">
        <v>2504.2622699999979</v>
      </c>
      <c r="I20" s="123">
        <v>579.48673699999983</v>
      </c>
      <c r="J20" s="123">
        <v>19.258993</v>
      </c>
      <c r="K20" s="123">
        <v>331.917868</v>
      </c>
      <c r="L20" s="123">
        <v>789.31365000000017</v>
      </c>
      <c r="M20" s="123">
        <v>650.68043000000023</v>
      </c>
      <c r="N20" s="123">
        <v>617.74134299999992</v>
      </c>
      <c r="O20" s="123">
        <v>296.17501299999998</v>
      </c>
      <c r="P20" s="123">
        <v>25.578588</v>
      </c>
      <c r="Q20" s="123">
        <v>603.80642</v>
      </c>
      <c r="R20" s="123">
        <v>210.43986099999989</v>
      </c>
      <c r="S20" s="123">
        <v>445.17872200000011</v>
      </c>
      <c r="T20" s="123">
        <v>565.48862300000008</v>
      </c>
      <c r="U20" s="123">
        <v>0.42695899999999998</v>
      </c>
      <c r="V20" s="83"/>
      <c r="W20" s="84" t="s">
        <v>539</v>
      </c>
    </row>
    <row r="21" spans="1:23" ht="9" customHeight="1" x14ac:dyDescent="0.3">
      <c r="A21" s="83"/>
      <c r="B21" s="84" t="s">
        <v>340</v>
      </c>
      <c r="C21" s="123">
        <v>95.239904000000024</v>
      </c>
      <c r="D21" s="123">
        <v>311.07871900000004</v>
      </c>
      <c r="E21" s="123">
        <v>80.304479000000015</v>
      </c>
      <c r="F21" s="123">
        <v>632.70707599999992</v>
      </c>
      <c r="G21" s="123">
        <v>236.356472</v>
      </c>
      <c r="H21" s="123">
        <v>2105.1945849999984</v>
      </c>
      <c r="I21" s="123">
        <v>446.67606999999998</v>
      </c>
      <c r="J21" s="123">
        <v>21.928459</v>
      </c>
      <c r="K21" s="123">
        <v>310.12671500000005</v>
      </c>
      <c r="L21" s="123">
        <v>848.97213700000032</v>
      </c>
      <c r="M21" s="123">
        <v>649.27038000000016</v>
      </c>
      <c r="N21" s="123">
        <v>625.99853800000005</v>
      </c>
      <c r="O21" s="123">
        <v>336.08562499999999</v>
      </c>
      <c r="P21" s="123">
        <v>22.860621999999999</v>
      </c>
      <c r="Q21" s="123">
        <v>602.54324299999996</v>
      </c>
      <c r="R21" s="123">
        <v>202.81404799999996</v>
      </c>
      <c r="S21" s="123">
        <v>457.19383700000009</v>
      </c>
      <c r="T21" s="123">
        <v>561.911427</v>
      </c>
      <c r="U21" s="123">
        <v>0.25819300000000001</v>
      </c>
      <c r="V21" s="83"/>
      <c r="W21" s="84" t="s">
        <v>540</v>
      </c>
    </row>
    <row r="22" spans="1:23" ht="9" customHeight="1" x14ac:dyDescent="0.3">
      <c r="A22" s="83"/>
      <c r="B22" s="84" t="s">
        <v>341</v>
      </c>
      <c r="C22" s="123">
        <v>156.83248900000001</v>
      </c>
      <c r="D22" s="123">
        <v>357.47255700000005</v>
      </c>
      <c r="E22" s="123">
        <v>64.167175</v>
      </c>
      <c r="F22" s="123">
        <v>688.56605000000002</v>
      </c>
      <c r="G22" s="123">
        <v>242.09934300000003</v>
      </c>
      <c r="H22" s="123">
        <v>2488.529578000001</v>
      </c>
      <c r="I22" s="123">
        <v>729.17804599999999</v>
      </c>
      <c r="J22" s="123">
        <v>23.824005999999997</v>
      </c>
      <c r="K22" s="123">
        <v>290.12912900000003</v>
      </c>
      <c r="L22" s="123">
        <v>836.10843899999963</v>
      </c>
      <c r="M22" s="123">
        <v>742.75592499999982</v>
      </c>
      <c r="N22" s="123">
        <v>572.99170000000004</v>
      </c>
      <c r="O22" s="123">
        <v>174.081255</v>
      </c>
      <c r="P22" s="123">
        <v>48.433101000000001</v>
      </c>
      <c r="Q22" s="123">
        <v>589.45795100000009</v>
      </c>
      <c r="R22" s="123">
        <v>214.40099599999999</v>
      </c>
      <c r="S22" s="123">
        <v>477.91922700000015</v>
      </c>
      <c r="T22" s="123">
        <v>571.06252800000004</v>
      </c>
      <c r="U22" s="123">
        <v>0.95305899999999988</v>
      </c>
      <c r="V22" s="83"/>
      <c r="W22" s="84" t="s">
        <v>541</v>
      </c>
    </row>
    <row r="23" spans="1:23" ht="9" customHeight="1" x14ac:dyDescent="0.3">
      <c r="A23" s="83"/>
      <c r="B23" s="84" t="s">
        <v>342</v>
      </c>
      <c r="C23" s="123">
        <v>177.48614900000001</v>
      </c>
      <c r="D23" s="123">
        <v>355.95633500000002</v>
      </c>
      <c r="E23" s="123">
        <v>79.908724000000007</v>
      </c>
      <c r="F23" s="123">
        <v>712.31020699999988</v>
      </c>
      <c r="G23" s="123">
        <v>217.11451699999998</v>
      </c>
      <c r="H23" s="123">
        <v>2377.6018659999982</v>
      </c>
      <c r="I23" s="123">
        <v>588.58327600000007</v>
      </c>
      <c r="J23" s="123">
        <v>21.068458</v>
      </c>
      <c r="K23" s="123">
        <v>425.81784499999992</v>
      </c>
      <c r="L23" s="123">
        <v>865.64228499999967</v>
      </c>
      <c r="M23" s="123">
        <v>710.180657</v>
      </c>
      <c r="N23" s="123">
        <v>575.44973500000003</v>
      </c>
      <c r="O23" s="123">
        <v>141.451596</v>
      </c>
      <c r="P23" s="123">
        <v>36.183865000000004</v>
      </c>
      <c r="Q23" s="123">
        <v>553.82037300000002</v>
      </c>
      <c r="R23" s="123">
        <v>231.24551499999993</v>
      </c>
      <c r="S23" s="123">
        <v>487.99484700000016</v>
      </c>
      <c r="T23" s="123">
        <v>563.47273700000005</v>
      </c>
      <c r="U23" s="123">
        <v>1.4293450000000001</v>
      </c>
      <c r="V23" s="83"/>
      <c r="W23" s="84" t="s">
        <v>542</v>
      </c>
    </row>
    <row r="24" spans="1:23" ht="9" customHeight="1" x14ac:dyDescent="0.3">
      <c r="A24" s="83"/>
      <c r="B24" s="84" t="s">
        <v>343</v>
      </c>
      <c r="C24" s="123">
        <v>116.22281599999999</v>
      </c>
      <c r="D24" s="123">
        <v>322.25856299999998</v>
      </c>
      <c r="E24" s="123">
        <v>52.017555000000002</v>
      </c>
      <c r="F24" s="123">
        <v>664.50762600000007</v>
      </c>
      <c r="G24" s="123">
        <v>235.22408100000004</v>
      </c>
      <c r="H24" s="123">
        <v>2290.0943569999972</v>
      </c>
      <c r="I24" s="123">
        <v>315.047619</v>
      </c>
      <c r="J24" s="123">
        <v>23.659275000000001</v>
      </c>
      <c r="K24" s="123">
        <v>479.14554200000009</v>
      </c>
      <c r="L24" s="123">
        <v>808.87383400000022</v>
      </c>
      <c r="M24" s="123">
        <v>673.06792499999983</v>
      </c>
      <c r="N24" s="123">
        <v>550.41015800000002</v>
      </c>
      <c r="O24" s="123">
        <v>201.04141799999999</v>
      </c>
      <c r="P24" s="123">
        <v>42.083089999999999</v>
      </c>
      <c r="Q24" s="123">
        <v>544.90511199999992</v>
      </c>
      <c r="R24" s="123">
        <v>221.89333599999995</v>
      </c>
      <c r="S24" s="123">
        <v>450.48164100000008</v>
      </c>
      <c r="T24" s="123">
        <v>546.72383300000001</v>
      </c>
      <c r="U24" s="123">
        <v>0.81314600000000004</v>
      </c>
      <c r="V24" s="83"/>
      <c r="W24" s="84" t="s">
        <v>543</v>
      </c>
    </row>
    <row r="25" spans="1:23" ht="9" customHeight="1" x14ac:dyDescent="0.3">
      <c r="A25" s="83"/>
      <c r="B25" s="84" t="s">
        <v>344</v>
      </c>
      <c r="C25" s="123">
        <v>177.300252</v>
      </c>
      <c r="D25" s="123">
        <v>313.33109100000001</v>
      </c>
      <c r="E25" s="123">
        <v>83.859931000000003</v>
      </c>
      <c r="F25" s="123">
        <v>749.14053100000012</v>
      </c>
      <c r="G25" s="123">
        <v>249.42906099999999</v>
      </c>
      <c r="H25" s="123">
        <v>2778.3484330000006</v>
      </c>
      <c r="I25" s="123">
        <v>709.73702400000002</v>
      </c>
      <c r="J25" s="123">
        <v>17.774868999999999</v>
      </c>
      <c r="K25" s="123">
        <v>479.76528199999996</v>
      </c>
      <c r="L25" s="123">
        <v>917.15612799999997</v>
      </c>
      <c r="M25" s="123">
        <v>737.29002700000001</v>
      </c>
      <c r="N25" s="123">
        <v>582.49542099999996</v>
      </c>
      <c r="O25" s="123">
        <v>300.91266899999999</v>
      </c>
      <c r="P25" s="123">
        <v>32.968032999999998</v>
      </c>
      <c r="Q25" s="123">
        <v>507.71213599999999</v>
      </c>
      <c r="R25" s="123">
        <v>245.071642</v>
      </c>
      <c r="S25" s="123">
        <v>546.73956000000021</v>
      </c>
      <c r="T25" s="123">
        <v>623.55915699999991</v>
      </c>
      <c r="U25" s="123">
        <v>0.91022199999999998</v>
      </c>
      <c r="V25" s="83"/>
      <c r="W25" s="84" t="s">
        <v>544</v>
      </c>
    </row>
    <row r="26" spans="1:23" ht="9" customHeight="1" x14ac:dyDescent="0.3">
      <c r="A26" s="83"/>
      <c r="B26" s="84" t="s">
        <v>345</v>
      </c>
      <c r="C26" s="123">
        <v>96.817507999999989</v>
      </c>
      <c r="D26" s="123">
        <v>315.22966999999989</v>
      </c>
      <c r="E26" s="123">
        <v>77.125050999999999</v>
      </c>
      <c r="F26" s="123">
        <v>712.39801699999987</v>
      </c>
      <c r="G26" s="123">
        <v>165.17175300000002</v>
      </c>
      <c r="H26" s="123">
        <v>1794.3646609999996</v>
      </c>
      <c r="I26" s="123">
        <v>544.59568999999999</v>
      </c>
      <c r="J26" s="123">
        <v>62.596931000000005</v>
      </c>
      <c r="K26" s="123">
        <v>537.561826</v>
      </c>
      <c r="L26" s="123">
        <v>720.37639899999988</v>
      </c>
      <c r="M26" s="123">
        <v>566.85857599999986</v>
      </c>
      <c r="N26" s="123">
        <v>448.45383300000003</v>
      </c>
      <c r="O26" s="123">
        <v>117.18866300000001</v>
      </c>
      <c r="P26" s="123">
        <v>22.223267999999997</v>
      </c>
      <c r="Q26" s="123">
        <v>427.56060400000007</v>
      </c>
      <c r="R26" s="123">
        <v>206.72646699999996</v>
      </c>
      <c r="S26" s="123">
        <v>517.63961600000016</v>
      </c>
      <c r="T26" s="123">
        <v>514.33223999999996</v>
      </c>
      <c r="U26" s="123">
        <v>0.70029699999999995</v>
      </c>
      <c r="V26" s="83"/>
      <c r="W26" s="84" t="s">
        <v>545</v>
      </c>
    </row>
    <row r="27" spans="1:23" ht="9" customHeight="1" x14ac:dyDescent="0.3">
      <c r="A27" s="83"/>
      <c r="B27" s="84" t="s">
        <v>346</v>
      </c>
      <c r="C27" s="123">
        <v>114.26949399999998</v>
      </c>
      <c r="D27" s="123">
        <v>332.78291900000005</v>
      </c>
      <c r="E27" s="123">
        <v>54.960640999999995</v>
      </c>
      <c r="F27" s="123">
        <v>709.69643800000006</v>
      </c>
      <c r="G27" s="123">
        <v>218.06500999999989</v>
      </c>
      <c r="H27" s="123">
        <v>2492.1986499999975</v>
      </c>
      <c r="I27" s="123">
        <v>303.570492</v>
      </c>
      <c r="J27" s="123">
        <v>26.09394</v>
      </c>
      <c r="K27" s="123">
        <v>377.56524899999999</v>
      </c>
      <c r="L27" s="123">
        <v>841.46081600000025</v>
      </c>
      <c r="M27" s="123">
        <v>675.83059200000025</v>
      </c>
      <c r="N27" s="123">
        <v>530.10855200000003</v>
      </c>
      <c r="O27" s="123">
        <v>220.834293</v>
      </c>
      <c r="P27" s="123">
        <v>35.758285000000001</v>
      </c>
      <c r="Q27" s="123">
        <v>586.65253999999993</v>
      </c>
      <c r="R27" s="123">
        <v>234.82028299999999</v>
      </c>
      <c r="S27" s="123">
        <v>553.71444000000008</v>
      </c>
      <c r="T27" s="123">
        <v>549.57026500000006</v>
      </c>
      <c r="U27" s="123">
        <v>0.360873</v>
      </c>
      <c r="V27" s="83"/>
      <c r="W27" s="84" t="s">
        <v>546</v>
      </c>
    </row>
    <row r="28" spans="1:23" ht="9" customHeight="1" x14ac:dyDescent="0.3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547</v>
      </c>
    </row>
    <row r="29" spans="1:23" ht="9" customHeight="1" x14ac:dyDescent="0.3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3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3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3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35"/>
    <row r="34" spans="1:16" ht="14.4" thickBot="1" x14ac:dyDescent="0.3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3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3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3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3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3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3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3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3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3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3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3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3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3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3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3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3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3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3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3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3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3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3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3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3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3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3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3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3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3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3"/>
    <row r="65" spans="1:21" ht="9.75" customHeight="1" x14ac:dyDescent="0.3">
      <c r="C65" s="131" t="s">
        <v>324</v>
      </c>
      <c r="L65" s="131" t="s">
        <v>594</v>
      </c>
    </row>
    <row r="66" spans="1:21" ht="14.4" thickBot="1" x14ac:dyDescent="0.35"/>
    <row r="67" spans="1:21" ht="14.4" thickBot="1" x14ac:dyDescent="0.3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3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3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3">
      <c r="L72" s="123"/>
    </row>
    <row r="73" spans="1:21" x14ac:dyDescent="0.3">
      <c r="L73" s="123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06" t="s">
        <v>351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35">
      <c r="A3" s="232" t="s">
        <v>596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35">
      <c r="A4" s="233" t="s">
        <v>162</v>
      </c>
      <c r="B4" s="233" t="s">
        <v>163</v>
      </c>
      <c r="C4" s="207" t="s">
        <v>679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535</v>
      </c>
      <c r="W4" s="233" t="s">
        <v>522</v>
      </c>
    </row>
    <row r="5" spans="1:23" ht="21" customHeight="1" thickBot="1" x14ac:dyDescent="0.3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3">
      <c r="A6" s="87">
        <v>2023</v>
      </c>
      <c r="B6" s="84" t="s">
        <v>338</v>
      </c>
      <c r="C6" s="123">
        <v>52.134724999999996</v>
      </c>
      <c r="D6" s="123">
        <v>140.34233699999996</v>
      </c>
      <c r="E6" s="123">
        <v>63.794485000000009</v>
      </c>
      <c r="F6" s="123">
        <v>466.6135700000001</v>
      </c>
      <c r="G6" s="123">
        <v>176.369934</v>
      </c>
      <c r="H6" s="123">
        <v>1927.1041029999976</v>
      </c>
      <c r="I6" s="123">
        <v>64.65765300000001</v>
      </c>
      <c r="J6" s="123">
        <v>138.690338</v>
      </c>
      <c r="K6" s="123">
        <v>284.25664100000006</v>
      </c>
      <c r="L6" s="123">
        <v>586.35747099999958</v>
      </c>
      <c r="M6" s="123">
        <v>346.74588799999998</v>
      </c>
      <c r="N6" s="123">
        <v>242.342221</v>
      </c>
      <c r="O6" s="123">
        <v>104.652843</v>
      </c>
      <c r="P6" s="123">
        <v>55.052085000000005</v>
      </c>
      <c r="Q6" s="123">
        <v>609.49342399999989</v>
      </c>
      <c r="R6" s="123">
        <v>146.62810099999999</v>
      </c>
      <c r="S6" s="123">
        <v>606.47437400000024</v>
      </c>
      <c r="T6" s="123">
        <v>365.44720299999983</v>
      </c>
      <c r="U6" s="123">
        <v>3.4957499999999984</v>
      </c>
      <c r="V6" s="87">
        <v>2023</v>
      </c>
      <c r="W6" s="84" t="s">
        <v>538</v>
      </c>
    </row>
    <row r="7" spans="1:23" ht="9" customHeight="1" x14ac:dyDescent="0.3">
      <c r="A7" s="83"/>
      <c r="B7" s="84" t="s">
        <v>339</v>
      </c>
      <c r="C7" s="123">
        <v>46.129327999999987</v>
      </c>
      <c r="D7" s="123">
        <v>140.20535899999999</v>
      </c>
      <c r="E7" s="123">
        <v>58.565342000000015</v>
      </c>
      <c r="F7" s="123">
        <v>445.39367999999911</v>
      </c>
      <c r="G7" s="123">
        <v>189.73407500000002</v>
      </c>
      <c r="H7" s="123">
        <v>1917.8377649999975</v>
      </c>
      <c r="I7" s="123">
        <v>19.22494</v>
      </c>
      <c r="J7" s="123">
        <v>93.568241999999998</v>
      </c>
      <c r="K7" s="123">
        <v>282.01898099999994</v>
      </c>
      <c r="L7" s="123">
        <v>558.37504600000045</v>
      </c>
      <c r="M7" s="123">
        <v>326.10081900000006</v>
      </c>
      <c r="N7" s="123">
        <v>439.92588999999998</v>
      </c>
      <c r="O7" s="123">
        <v>124.870785</v>
      </c>
      <c r="P7" s="123">
        <v>61.822623</v>
      </c>
      <c r="Q7" s="123">
        <v>604.21267499999999</v>
      </c>
      <c r="R7" s="123">
        <v>149.98537000000002</v>
      </c>
      <c r="S7" s="123">
        <v>581.95581199999992</v>
      </c>
      <c r="T7" s="123">
        <v>363.33382999999986</v>
      </c>
      <c r="U7" s="123">
        <v>2.8229310000000005</v>
      </c>
      <c r="V7" s="83"/>
      <c r="W7" s="84" t="s">
        <v>539</v>
      </c>
    </row>
    <row r="8" spans="1:23" ht="9" customHeight="1" x14ac:dyDescent="0.3">
      <c r="A8" s="83"/>
      <c r="B8" s="84" t="s">
        <v>340</v>
      </c>
      <c r="C8" s="123">
        <v>43.59333100000002</v>
      </c>
      <c r="D8" s="123">
        <v>171.58289500000001</v>
      </c>
      <c r="E8" s="123">
        <v>61.545478000000003</v>
      </c>
      <c r="F8" s="123">
        <v>500.76933800000029</v>
      </c>
      <c r="G8" s="123">
        <v>241.96623800000003</v>
      </c>
      <c r="H8" s="123">
        <v>2551.4305889999964</v>
      </c>
      <c r="I8" s="123">
        <v>20.623504000000001</v>
      </c>
      <c r="J8" s="123">
        <v>116.84929299999999</v>
      </c>
      <c r="K8" s="123">
        <v>266.12238099999996</v>
      </c>
      <c r="L8" s="123">
        <v>708.1557739999995</v>
      </c>
      <c r="M8" s="123">
        <v>410.32439699999998</v>
      </c>
      <c r="N8" s="123">
        <v>521.22090800000001</v>
      </c>
      <c r="O8" s="123">
        <v>151.88256900000002</v>
      </c>
      <c r="P8" s="123">
        <v>81.807841999999994</v>
      </c>
      <c r="Q8" s="123">
        <v>708.126397</v>
      </c>
      <c r="R8" s="123">
        <v>182.515726</v>
      </c>
      <c r="S8" s="123">
        <v>659.44984399999953</v>
      </c>
      <c r="T8" s="123">
        <v>434.74920600000019</v>
      </c>
      <c r="U8" s="123">
        <v>4.8608280000000015</v>
      </c>
      <c r="V8" s="83"/>
      <c r="W8" s="84" t="s">
        <v>540</v>
      </c>
    </row>
    <row r="9" spans="1:23" ht="9" customHeight="1" x14ac:dyDescent="0.3">
      <c r="A9" s="83"/>
      <c r="B9" s="84" t="s">
        <v>341</v>
      </c>
      <c r="C9" s="123">
        <v>41.343816000000004</v>
      </c>
      <c r="D9" s="123">
        <v>156.64616699999999</v>
      </c>
      <c r="E9" s="123">
        <v>47.255198000000014</v>
      </c>
      <c r="F9" s="123">
        <v>387.2132509999999</v>
      </c>
      <c r="G9" s="123">
        <v>151.09302600000001</v>
      </c>
      <c r="H9" s="123">
        <v>1861.5466279999976</v>
      </c>
      <c r="I9" s="123">
        <v>48.08858</v>
      </c>
      <c r="J9" s="123">
        <v>102.59357199999999</v>
      </c>
      <c r="K9" s="123">
        <v>257.0033709999999</v>
      </c>
      <c r="L9" s="123">
        <v>562.36845799999992</v>
      </c>
      <c r="M9" s="123">
        <v>336.89473300000031</v>
      </c>
      <c r="N9" s="123">
        <v>288.91314199999999</v>
      </c>
      <c r="O9" s="123">
        <v>135.219885</v>
      </c>
      <c r="P9" s="123">
        <v>69.898517999999996</v>
      </c>
      <c r="Q9" s="123">
        <v>553.60807099999988</v>
      </c>
      <c r="R9" s="123">
        <v>137.75968600000002</v>
      </c>
      <c r="S9" s="123">
        <v>476.59393000000006</v>
      </c>
      <c r="T9" s="123">
        <v>344.9461069999997</v>
      </c>
      <c r="U9" s="123">
        <v>3.5211420000000002</v>
      </c>
      <c r="V9" s="83"/>
      <c r="W9" s="84" t="s">
        <v>541</v>
      </c>
    </row>
    <row r="10" spans="1:23" ht="9" customHeight="1" x14ac:dyDescent="0.3">
      <c r="A10" s="83"/>
      <c r="B10" s="84" t="s">
        <v>342</v>
      </c>
      <c r="C10" s="123">
        <v>44.619947000000003</v>
      </c>
      <c r="D10" s="123">
        <v>193.46725200000006</v>
      </c>
      <c r="E10" s="123">
        <v>42.903242000000006</v>
      </c>
      <c r="F10" s="123">
        <v>495.74817599999983</v>
      </c>
      <c r="G10" s="123">
        <v>190.63423299999997</v>
      </c>
      <c r="H10" s="123">
        <v>1983.4234059999985</v>
      </c>
      <c r="I10" s="123">
        <v>52.364299000000003</v>
      </c>
      <c r="J10" s="123">
        <v>158.62793199999999</v>
      </c>
      <c r="K10" s="123">
        <v>237.0519359999999</v>
      </c>
      <c r="L10" s="123">
        <v>635.34572600000001</v>
      </c>
      <c r="M10" s="123">
        <v>379.64966299999986</v>
      </c>
      <c r="N10" s="123">
        <v>469.85653100000002</v>
      </c>
      <c r="O10" s="123">
        <v>140.36152200000001</v>
      </c>
      <c r="P10" s="123">
        <v>79.005328999999989</v>
      </c>
      <c r="Q10" s="123">
        <v>656.59683900000016</v>
      </c>
      <c r="R10" s="123">
        <v>171.14443599999998</v>
      </c>
      <c r="S10" s="123">
        <v>580.28132399999981</v>
      </c>
      <c r="T10" s="123">
        <v>400.76962000000003</v>
      </c>
      <c r="U10" s="123">
        <v>3.6763620000000019</v>
      </c>
      <c r="V10" s="83"/>
      <c r="W10" s="84" t="s">
        <v>542</v>
      </c>
    </row>
    <row r="11" spans="1:23" ht="9" customHeight="1" x14ac:dyDescent="0.3">
      <c r="A11" s="83"/>
      <c r="B11" s="84" t="s">
        <v>343</v>
      </c>
      <c r="C11" s="123">
        <v>54.355103</v>
      </c>
      <c r="D11" s="123">
        <v>211.25072500000002</v>
      </c>
      <c r="E11" s="123">
        <v>48.249363999999993</v>
      </c>
      <c r="F11" s="123">
        <v>494.21197800000004</v>
      </c>
      <c r="G11" s="123">
        <v>168.82446300000001</v>
      </c>
      <c r="H11" s="123">
        <v>1907.2371119999989</v>
      </c>
      <c r="I11" s="123">
        <v>36.052558999999995</v>
      </c>
      <c r="J11" s="123">
        <v>142.15890400000001</v>
      </c>
      <c r="K11" s="123">
        <v>262.30458900000008</v>
      </c>
      <c r="L11" s="123">
        <v>621.32445200000006</v>
      </c>
      <c r="M11" s="123">
        <v>430.38866799999983</v>
      </c>
      <c r="N11" s="123">
        <v>383.91105799999991</v>
      </c>
      <c r="O11" s="123">
        <v>157.08999299999999</v>
      </c>
      <c r="P11" s="123">
        <v>77.127990000000011</v>
      </c>
      <c r="Q11" s="123">
        <v>659.39909099999988</v>
      </c>
      <c r="R11" s="123">
        <v>158.01911199999995</v>
      </c>
      <c r="S11" s="123">
        <v>635.54562999999962</v>
      </c>
      <c r="T11" s="123">
        <v>432.33124400000008</v>
      </c>
      <c r="U11" s="123">
        <v>6.564686</v>
      </c>
      <c r="V11" s="83"/>
      <c r="W11" s="84" t="s">
        <v>543</v>
      </c>
    </row>
    <row r="12" spans="1:23" ht="9" customHeight="1" x14ac:dyDescent="0.3">
      <c r="A12" s="83"/>
      <c r="B12" s="84" t="s">
        <v>344</v>
      </c>
      <c r="C12" s="123">
        <v>25.172000999999998</v>
      </c>
      <c r="D12" s="123">
        <v>190.303168</v>
      </c>
      <c r="E12" s="123">
        <v>44.037784999999992</v>
      </c>
      <c r="F12" s="123">
        <v>476.02676000000031</v>
      </c>
      <c r="G12" s="123">
        <v>153.74382000000003</v>
      </c>
      <c r="H12" s="123">
        <v>1787.2272229999962</v>
      </c>
      <c r="I12" s="123">
        <v>23.906374000000003</v>
      </c>
      <c r="J12" s="123">
        <v>114.12490500000001</v>
      </c>
      <c r="K12" s="123">
        <v>204.59979800000002</v>
      </c>
      <c r="L12" s="123">
        <v>560.59617500000002</v>
      </c>
      <c r="M12" s="123">
        <v>409.30534399999993</v>
      </c>
      <c r="N12" s="123">
        <v>358.53743499999996</v>
      </c>
      <c r="O12" s="123">
        <v>155.90695599999998</v>
      </c>
      <c r="P12" s="123">
        <v>75.099429000000001</v>
      </c>
      <c r="Q12" s="123">
        <v>599.92362600000001</v>
      </c>
      <c r="R12" s="123">
        <v>160.07676900000001</v>
      </c>
      <c r="S12" s="123">
        <v>658.96690199999932</v>
      </c>
      <c r="T12" s="123">
        <v>405.03658999999971</v>
      </c>
      <c r="U12" s="123">
        <v>2.719258</v>
      </c>
      <c r="V12" s="83"/>
      <c r="W12" s="84" t="s">
        <v>544</v>
      </c>
    </row>
    <row r="13" spans="1:23" ht="9" customHeight="1" x14ac:dyDescent="0.3">
      <c r="A13" s="83"/>
      <c r="B13" s="84" t="s">
        <v>345</v>
      </c>
      <c r="C13" s="123">
        <v>28.796827000000008</v>
      </c>
      <c r="D13" s="123">
        <v>209.09619600000002</v>
      </c>
      <c r="E13" s="123">
        <v>58.237363000000002</v>
      </c>
      <c r="F13" s="123">
        <v>438.67434900000001</v>
      </c>
      <c r="G13" s="123">
        <v>129.35813200000001</v>
      </c>
      <c r="H13" s="123">
        <v>1419.562637999999</v>
      </c>
      <c r="I13" s="123">
        <v>17.307120000000001</v>
      </c>
      <c r="J13" s="123">
        <v>192.97653400000002</v>
      </c>
      <c r="K13" s="123">
        <v>275.73193100000003</v>
      </c>
      <c r="L13" s="123">
        <v>500.88982099999981</v>
      </c>
      <c r="M13" s="123">
        <v>322.56827099999998</v>
      </c>
      <c r="N13" s="123">
        <v>165.084451</v>
      </c>
      <c r="O13" s="123">
        <v>78.982981999999993</v>
      </c>
      <c r="P13" s="123">
        <v>40.976194</v>
      </c>
      <c r="Q13" s="123">
        <v>442.61640300000016</v>
      </c>
      <c r="R13" s="123">
        <v>124.38133200000001</v>
      </c>
      <c r="S13" s="123">
        <v>520.53316000000007</v>
      </c>
      <c r="T13" s="123">
        <v>346.95700900000008</v>
      </c>
      <c r="U13" s="123">
        <v>3.5359089999999993</v>
      </c>
      <c r="V13" s="83"/>
      <c r="W13" s="84" t="s">
        <v>545</v>
      </c>
    </row>
    <row r="14" spans="1:23" ht="9" customHeight="1" x14ac:dyDescent="0.3">
      <c r="A14" s="83"/>
      <c r="B14" s="84" t="s">
        <v>346</v>
      </c>
      <c r="C14" s="123">
        <v>26.114739999999998</v>
      </c>
      <c r="D14" s="123">
        <v>236.80152700000002</v>
      </c>
      <c r="E14" s="123">
        <v>33.184955000000002</v>
      </c>
      <c r="F14" s="123">
        <v>481.18449600000031</v>
      </c>
      <c r="G14" s="123">
        <v>175.23360099999999</v>
      </c>
      <c r="H14" s="123">
        <v>1857.3010799999979</v>
      </c>
      <c r="I14" s="123">
        <v>18.642030000000002</v>
      </c>
      <c r="J14" s="123">
        <v>106.17348400000002</v>
      </c>
      <c r="K14" s="123">
        <v>240.36296000000007</v>
      </c>
      <c r="L14" s="123">
        <v>631.48831799999903</v>
      </c>
      <c r="M14" s="123">
        <v>349.29449099999977</v>
      </c>
      <c r="N14" s="123">
        <v>193.12116700000001</v>
      </c>
      <c r="O14" s="123">
        <v>120.17294299999999</v>
      </c>
      <c r="P14" s="123">
        <v>57.129967000000001</v>
      </c>
      <c r="Q14" s="123">
        <v>630.72675900000002</v>
      </c>
      <c r="R14" s="123">
        <v>148.19701899999995</v>
      </c>
      <c r="S14" s="123">
        <v>524.01266199999998</v>
      </c>
      <c r="T14" s="123">
        <v>342.10169899999994</v>
      </c>
      <c r="U14" s="123">
        <v>3.5227089999999985</v>
      </c>
      <c r="V14" s="83"/>
      <c r="W14" s="84" t="s">
        <v>546</v>
      </c>
    </row>
    <row r="15" spans="1:23" ht="9" customHeight="1" x14ac:dyDescent="0.3">
      <c r="A15" s="83"/>
      <c r="B15" s="84" t="s">
        <v>347</v>
      </c>
      <c r="C15" s="123">
        <v>27.286124999999998</v>
      </c>
      <c r="D15" s="123">
        <v>230.13671400000004</v>
      </c>
      <c r="E15" s="123">
        <v>57.089240000000004</v>
      </c>
      <c r="F15" s="123">
        <v>508.01237799999922</v>
      </c>
      <c r="G15" s="123">
        <v>176.28611600000002</v>
      </c>
      <c r="H15" s="123">
        <v>1812.1251319999974</v>
      </c>
      <c r="I15" s="123">
        <v>21.174385000000001</v>
      </c>
      <c r="J15" s="123">
        <v>46.725636999999999</v>
      </c>
      <c r="K15" s="123">
        <v>266.28465999999992</v>
      </c>
      <c r="L15" s="123">
        <v>656.54405499999984</v>
      </c>
      <c r="M15" s="123">
        <v>361.0076360000001</v>
      </c>
      <c r="N15" s="123">
        <v>212.60299499999999</v>
      </c>
      <c r="O15" s="123">
        <v>155.87873500000003</v>
      </c>
      <c r="P15" s="123">
        <v>67.097239999999999</v>
      </c>
      <c r="Q15" s="123">
        <v>645.12795799999981</v>
      </c>
      <c r="R15" s="123">
        <v>161.514163</v>
      </c>
      <c r="S15" s="123">
        <v>549.79316599999993</v>
      </c>
      <c r="T15" s="123">
        <v>375.17161199999981</v>
      </c>
      <c r="U15" s="123">
        <v>5.8604350000000034</v>
      </c>
      <c r="V15" s="83"/>
      <c r="W15" s="84" t="s">
        <v>547</v>
      </c>
    </row>
    <row r="16" spans="1:23" ht="9" customHeight="1" x14ac:dyDescent="0.3">
      <c r="A16" s="83"/>
      <c r="B16" s="84" t="s">
        <v>348</v>
      </c>
      <c r="C16" s="123">
        <v>24.258485</v>
      </c>
      <c r="D16" s="123">
        <v>216.60442900000004</v>
      </c>
      <c r="E16" s="123">
        <v>43.805545000000002</v>
      </c>
      <c r="F16" s="123">
        <v>643.88891599999965</v>
      </c>
      <c r="G16" s="123">
        <v>175.863923</v>
      </c>
      <c r="H16" s="123">
        <v>1824.8430739999978</v>
      </c>
      <c r="I16" s="123">
        <v>27.866720999999998</v>
      </c>
      <c r="J16" s="123">
        <v>42.420338999999998</v>
      </c>
      <c r="K16" s="123">
        <v>312.58767799999993</v>
      </c>
      <c r="L16" s="123">
        <v>689.81164699999954</v>
      </c>
      <c r="M16" s="123">
        <v>402.51643200000001</v>
      </c>
      <c r="N16" s="123">
        <v>446.57713999999999</v>
      </c>
      <c r="O16" s="123">
        <v>168.57912899999999</v>
      </c>
      <c r="P16" s="123">
        <v>59.411276999999998</v>
      </c>
      <c r="Q16" s="123">
        <v>689.90057999999999</v>
      </c>
      <c r="R16" s="123">
        <v>177.710812</v>
      </c>
      <c r="S16" s="123">
        <v>578.47473000000059</v>
      </c>
      <c r="T16" s="123">
        <v>393.6401859999998</v>
      </c>
      <c r="U16" s="123">
        <v>4.3045699999999991</v>
      </c>
      <c r="V16" s="83"/>
      <c r="W16" s="84" t="s">
        <v>548</v>
      </c>
    </row>
    <row r="17" spans="1:23" ht="9" customHeight="1" x14ac:dyDescent="0.3">
      <c r="A17" s="83"/>
      <c r="B17" s="84" t="s">
        <v>349</v>
      </c>
      <c r="C17" s="123">
        <v>24.299492999999998</v>
      </c>
      <c r="D17" s="123">
        <v>183.05130099999997</v>
      </c>
      <c r="E17" s="123">
        <v>48.333492999999997</v>
      </c>
      <c r="F17" s="123">
        <v>542.86517900000013</v>
      </c>
      <c r="G17" s="123">
        <v>163.72877799999998</v>
      </c>
      <c r="H17" s="123">
        <v>1726.3089239999961</v>
      </c>
      <c r="I17" s="123">
        <v>23.503900000000002</v>
      </c>
      <c r="J17" s="123">
        <v>149.69279599999999</v>
      </c>
      <c r="K17" s="123">
        <v>251.20953800000012</v>
      </c>
      <c r="L17" s="123">
        <v>525.18382400000064</v>
      </c>
      <c r="M17" s="123">
        <v>315.22576800000002</v>
      </c>
      <c r="N17" s="123">
        <v>299.355233</v>
      </c>
      <c r="O17" s="123">
        <v>122.80008700000002</v>
      </c>
      <c r="P17" s="123">
        <v>46.105068000000003</v>
      </c>
      <c r="Q17" s="123">
        <v>425.67105700000013</v>
      </c>
      <c r="R17" s="123">
        <v>142.53821199999999</v>
      </c>
      <c r="S17" s="123">
        <v>457.63423800000027</v>
      </c>
      <c r="T17" s="123">
        <v>345.45293299999997</v>
      </c>
      <c r="U17" s="123">
        <v>2.8174919999999997</v>
      </c>
      <c r="V17" s="83"/>
      <c r="W17" s="84" t="s">
        <v>549</v>
      </c>
    </row>
    <row r="18" spans="1:23" ht="9" customHeight="1" x14ac:dyDescent="0.3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3">
      <c r="A19" s="87">
        <v>2024</v>
      </c>
      <c r="B19" s="84" t="s">
        <v>338</v>
      </c>
      <c r="C19" s="123">
        <v>28.021520000000002</v>
      </c>
      <c r="D19" s="123">
        <v>162.47393399999999</v>
      </c>
      <c r="E19" s="123">
        <v>48.030605999999992</v>
      </c>
      <c r="F19" s="123">
        <v>537.76191999999935</v>
      </c>
      <c r="G19" s="123">
        <v>159.46698799999996</v>
      </c>
      <c r="H19" s="123">
        <v>1730.0334460000013</v>
      </c>
      <c r="I19" s="123">
        <v>17.029453</v>
      </c>
      <c r="J19" s="123">
        <v>152.296198</v>
      </c>
      <c r="K19" s="123">
        <v>294.01054600000003</v>
      </c>
      <c r="L19" s="123">
        <v>589.25255199999992</v>
      </c>
      <c r="M19" s="123">
        <v>356.12528300000008</v>
      </c>
      <c r="N19" s="123">
        <v>342.02695000000006</v>
      </c>
      <c r="O19" s="123">
        <v>123.985135</v>
      </c>
      <c r="P19" s="123">
        <v>56.842216000000001</v>
      </c>
      <c r="Q19" s="123">
        <v>635.85373100000015</v>
      </c>
      <c r="R19" s="123">
        <v>159.38378299999994</v>
      </c>
      <c r="S19" s="123">
        <v>555.07585899999958</v>
      </c>
      <c r="T19" s="123">
        <v>387.77815499999997</v>
      </c>
      <c r="U19" s="123">
        <v>3.3820869999999985</v>
      </c>
      <c r="V19" s="87">
        <v>2024</v>
      </c>
      <c r="W19" s="84" t="s">
        <v>538</v>
      </c>
    </row>
    <row r="20" spans="1:23" ht="9" customHeight="1" x14ac:dyDescent="0.3">
      <c r="A20" s="83"/>
      <c r="B20" s="84" t="s">
        <v>339</v>
      </c>
      <c r="C20" s="123">
        <v>33.037318000000006</v>
      </c>
      <c r="D20" s="123">
        <v>169.70418299999997</v>
      </c>
      <c r="E20" s="123">
        <v>44.967547999999994</v>
      </c>
      <c r="F20" s="123">
        <v>539.19948599999975</v>
      </c>
      <c r="G20" s="123">
        <v>182.47011799999999</v>
      </c>
      <c r="H20" s="123">
        <v>1793.1379209999968</v>
      </c>
      <c r="I20" s="123">
        <v>25.976141000000002</v>
      </c>
      <c r="J20" s="123">
        <v>122.98190900000002</v>
      </c>
      <c r="K20" s="123">
        <v>304.29058599999996</v>
      </c>
      <c r="L20" s="123">
        <v>590.82009399999993</v>
      </c>
      <c r="M20" s="123">
        <v>332.9892269999998</v>
      </c>
      <c r="N20" s="123">
        <v>449.929576</v>
      </c>
      <c r="O20" s="123">
        <v>120.48343099999998</v>
      </c>
      <c r="P20" s="123">
        <v>53.532713000000001</v>
      </c>
      <c r="Q20" s="123">
        <v>660.51791100000025</v>
      </c>
      <c r="R20" s="123">
        <v>162.06223900000003</v>
      </c>
      <c r="S20" s="123">
        <v>558.80322599999977</v>
      </c>
      <c r="T20" s="123">
        <v>377.69052600000009</v>
      </c>
      <c r="U20" s="123">
        <v>5.3848920000000007</v>
      </c>
      <c r="V20" s="83"/>
      <c r="W20" s="84" t="s">
        <v>539</v>
      </c>
    </row>
    <row r="21" spans="1:23" ht="9" customHeight="1" x14ac:dyDescent="0.3">
      <c r="A21" s="83"/>
      <c r="B21" s="84" t="s">
        <v>340</v>
      </c>
      <c r="C21" s="123">
        <v>40.711122000000003</v>
      </c>
      <c r="D21" s="123">
        <v>169.85605100000004</v>
      </c>
      <c r="E21" s="123">
        <v>60.547918999999993</v>
      </c>
      <c r="F21" s="123">
        <v>509.38609099999917</v>
      </c>
      <c r="G21" s="123">
        <v>176.08903900000001</v>
      </c>
      <c r="H21" s="123">
        <v>2155.0115929999943</v>
      </c>
      <c r="I21" s="123">
        <v>14.948066000000001</v>
      </c>
      <c r="J21" s="123">
        <v>110.228612</v>
      </c>
      <c r="K21" s="123">
        <v>227.91924999999995</v>
      </c>
      <c r="L21" s="123">
        <v>568.78623500000015</v>
      </c>
      <c r="M21" s="123">
        <v>386.97086399999989</v>
      </c>
      <c r="N21" s="123">
        <v>423.39005400000002</v>
      </c>
      <c r="O21" s="123">
        <v>113.88305700000001</v>
      </c>
      <c r="P21" s="123">
        <v>62.096190000000007</v>
      </c>
      <c r="Q21" s="123">
        <v>629.80731500000024</v>
      </c>
      <c r="R21" s="123">
        <v>160.80701300000001</v>
      </c>
      <c r="S21" s="123">
        <v>564.52791000000002</v>
      </c>
      <c r="T21" s="123">
        <v>409.14734600000003</v>
      </c>
      <c r="U21" s="123">
        <v>4.2768739999999994</v>
      </c>
      <c r="V21" s="83"/>
      <c r="W21" s="84" t="s">
        <v>540</v>
      </c>
    </row>
    <row r="22" spans="1:23" ht="9" customHeight="1" x14ac:dyDescent="0.3">
      <c r="A22" s="83"/>
      <c r="B22" s="84" t="s">
        <v>341</v>
      </c>
      <c r="C22" s="123">
        <v>53.115811999999991</v>
      </c>
      <c r="D22" s="123">
        <v>189.63440299999999</v>
      </c>
      <c r="E22" s="123">
        <v>56.284595999999986</v>
      </c>
      <c r="F22" s="123">
        <v>556.65924199999995</v>
      </c>
      <c r="G22" s="123">
        <v>191.742898</v>
      </c>
      <c r="H22" s="123">
        <v>1902.8079819999957</v>
      </c>
      <c r="I22" s="123">
        <v>30.443922000000001</v>
      </c>
      <c r="J22" s="123">
        <v>222.78409700000003</v>
      </c>
      <c r="K22" s="123">
        <v>370.22491900000011</v>
      </c>
      <c r="L22" s="123">
        <v>564.35752599999989</v>
      </c>
      <c r="M22" s="123">
        <v>405.49607899999978</v>
      </c>
      <c r="N22" s="123">
        <v>404.09192500000006</v>
      </c>
      <c r="O22" s="123">
        <v>124.58205799999999</v>
      </c>
      <c r="P22" s="123">
        <v>66.688468999999998</v>
      </c>
      <c r="Q22" s="123">
        <v>638.64827100000002</v>
      </c>
      <c r="R22" s="123">
        <v>167.45440400000004</v>
      </c>
      <c r="S22" s="123">
        <v>512.64123900000027</v>
      </c>
      <c r="T22" s="123">
        <v>404.00307199999986</v>
      </c>
      <c r="U22" s="123">
        <v>3.224837</v>
      </c>
      <c r="V22" s="83"/>
      <c r="W22" s="84" t="s">
        <v>541</v>
      </c>
    </row>
    <row r="23" spans="1:23" ht="9" customHeight="1" x14ac:dyDescent="0.3">
      <c r="A23" s="83"/>
      <c r="B23" s="84" t="s">
        <v>342</v>
      </c>
      <c r="C23" s="123">
        <v>33.895082000000002</v>
      </c>
      <c r="D23" s="123">
        <v>212.44220899999999</v>
      </c>
      <c r="E23" s="123">
        <v>62.679081000000004</v>
      </c>
      <c r="F23" s="123">
        <v>532.13737800000013</v>
      </c>
      <c r="G23" s="123">
        <v>211.866625</v>
      </c>
      <c r="H23" s="123">
        <v>1962.5615409999982</v>
      </c>
      <c r="I23" s="123">
        <v>24.003519000000001</v>
      </c>
      <c r="J23" s="123">
        <v>160.06238300000001</v>
      </c>
      <c r="K23" s="123">
        <v>303.97050700000005</v>
      </c>
      <c r="L23" s="123">
        <v>588.64498199999991</v>
      </c>
      <c r="M23" s="123">
        <v>408.29878299999996</v>
      </c>
      <c r="N23" s="123">
        <v>358.83665599999995</v>
      </c>
      <c r="O23" s="123">
        <v>114.09910600000001</v>
      </c>
      <c r="P23" s="123">
        <v>70.415811000000005</v>
      </c>
      <c r="Q23" s="123">
        <v>650.31219299999998</v>
      </c>
      <c r="R23" s="123">
        <v>167.66004100000004</v>
      </c>
      <c r="S23" s="123">
        <v>545.52938100000006</v>
      </c>
      <c r="T23" s="123">
        <v>429.78462099999985</v>
      </c>
      <c r="U23" s="123">
        <v>3.6287389999999995</v>
      </c>
      <c r="V23" s="83"/>
      <c r="W23" s="84" t="s">
        <v>542</v>
      </c>
    </row>
    <row r="24" spans="1:23" ht="9" customHeight="1" x14ac:dyDescent="0.3">
      <c r="A24" s="83"/>
      <c r="B24" s="84" t="s">
        <v>343</v>
      </c>
      <c r="C24" s="123">
        <v>27.030026999999997</v>
      </c>
      <c r="D24" s="123">
        <v>194.10382900000002</v>
      </c>
      <c r="E24" s="123">
        <v>39.431156000000001</v>
      </c>
      <c r="F24" s="123">
        <v>495.17430000000013</v>
      </c>
      <c r="G24" s="123">
        <v>181.79301000000004</v>
      </c>
      <c r="H24" s="123">
        <v>2066.9979209999983</v>
      </c>
      <c r="I24" s="123">
        <v>59.430646000000003</v>
      </c>
      <c r="J24" s="123">
        <v>151.03410300000002</v>
      </c>
      <c r="K24" s="123">
        <v>264.90403000000003</v>
      </c>
      <c r="L24" s="123">
        <v>552.09100299999989</v>
      </c>
      <c r="M24" s="123">
        <v>402.69863300000009</v>
      </c>
      <c r="N24" s="123">
        <v>258.92348800000002</v>
      </c>
      <c r="O24" s="123">
        <v>119.62733299999999</v>
      </c>
      <c r="P24" s="123">
        <v>61.135612999999999</v>
      </c>
      <c r="Q24" s="123">
        <v>598.56155600000011</v>
      </c>
      <c r="R24" s="123">
        <v>143.24161700000002</v>
      </c>
      <c r="S24" s="123">
        <v>535.2442209999997</v>
      </c>
      <c r="T24" s="123">
        <v>425.1546579999997</v>
      </c>
      <c r="U24" s="123">
        <v>3.5242400000000003</v>
      </c>
      <c r="V24" s="83"/>
      <c r="W24" s="84" t="s">
        <v>543</v>
      </c>
    </row>
    <row r="25" spans="1:23" ht="9" customHeight="1" x14ac:dyDescent="0.3">
      <c r="A25" s="83"/>
      <c r="B25" s="84" t="s">
        <v>344</v>
      </c>
      <c r="C25" s="123">
        <v>25.181180999999999</v>
      </c>
      <c r="D25" s="123">
        <v>203.56111199999998</v>
      </c>
      <c r="E25" s="123">
        <v>52.140289000000003</v>
      </c>
      <c r="F25" s="123">
        <v>598.81485099999963</v>
      </c>
      <c r="G25" s="123">
        <v>184.10574799999998</v>
      </c>
      <c r="H25" s="123">
        <v>2912.8920709999952</v>
      </c>
      <c r="I25" s="123">
        <v>52.607444000000001</v>
      </c>
      <c r="J25" s="123">
        <v>140.66027500000001</v>
      </c>
      <c r="K25" s="123">
        <v>339.86676399999988</v>
      </c>
      <c r="L25" s="123">
        <v>631.75632499999983</v>
      </c>
      <c r="M25" s="123">
        <v>444.08221499999991</v>
      </c>
      <c r="N25" s="123">
        <v>215.30384100000003</v>
      </c>
      <c r="O25" s="123">
        <v>110.96938699999998</v>
      </c>
      <c r="P25" s="123">
        <v>89.179586</v>
      </c>
      <c r="Q25" s="123">
        <v>603.30769200000009</v>
      </c>
      <c r="R25" s="123">
        <v>171.88120100000003</v>
      </c>
      <c r="S25" s="123">
        <v>676.91915399999937</v>
      </c>
      <c r="T25" s="123">
        <v>463.95433399999973</v>
      </c>
      <c r="U25" s="123">
        <v>2.7188880000000002</v>
      </c>
      <c r="V25" s="83"/>
      <c r="W25" s="84" t="s">
        <v>544</v>
      </c>
    </row>
    <row r="26" spans="1:23" ht="9" customHeight="1" x14ac:dyDescent="0.3">
      <c r="A26" s="83"/>
      <c r="B26" s="84" t="s">
        <v>345</v>
      </c>
      <c r="C26" s="123">
        <v>25.871945000000004</v>
      </c>
      <c r="D26" s="123">
        <v>210.508791</v>
      </c>
      <c r="E26" s="123">
        <v>44.654747</v>
      </c>
      <c r="F26" s="123">
        <v>467.84855000000005</v>
      </c>
      <c r="G26" s="123">
        <v>144.40477299999998</v>
      </c>
      <c r="H26" s="123">
        <v>1428.2836259999951</v>
      </c>
      <c r="I26" s="123">
        <v>47.661690999999998</v>
      </c>
      <c r="J26" s="123">
        <v>162.63752099999999</v>
      </c>
      <c r="K26" s="123">
        <v>249.02856300000002</v>
      </c>
      <c r="L26" s="123">
        <v>485.98973699999976</v>
      </c>
      <c r="M26" s="123">
        <v>335.78159300000027</v>
      </c>
      <c r="N26" s="123">
        <v>102.591037</v>
      </c>
      <c r="O26" s="123">
        <v>59.044522999999998</v>
      </c>
      <c r="P26" s="123">
        <v>42.005344000000001</v>
      </c>
      <c r="Q26" s="123">
        <v>447.44976899999989</v>
      </c>
      <c r="R26" s="123">
        <v>116.17650199999999</v>
      </c>
      <c r="S26" s="123">
        <v>498.24851299999989</v>
      </c>
      <c r="T26" s="123">
        <v>345.30588399999993</v>
      </c>
      <c r="U26" s="123">
        <v>3.7009379999999998</v>
      </c>
      <c r="V26" s="83"/>
      <c r="W26" s="84" t="s">
        <v>545</v>
      </c>
    </row>
    <row r="27" spans="1:23" ht="9" customHeight="1" x14ac:dyDescent="0.3">
      <c r="A27" s="83"/>
      <c r="B27" s="84" t="s">
        <v>346</v>
      </c>
      <c r="C27" s="123">
        <v>27.964546000000009</v>
      </c>
      <c r="D27" s="123">
        <v>248.38333399999999</v>
      </c>
      <c r="E27" s="123">
        <v>35.133261999999995</v>
      </c>
      <c r="F27" s="123">
        <v>530.10046300000056</v>
      </c>
      <c r="G27" s="123">
        <v>187.22812699999997</v>
      </c>
      <c r="H27" s="123">
        <v>1764.2647559999978</v>
      </c>
      <c r="I27" s="123">
        <v>60.666787999999997</v>
      </c>
      <c r="J27" s="123">
        <v>97.948374999999999</v>
      </c>
      <c r="K27" s="123">
        <v>231.67711400000005</v>
      </c>
      <c r="L27" s="123">
        <v>579.49211800000023</v>
      </c>
      <c r="M27" s="123">
        <v>432.40511600000008</v>
      </c>
      <c r="N27" s="123">
        <v>381.13768699999997</v>
      </c>
      <c r="O27" s="123">
        <v>109.60077000000001</v>
      </c>
      <c r="P27" s="123">
        <v>55.692833999999998</v>
      </c>
      <c r="Q27" s="123">
        <v>655.49042900000006</v>
      </c>
      <c r="R27" s="123">
        <v>152.653054</v>
      </c>
      <c r="S27" s="123">
        <v>545.80714400000011</v>
      </c>
      <c r="T27" s="123">
        <v>389.1182389999999</v>
      </c>
      <c r="U27" s="123">
        <v>2.901872</v>
      </c>
      <c r="V27" s="83"/>
      <c r="W27" s="84" t="s">
        <v>546</v>
      </c>
    </row>
    <row r="28" spans="1:23" ht="9" customHeight="1" x14ac:dyDescent="0.3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547</v>
      </c>
    </row>
    <row r="29" spans="1:23" ht="9" customHeight="1" x14ac:dyDescent="0.3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3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3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3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35"/>
    <row r="34" spans="1:16" ht="14.4" thickBot="1" x14ac:dyDescent="0.3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3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3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3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3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3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3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3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3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3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3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3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3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3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3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3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3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3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3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3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3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3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3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3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3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3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3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3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3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3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3"/>
    <row r="65" spans="1:21" ht="9.75" customHeight="1" x14ac:dyDescent="0.3">
      <c r="C65" s="131" t="s">
        <v>324</v>
      </c>
      <c r="L65" s="131" t="s">
        <v>594</v>
      </c>
    </row>
    <row r="66" spans="1:21" ht="14.4" thickBot="1" x14ac:dyDescent="0.35"/>
    <row r="67" spans="1:21" ht="14.4" thickBot="1" x14ac:dyDescent="0.3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3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3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3">
      <c r="L72" s="123"/>
    </row>
    <row r="73" spans="1:21" x14ac:dyDescent="0.3">
      <c r="L73" s="123"/>
    </row>
  </sheetData>
  <mergeCells count="11">
    <mergeCell ref="A70:U70"/>
    <mergeCell ref="C34:G34"/>
    <mergeCell ref="L34:P34"/>
    <mergeCell ref="A4:A5"/>
    <mergeCell ref="B4:B5"/>
    <mergeCell ref="A68:U68"/>
    <mergeCell ref="A2:W2"/>
    <mergeCell ref="A3:W3"/>
    <mergeCell ref="C4:U4"/>
    <mergeCell ref="V4:V5"/>
    <mergeCell ref="W4:W5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9.6" x14ac:dyDescent="0.2"/>
  <cols>
    <col min="1" max="1" width="6.88671875" style="83" customWidth="1"/>
    <col min="2" max="2" width="9.88671875" style="84" bestFit="1" customWidth="1"/>
    <col min="3" max="19" width="7.44140625" style="84" customWidth="1"/>
    <col min="20" max="20" width="9.109375" style="83"/>
    <col min="21" max="16384" width="9.109375" style="84"/>
  </cols>
  <sheetData>
    <row r="1" spans="1:21" hidden="1" x14ac:dyDescent="0.2"/>
    <row r="2" spans="1:21" s="90" customFormat="1" ht="9" customHeight="1" x14ac:dyDescent="0.25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3">
      <c r="A3" s="205" t="s">
        <v>680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3">
      <c r="A4" s="199" t="s">
        <v>162</v>
      </c>
      <c r="B4" s="199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535</v>
      </c>
      <c r="U4" s="199" t="s">
        <v>522</v>
      </c>
    </row>
    <row r="5" spans="1:21" ht="20.25" customHeight="1" thickBot="1" x14ac:dyDescent="0.25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2">
      <c r="A6" s="87">
        <v>2023</v>
      </c>
      <c r="B6" s="84" t="s">
        <v>338</v>
      </c>
      <c r="C6" s="88">
        <v>19.700040000000001</v>
      </c>
      <c r="D6" s="88">
        <v>126.37338699999999</v>
      </c>
      <c r="E6" s="88">
        <v>154.07449700000001</v>
      </c>
      <c r="F6" s="88">
        <v>71.167065000000008</v>
      </c>
      <c r="G6" s="88">
        <v>8.7242329999999999</v>
      </c>
      <c r="H6" s="88">
        <v>13.992062000000001</v>
      </c>
      <c r="I6" s="88">
        <v>67.405760000000001</v>
      </c>
      <c r="J6" s="88">
        <v>64.718107000000003</v>
      </c>
      <c r="K6" s="88">
        <v>32.548228999999992</v>
      </c>
      <c r="L6" s="88">
        <v>95.907354999999995</v>
      </c>
      <c r="M6" s="88">
        <v>14.235719</v>
      </c>
      <c r="N6" s="88">
        <v>53.083917999999997</v>
      </c>
      <c r="O6" s="88">
        <v>4.1125439999999998</v>
      </c>
      <c r="P6" s="88">
        <v>0.66504099999999999</v>
      </c>
      <c r="Q6" s="88">
        <v>100.504442</v>
      </c>
      <c r="R6" s="88">
        <v>45.928550000000001</v>
      </c>
      <c r="S6" s="88">
        <v>35.663043999999999</v>
      </c>
      <c r="T6" s="87">
        <v>2023</v>
      </c>
      <c r="U6" s="84" t="s">
        <v>538</v>
      </c>
    </row>
    <row r="7" spans="1:21" x14ac:dyDescent="0.2">
      <c r="B7" s="84" t="s">
        <v>339</v>
      </c>
      <c r="C7" s="88">
        <v>20.598580999999999</v>
      </c>
      <c r="D7" s="88">
        <v>126.464951</v>
      </c>
      <c r="E7" s="88">
        <v>154.23145399999999</v>
      </c>
      <c r="F7" s="88">
        <v>67.376774999999995</v>
      </c>
      <c r="G7" s="88">
        <v>7.960445</v>
      </c>
      <c r="H7" s="88">
        <v>18.031897999999998</v>
      </c>
      <c r="I7" s="88">
        <v>69.773916</v>
      </c>
      <c r="J7" s="88">
        <v>64.319794000000002</v>
      </c>
      <c r="K7" s="88">
        <v>27.959519</v>
      </c>
      <c r="L7" s="88">
        <v>115.01296000000001</v>
      </c>
      <c r="M7" s="88">
        <v>13.336569000000001</v>
      </c>
      <c r="N7" s="88">
        <v>94.041857999999976</v>
      </c>
      <c r="O7" s="88">
        <v>4.8775300000000001</v>
      </c>
      <c r="P7" s="88">
        <v>0.478356</v>
      </c>
      <c r="Q7" s="88">
        <v>103.660539</v>
      </c>
      <c r="R7" s="88">
        <v>41.882463000000001</v>
      </c>
      <c r="S7" s="88">
        <v>23.666418</v>
      </c>
      <c r="U7" s="84" t="s">
        <v>539</v>
      </c>
    </row>
    <row r="8" spans="1:21" x14ac:dyDescent="0.2">
      <c r="B8" s="84" t="s">
        <v>340</v>
      </c>
      <c r="C8" s="88">
        <v>21.611445999999997</v>
      </c>
      <c r="D8" s="88">
        <v>144.505235</v>
      </c>
      <c r="E8" s="88">
        <v>185.98932300000004</v>
      </c>
      <c r="F8" s="88">
        <v>84.864358999999993</v>
      </c>
      <c r="G8" s="88">
        <v>8.4201560000000004</v>
      </c>
      <c r="H8" s="88">
        <v>21.477721000000003</v>
      </c>
      <c r="I8" s="88">
        <v>90.42689</v>
      </c>
      <c r="J8" s="88">
        <v>80.748772000000002</v>
      </c>
      <c r="K8" s="88">
        <v>37.050474999999992</v>
      </c>
      <c r="L8" s="88">
        <v>151.53559300000001</v>
      </c>
      <c r="M8" s="88">
        <v>16.786871000000001</v>
      </c>
      <c r="N8" s="88">
        <v>85.611633000000054</v>
      </c>
      <c r="O8" s="88">
        <v>5.070447999999999</v>
      </c>
      <c r="P8" s="88">
        <v>0.66456699999999991</v>
      </c>
      <c r="Q8" s="88">
        <v>110.558745</v>
      </c>
      <c r="R8" s="88">
        <v>47.149647000000002</v>
      </c>
      <c r="S8" s="88">
        <v>31.411610000000003</v>
      </c>
      <c r="U8" s="84" t="s">
        <v>540</v>
      </c>
    </row>
    <row r="9" spans="1:21" x14ac:dyDescent="0.2">
      <c r="B9" s="84" t="s">
        <v>341</v>
      </c>
      <c r="C9" s="88">
        <v>20.362862</v>
      </c>
      <c r="D9" s="88">
        <v>129.87299000000002</v>
      </c>
      <c r="E9" s="88">
        <v>195.523436</v>
      </c>
      <c r="F9" s="88">
        <v>71.341126000000003</v>
      </c>
      <c r="G9" s="88">
        <v>6.3727219999999996</v>
      </c>
      <c r="H9" s="88">
        <v>14.764859000000001</v>
      </c>
      <c r="I9" s="88">
        <v>67.320828000000006</v>
      </c>
      <c r="J9" s="88">
        <v>77.566576999999995</v>
      </c>
      <c r="K9" s="88">
        <v>28.568185</v>
      </c>
      <c r="L9" s="88">
        <v>119.54324800000002</v>
      </c>
      <c r="M9" s="88">
        <v>14.051589</v>
      </c>
      <c r="N9" s="88">
        <v>59.504268000000025</v>
      </c>
      <c r="O9" s="88">
        <v>3.4779419999999996</v>
      </c>
      <c r="P9" s="88">
        <v>0.44865400000000005</v>
      </c>
      <c r="Q9" s="88">
        <v>82.182254999999998</v>
      </c>
      <c r="R9" s="88">
        <v>39.442487999999997</v>
      </c>
      <c r="S9" s="88">
        <v>19.840208999999994</v>
      </c>
      <c r="U9" s="84" t="s">
        <v>541</v>
      </c>
    </row>
    <row r="10" spans="1:21" x14ac:dyDescent="0.2">
      <c r="B10" s="84" t="s">
        <v>342</v>
      </c>
      <c r="C10" s="88">
        <v>22.575458000000001</v>
      </c>
      <c r="D10" s="88">
        <v>155.39936700000001</v>
      </c>
      <c r="E10" s="88">
        <v>231.54153300000002</v>
      </c>
      <c r="F10" s="88">
        <v>78.998191999999989</v>
      </c>
      <c r="G10" s="88">
        <v>6.6594060000000006</v>
      </c>
      <c r="H10" s="88">
        <v>15.523791000000001</v>
      </c>
      <c r="I10" s="88">
        <v>57.545287999999999</v>
      </c>
      <c r="J10" s="88">
        <v>101.323564</v>
      </c>
      <c r="K10" s="88">
        <v>35.074513999999994</v>
      </c>
      <c r="L10" s="88">
        <v>106.86995999999999</v>
      </c>
      <c r="M10" s="88">
        <v>15.295966</v>
      </c>
      <c r="N10" s="88">
        <v>107.48284200000002</v>
      </c>
      <c r="O10" s="88">
        <v>4.8792660000000003</v>
      </c>
      <c r="P10" s="88">
        <v>0.634355</v>
      </c>
      <c r="Q10" s="88">
        <v>97.454082</v>
      </c>
      <c r="R10" s="88">
        <v>51.497563999999997</v>
      </c>
      <c r="S10" s="88">
        <v>39.022402000000014</v>
      </c>
      <c r="U10" s="84" t="s">
        <v>542</v>
      </c>
    </row>
    <row r="11" spans="1:21" x14ac:dyDescent="0.2">
      <c r="B11" s="84" t="s">
        <v>343</v>
      </c>
      <c r="C11" s="88">
        <v>21.634225000000001</v>
      </c>
      <c r="D11" s="88">
        <v>141.912419</v>
      </c>
      <c r="E11" s="88">
        <v>211.14685300000002</v>
      </c>
      <c r="F11" s="88">
        <v>79.645565000000005</v>
      </c>
      <c r="G11" s="88">
        <v>6.9697779999999998</v>
      </c>
      <c r="H11" s="88">
        <v>13.389319</v>
      </c>
      <c r="I11" s="88">
        <v>39.360976000000001</v>
      </c>
      <c r="J11" s="88">
        <v>107.11492100000001</v>
      </c>
      <c r="K11" s="88">
        <v>35.653435999999999</v>
      </c>
      <c r="L11" s="88">
        <v>99.076070999999999</v>
      </c>
      <c r="M11" s="88">
        <v>15.062881000000001</v>
      </c>
      <c r="N11" s="88">
        <v>80.969412000000005</v>
      </c>
      <c r="O11" s="88">
        <v>5.3278740000000004</v>
      </c>
      <c r="P11" s="88">
        <v>0.40434999999999999</v>
      </c>
      <c r="Q11" s="88">
        <v>89.218524000000002</v>
      </c>
      <c r="R11" s="88">
        <v>49.752934000000003</v>
      </c>
      <c r="S11" s="88">
        <v>30.441136999999998</v>
      </c>
      <c r="U11" s="84" t="s">
        <v>543</v>
      </c>
    </row>
    <row r="12" spans="1:21" x14ac:dyDescent="0.2">
      <c r="B12" s="84" t="s">
        <v>344</v>
      </c>
      <c r="C12" s="88">
        <v>22.750323999999999</v>
      </c>
      <c r="D12" s="88">
        <v>148.90393399999999</v>
      </c>
      <c r="E12" s="88">
        <v>194.99735899999999</v>
      </c>
      <c r="F12" s="88">
        <v>77.220209000000011</v>
      </c>
      <c r="G12" s="88">
        <v>7.4593569999999998</v>
      </c>
      <c r="H12" s="88">
        <v>12.613825</v>
      </c>
      <c r="I12" s="88">
        <v>38.295144000000001</v>
      </c>
      <c r="J12" s="88">
        <v>102.386438</v>
      </c>
      <c r="K12" s="88">
        <v>35.984795000000005</v>
      </c>
      <c r="L12" s="88">
        <v>92.237222999999986</v>
      </c>
      <c r="M12" s="88">
        <v>14.820487</v>
      </c>
      <c r="N12" s="88">
        <v>59.232617000000005</v>
      </c>
      <c r="O12" s="88">
        <v>3.3405079999999998</v>
      </c>
      <c r="P12" s="88">
        <v>0.56851600000000002</v>
      </c>
      <c r="Q12" s="88">
        <v>87.116242999999997</v>
      </c>
      <c r="R12" s="88">
        <v>54.196702000000002</v>
      </c>
      <c r="S12" s="88">
        <v>38.312851999999999</v>
      </c>
      <c r="U12" s="84" t="s">
        <v>544</v>
      </c>
    </row>
    <row r="13" spans="1:21" x14ac:dyDescent="0.2">
      <c r="B13" s="84" t="s">
        <v>345</v>
      </c>
      <c r="C13" s="88">
        <v>23.241999</v>
      </c>
      <c r="D13" s="88">
        <v>152.15738900000002</v>
      </c>
      <c r="E13" s="88">
        <v>166.40341100000001</v>
      </c>
      <c r="F13" s="88">
        <v>80.709034000000003</v>
      </c>
      <c r="G13" s="88">
        <v>4.5420490000000004</v>
      </c>
      <c r="H13" s="88">
        <v>11.336829999999999</v>
      </c>
      <c r="I13" s="88">
        <v>47.691707000000001</v>
      </c>
      <c r="J13" s="88">
        <v>116.38270900000001</v>
      </c>
      <c r="K13" s="88">
        <v>35.814077999999995</v>
      </c>
      <c r="L13" s="88">
        <v>127.60250500000001</v>
      </c>
      <c r="M13" s="88">
        <v>12.434293</v>
      </c>
      <c r="N13" s="88">
        <v>58.671485999999994</v>
      </c>
      <c r="O13" s="88">
        <v>5.1330620000000007</v>
      </c>
      <c r="P13" s="88">
        <v>0.62329100000000004</v>
      </c>
      <c r="Q13" s="88">
        <v>86.530186999999998</v>
      </c>
      <c r="R13" s="88">
        <v>50.852365000000006</v>
      </c>
      <c r="S13" s="88">
        <v>35.497723000000008</v>
      </c>
      <c r="U13" s="84" t="s">
        <v>545</v>
      </c>
    </row>
    <row r="14" spans="1:21" x14ac:dyDescent="0.2">
      <c r="B14" s="84" t="s">
        <v>346</v>
      </c>
      <c r="C14" s="88">
        <v>20.279196000000002</v>
      </c>
      <c r="D14" s="88">
        <v>135.76573299999998</v>
      </c>
      <c r="E14" s="88">
        <v>171.99369300000001</v>
      </c>
      <c r="F14" s="88">
        <v>68.536197000000001</v>
      </c>
      <c r="G14" s="88">
        <v>8.814976999999999</v>
      </c>
      <c r="H14" s="88">
        <v>13.680933000000001</v>
      </c>
      <c r="I14" s="88">
        <v>56.039802999999999</v>
      </c>
      <c r="J14" s="88">
        <v>125.99386400000002</v>
      </c>
      <c r="K14" s="88">
        <v>36.186973999999999</v>
      </c>
      <c r="L14" s="88">
        <v>94.851631999999995</v>
      </c>
      <c r="M14" s="88">
        <v>14.645379999999999</v>
      </c>
      <c r="N14" s="88">
        <v>31.891260000000003</v>
      </c>
      <c r="O14" s="88">
        <v>3.3836419999999996</v>
      </c>
      <c r="P14" s="88">
        <v>0.6707510000000001</v>
      </c>
      <c r="Q14" s="88">
        <v>122.72893799999999</v>
      </c>
      <c r="R14" s="88">
        <v>46.756423999999996</v>
      </c>
      <c r="S14" s="88">
        <v>28.260365999999998</v>
      </c>
      <c r="U14" s="84" t="s">
        <v>546</v>
      </c>
    </row>
    <row r="15" spans="1:21" x14ac:dyDescent="0.2">
      <c r="B15" s="84" t="s">
        <v>347</v>
      </c>
      <c r="C15" s="88">
        <v>21.012454999999999</v>
      </c>
      <c r="D15" s="88">
        <v>141.83035899999999</v>
      </c>
      <c r="E15" s="88">
        <v>193.68496400000001</v>
      </c>
      <c r="F15" s="88">
        <v>75.900329999999997</v>
      </c>
      <c r="G15" s="88">
        <v>7.9976719999999997</v>
      </c>
      <c r="H15" s="88">
        <v>17.138326000000003</v>
      </c>
      <c r="I15" s="88">
        <v>61.903102999999994</v>
      </c>
      <c r="J15" s="88">
        <v>104.98776599999999</v>
      </c>
      <c r="K15" s="88">
        <v>37.122515</v>
      </c>
      <c r="L15" s="88">
        <v>107.29216500000001</v>
      </c>
      <c r="M15" s="88">
        <v>13.078244</v>
      </c>
      <c r="N15" s="88">
        <v>27.790986</v>
      </c>
      <c r="O15" s="88">
        <v>4.1393580000000005</v>
      </c>
      <c r="P15" s="88">
        <v>0.342783</v>
      </c>
      <c r="Q15" s="88">
        <v>103.253868</v>
      </c>
      <c r="R15" s="88">
        <v>42.628501</v>
      </c>
      <c r="S15" s="88">
        <v>42.266081000000014</v>
      </c>
      <c r="U15" s="84" t="s">
        <v>547</v>
      </c>
    </row>
    <row r="16" spans="1:21" x14ac:dyDescent="0.2">
      <c r="B16" s="84" t="s">
        <v>348</v>
      </c>
      <c r="C16" s="88">
        <v>21.294301999999998</v>
      </c>
      <c r="D16" s="88">
        <v>138.084958</v>
      </c>
      <c r="E16" s="88">
        <v>200.07520000000002</v>
      </c>
      <c r="F16" s="88">
        <v>73.309518999999995</v>
      </c>
      <c r="G16" s="88">
        <v>7.442806</v>
      </c>
      <c r="H16" s="88">
        <v>15.733219999999999</v>
      </c>
      <c r="I16" s="88">
        <v>70.165802000000014</v>
      </c>
      <c r="J16" s="88">
        <v>79.615940999999992</v>
      </c>
      <c r="K16" s="88">
        <v>36.394297999999992</v>
      </c>
      <c r="L16" s="88">
        <v>108.69047499999999</v>
      </c>
      <c r="M16" s="88">
        <v>12.375641999999999</v>
      </c>
      <c r="N16" s="88">
        <v>83.760598999999985</v>
      </c>
      <c r="O16" s="88">
        <v>3.5325379999999997</v>
      </c>
      <c r="P16" s="88">
        <v>1.0697990000000002</v>
      </c>
      <c r="Q16" s="88">
        <v>102.763502</v>
      </c>
      <c r="R16" s="88">
        <v>41.645916</v>
      </c>
      <c r="S16" s="88">
        <v>50.424564000000004</v>
      </c>
      <c r="U16" s="84" t="s">
        <v>548</v>
      </c>
    </row>
    <row r="17" spans="1:21" x14ac:dyDescent="0.2">
      <c r="B17" s="84" t="s">
        <v>349</v>
      </c>
      <c r="C17" s="88">
        <v>19.877026000000001</v>
      </c>
      <c r="D17" s="88">
        <v>144.90699500000002</v>
      </c>
      <c r="E17" s="88">
        <v>162.61046499999998</v>
      </c>
      <c r="F17" s="88">
        <v>70.482321999999996</v>
      </c>
      <c r="G17" s="88">
        <v>6.9702269999999995</v>
      </c>
      <c r="H17" s="88">
        <v>18.654121</v>
      </c>
      <c r="I17" s="88">
        <v>86.511908999999989</v>
      </c>
      <c r="J17" s="88">
        <v>79.653547000000003</v>
      </c>
      <c r="K17" s="88">
        <v>32.532200000000003</v>
      </c>
      <c r="L17" s="88">
        <v>104.40861100000001</v>
      </c>
      <c r="M17" s="88">
        <v>10.969397000000001</v>
      </c>
      <c r="N17" s="88">
        <v>100.99886599999999</v>
      </c>
      <c r="O17" s="88">
        <v>3.2207509999999999</v>
      </c>
      <c r="P17" s="88">
        <v>1.548767</v>
      </c>
      <c r="Q17" s="88">
        <v>99.260160000000013</v>
      </c>
      <c r="R17" s="88">
        <v>40.193209000000003</v>
      </c>
      <c r="S17" s="88">
        <v>42.026142</v>
      </c>
      <c r="U17" s="84" t="s">
        <v>549</v>
      </c>
    </row>
    <row r="18" spans="1:21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2">
      <c r="A19" s="87">
        <v>2024</v>
      </c>
      <c r="B19" s="84" t="s">
        <v>338</v>
      </c>
      <c r="C19" s="88">
        <v>21.005844999999997</v>
      </c>
      <c r="D19" s="88">
        <v>136.93623299999999</v>
      </c>
      <c r="E19" s="88">
        <v>140.789041</v>
      </c>
      <c r="F19" s="88">
        <v>67.120891999999998</v>
      </c>
      <c r="G19" s="88">
        <v>8.5479060000000011</v>
      </c>
      <c r="H19" s="88">
        <v>12.823057</v>
      </c>
      <c r="I19" s="88">
        <v>98.792098999999993</v>
      </c>
      <c r="J19" s="88">
        <v>62.879697999999991</v>
      </c>
      <c r="K19" s="88">
        <v>36.022684999999996</v>
      </c>
      <c r="L19" s="88">
        <v>72.154702</v>
      </c>
      <c r="M19" s="88">
        <v>11.833753</v>
      </c>
      <c r="N19" s="88">
        <v>82.141658000000007</v>
      </c>
      <c r="O19" s="88">
        <v>1.9412119999999999</v>
      </c>
      <c r="P19" s="88">
        <v>0.63313000000000008</v>
      </c>
      <c r="Q19" s="88">
        <v>118.42651699999999</v>
      </c>
      <c r="R19" s="88">
        <v>51.515540000000001</v>
      </c>
      <c r="S19" s="88">
        <v>24.598907000000004</v>
      </c>
      <c r="T19" s="87">
        <v>2024</v>
      </c>
      <c r="U19" s="84" t="s">
        <v>538</v>
      </c>
    </row>
    <row r="20" spans="1:21" x14ac:dyDescent="0.2">
      <c r="B20" s="84" t="s">
        <v>339</v>
      </c>
      <c r="C20" s="88">
        <v>18.0321</v>
      </c>
      <c r="D20" s="88">
        <v>129.17618899999999</v>
      </c>
      <c r="E20" s="88">
        <v>155.476765</v>
      </c>
      <c r="F20" s="88">
        <v>71.089314000000002</v>
      </c>
      <c r="G20" s="88">
        <v>5.2385150000000005</v>
      </c>
      <c r="H20" s="88">
        <v>17.042947000000002</v>
      </c>
      <c r="I20" s="88">
        <v>68.395469000000006</v>
      </c>
      <c r="J20" s="88">
        <v>74.743310000000008</v>
      </c>
      <c r="K20" s="88">
        <v>30.177983999999995</v>
      </c>
      <c r="L20" s="88">
        <v>78.051220000000001</v>
      </c>
      <c r="M20" s="88">
        <v>11.010512</v>
      </c>
      <c r="N20" s="88">
        <v>90.520015000000001</v>
      </c>
      <c r="O20" s="88">
        <v>2.8789100000000003</v>
      </c>
      <c r="P20" s="88">
        <v>0.39920900000000004</v>
      </c>
      <c r="Q20" s="88">
        <v>119.820561</v>
      </c>
      <c r="R20" s="88">
        <v>40.525112</v>
      </c>
      <c r="S20" s="88">
        <v>25.344512999999999</v>
      </c>
      <c r="U20" s="84" t="s">
        <v>539</v>
      </c>
    </row>
    <row r="21" spans="1:21" x14ac:dyDescent="0.2">
      <c r="B21" s="84" t="s">
        <v>340</v>
      </c>
      <c r="C21" s="88">
        <v>20.342994000000001</v>
      </c>
      <c r="D21" s="88">
        <v>137.021725</v>
      </c>
      <c r="E21" s="88">
        <v>183.66029799999998</v>
      </c>
      <c r="F21" s="88">
        <v>72.100044000000011</v>
      </c>
      <c r="G21" s="88">
        <v>6.9696099999999994</v>
      </c>
      <c r="H21" s="88">
        <v>18.272510999999998</v>
      </c>
      <c r="I21" s="88">
        <v>72.619797000000005</v>
      </c>
      <c r="J21" s="88">
        <v>80.543280999999993</v>
      </c>
      <c r="K21" s="88">
        <v>38.908349000000001</v>
      </c>
      <c r="L21" s="88">
        <v>84.022143999999997</v>
      </c>
      <c r="M21" s="88">
        <v>12.533709999999999</v>
      </c>
      <c r="N21" s="88">
        <v>42.195402000000001</v>
      </c>
      <c r="O21" s="88">
        <v>4.3781249999999998</v>
      </c>
      <c r="P21" s="88">
        <v>0.53947299999999987</v>
      </c>
      <c r="Q21" s="88">
        <v>103.70773699999999</v>
      </c>
      <c r="R21" s="88">
        <v>42.620654000000002</v>
      </c>
      <c r="S21" s="88">
        <v>44.018273000000008</v>
      </c>
      <c r="U21" s="84" t="s">
        <v>540</v>
      </c>
    </row>
    <row r="22" spans="1:21" x14ac:dyDescent="0.2">
      <c r="B22" s="84" t="s">
        <v>341</v>
      </c>
      <c r="C22" s="88">
        <v>20.108573</v>
      </c>
      <c r="D22" s="88">
        <v>149.90322800000001</v>
      </c>
      <c r="E22" s="88">
        <v>230.03472099999996</v>
      </c>
      <c r="F22" s="88">
        <v>76.279647999999995</v>
      </c>
      <c r="G22" s="88">
        <v>6.5501070000000006</v>
      </c>
      <c r="H22" s="88">
        <v>15.344638</v>
      </c>
      <c r="I22" s="88">
        <v>72.363524999999996</v>
      </c>
      <c r="J22" s="88">
        <v>91.30141900000001</v>
      </c>
      <c r="K22" s="88">
        <v>40.601514999999992</v>
      </c>
      <c r="L22" s="88">
        <v>98.413018999999991</v>
      </c>
      <c r="M22" s="88">
        <v>13.735175999999999</v>
      </c>
      <c r="N22" s="88">
        <v>82.979912999999982</v>
      </c>
      <c r="O22" s="88">
        <v>4.6989080000000003</v>
      </c>
      <c r="P22" s="88">
        <v>1.5071859999999999</v>
      </c>
      <c r="Q22" s="88">
        <v>116.74322599999999</v>
      </c>
      <c r="R22" s="88">
        <v>42.926161999999998</v>
      </c>
      <c r="S22" s="88">
        <v>25.157438999999997</v>
      </c>
      <c r="U22" s="84" t="s">
        <v>541</v>
      </c>
    </row>
    <row r="23" spans="1:21" x14ac:dyDescent="0.2">
      <c r="B23" s="84" t="s">
        <v>342</v>
      </c>
      <c r="C23" s="88">
        <v>22.071147000000003</v>
      </c>
      <c r="D23" s="88">
        <v>151.35424399999999</v>
      </c>
      <c r="E23" s="88">
        <v>230.22234</v>
      </c>
      <c r="F23" s="88">
        <v>78.828208000000004</v>
      </c>
      <c r="G23" s="88">
        <v>7.5504750000000005</v>
      </c>
      <c r="H23" s="88">
        <v>15.10778</v>
      </c>
      <c r="I23" s="88">
        <v>58.221942000000006</v>
      </c>
      <c r="J23" s="88">
        <v>110.12353200000001</v>
      </c>
      <c r="K23" s="88">
        <v>40.526858999999995</v>
      </c>
      <c r="L23" s="88">
        <v>94.782576000000006</v>
      </c>
      <c r="M23" s="88">
        <v>12.623956</v>
      </c>
      <c r="N23" s="88">
        <v>81.279361999999992</v>
      </c>
      <c r="O23" s="88">
        <v>4.5242070000000005</v>
      </c>
      <c r="P23" s="88">
        <v>1.1179000000000001</v>
      </c>
      <c r="Q23" s="88">
        <v>107.763122</v>
      </c>
      <c r="R23" s="88">
        <v>50.256270000000001</v>
      </c>
      <c r="S23" s="88">
        <v>37.645852000000012</v>
      </c>
      <c r="U23" s="84" t="s">
        <v>542</v>
      </c>
    </row>
    <row r="24" spans="1:21" x14ac:dyDescent="0.2">
      <c r="B24" s="84" t="s">
        <v>343</v>
      </c>
      <c r="C24" s="88">
        <v>19.567999999999998</v>
      </c>
      <c r="D24" s="88">
        <v>142.297448</v>
      </c>
      <c r="E24" s="88">
        <v>196.77832999999995</v>
      </c>
      <c r="F24" s="88">
        <v>76.138659000000004</v>
      </c>
      <c r="G24" s="88">
        <v>8.0602870000000006</v>
      </c>
      <c r="H24" s="88">
        <v>14.537115</v>
      </c>
      <c r="I24" s="88">
        <v>47.786104999999999</v>
      </c>
      <c r="J24" s="88">
        <v>108.294421</v>
      </c>
      <c r="K24" s="88">
        <v>40.014176000000006</v>
      </c>
      <c r="L24" s="88">
        <v>93.485195000000004</v>
      </c>
      <c r="M24" s="88">
        <v>10.684116</v>
      </c>
      <c r="N24" s="88">
        <v>43.071463000000001</v>
      </c>
      <c r="O24" s="88">
        <v>3.0266510000000002</v>
      </c>
      <c r="P24" s="88">
        <v>0.55246899999999999</v>
      </c>
      <c r="Q24" s="88">
        <v>95.650355000000005</v>
      </c>
      <c r="R24" s="88">
        <v>49.349609000000001</v>
      </c>
      <c r="S24" s="88">
        <v>18.784776999999998</v>
      </c>
      <c r="U24" s="84" t="s">
        <v>543</v>
      </c>
    </row>
    <row r="25" spans="1:21" x14ac:dyDescent="0.2">
      <c r="B25" s="84" t="s">
        <v>344</v>
      </c>
      <c r="C25" s="88">
        <v>24.015749</v>
      </c>
      <c r="D25" s="88">
        <v>165.246239</v>
      </c>
      <c r="E25" s="88">
        <v>205.84386999999995</v>
      </c>
      <c r="F25" s="88">
        <v>86.776769000000002</v>
      </c>
      <c r="G25" s="88">
        <v>7.2047620000000006</v>
      </c>
      <c r="H25" s="88">
        <v>14.111887999999999</v>
      </c>
      <c r="I25" s="88">
        <v>46.859691999999995</v>
      </c>
      <c r="J25" s="88">
        <v>109.193215</v>
      </c>
      <c r="K25" s="88">
        <v>40.110889</v>
      </c>
      <c r="L25" s="88">
        <v>115.71710300000001</v>
      </c>
      <c r="M25" s="88">
        <v>12.197518000000001</v>
      </c>
      <c r="N25" s="88">
        <v>83.452808999999988</v>
      </c>
      <c r="O25" s="88">
        <v>5.5910349999999998</v>
      </c>
      <c r="P25" s="88">
        <v>0.73368900000000004</v>
      </c>
      <c r="Q25" s="88">
        <v>99.535416000000012</v>
      </c>
      <c r="R25" s="88">
        <v>53.443988000000004</v>
      </c>
      <c r="S25" s="88">
        <v>37.065290000000005</v>
      </c>
      <c r="U25" s="84" t="s">
        <v>544</v>
      </c>
    </row>
    <row r="26" spans="1:21" x14ac:dyDescent="0.2">
      <c r="B26" s="84" t="s">
        <v>345</v>
      </c>
      <c r="C26" s="88">
        <v>21.061934000000001</v>
      </c>
      <c r="D26" s="88">
        <v>158.17932999999999</v>
      </c>
      <c r="E26" s="88">
        <v>195.907454</v>
      </c>
      <c r="F26" s="88">
        <v>82.36139399999999</v>
      </c>
      <c r="G26" s="88">
        <v>6.1131730000000006</v>
      </c>
      <c r="H26" s="88">
        <v>12.010958</v>
      </c>
      <c r="I26" s="88">
        <v>48.164934000000002</v>
      </c>
      <c r="J26" s="88">
        <v>112.27048000000002</v>
      </c>
      <c r="K26" s="88">
        <v>38.630089000000005</v>
      </c>
      <c r="L26" s="88">
        <v>72.170353000000006</v>
      </c>
      <c r="M26" s="88">
        <v>10.657582</v>
      </c>
      <c r="N26" s="88">
        <v>18.534015</v>
      </c>
      <c r="O26" s="88">
        <v>3.4597580000000008</v>
      </c>
      <c r="P26" s="88">
        <v>0.74788699999999997</v>
      </c>
      <c r="Q26" s="88">
        <v>77.827523000000014</v>
      </c>
      <c r="R26" s="88">
        <v>58.350950999999995</v>
      </c>
      <c r="S26" s="88">
        <v>41.219398999999996</v>
      </c>
      <c r="U26" s="84" t="s">
        <v>545</v>
      </c>
    </row>
    <row r="27" spans="1:21" x14ac:dyDescent="0.2">
      <c r="B27" s="84" t="s">
        <v>346</v>
      </c>
      <c r="C27" s="88">
        <v>20.992791</v>
      </c>
      <c r="D27" s="88">
        <v>146.347228</v>
      </c>
      <c r="E27" s="88">
        <v>189.89540200000005</v>
      </c>
      <c r="F27" s="88">
        <v>79.098122000000004</v>
      </c>
      <c r="G27" s="88">
        <v>5.7210660000000004</v>
      </c>
      <c r="H27" s="88">
        <v>12.650307</v>
      </c>
      <c r="I27" s="88">
        <v>58.943114000000001</v>
      </c>
      <c r="J27" s="88">
        <v>117.60774099999999</v>
      </c>
      <c r="K27" s="88">
        <v>41.079374999999999</v>
      </c>
      <c r="L27" s="88">
        <v>89.499017000000009</v>
      </c>
      <c r="M27" s="88">
        <v>10.879964000000001</v>
      </c>
      <c r="N27" s="88">
        <v>56.443418999999977</v>
      </c>
      <c r="O27" s="88">
        <v>3.7633130000000001</v>
      </c>
      <c r="P27" s="88">
        <v>0.66714299999999993</v>
      </c>
      <c r="Q27" s="88">
        <v>99.528452000000001</v>
      </c>
      <c r="R27" s="88">
        <v>51.778486000000001</v>
      </c>
      <c r="S27" s="88">
        <v>22.513300000000001</v>
      </c>
      <c r="U27" s="84" t="s">
        <v>546</v>
      </c>
    </row>
    <row r="28" spans="1:21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547</v>
      </c>
    </row>
    <row r="29" spans="1:21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2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3.8" x14ac:dyDescent="0.3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2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3">
      <c r="A34" s="205" t="s">
        <v>680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3">
      <c r="A35" s="199" t="s">
        <v>162</v>
      </c>
      <c r="B35" s="199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535</v>
      </c>
      <c r="U35" s="199" t="s">
        <v>522</v>
      </c>
    </row>
    <row r="36" spans="1:21" ht="20.25" customHeight="1" thickBot="1" x14ac:dyDescent="0.25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2">
      <c r="A37" s="87">
        <v>2023</v>
      </c>
      <c r="B37" s="84" t="s">
        <v>338</v>
      </c>
      <c r="C37" s="88">
        <v>23.86083</v>
      </c>
      <c r="D37" s="88">
        <v>70.265062999999998</v>
      </c>
      <c r="E37" s="88">
        <v>46.045628000000001</v>
      </c>
      <c r="F37" s="88">
        <v>41.870485000000002</v>
      </c>
      <c r="G37" s="88">
        <v>48.121051000000001</v>
      </c>
      <c r="H37" s="88">
        <v>51.555276999999997</v>
      </c>
      <c r="I37" s="88">
        <v>22.858501</v>
      </c>
      <c r="J37" s="88">
        <v>23.864972000000002</v>
      </c>
      <c r="K37" s="88">
        <v>2.1593110000000002</v>
      </c>
      <c r="L37" s="88">
        <v>1129.6053260000001</v>
      </c>
      <c r="M37" s="88">
        <v>71.806896000000009</v>
      </c>
      <c r="N37" s="88">
        <v>184.20366599999994</v>
      </c>
      <c r="O37" s="88">
        <v>310.75566199999997</v>
      </c>
      <c r="P37" s="88">
        <v>22.768968999999998</v>
      </c>
      <c r="Q37" s="88">
        <v>66.098639000000006</v>
      </c>
      <c r="R37" s="88">
        <v>70.843913000000001</v>
      </c>
      <c r="S37" s="88">
        <v>46.363169999999997</v>
      </c>
      <c r="T37" s="87">
        <v>2023</v>
      </c>
      <c r="U37" s="84" t="s">
        <v>538</v>
      </c>
    </row>
    <row r="38" spans="1:21" x14ac:dyDescent="0.2">
      <c r="B38" s="84" t="s">
        <v>339</v>
      </c>
      <c r="C38" s="88">
        <v>27.229098999999998</v>
      </c>
      <c r="D38" s="88">
        <v>70.131305999999995</v>
      </c>
      <c r="E38" s="88">
        <v>42.811774999999997</v>
      </c>
      <c r="F38" s="88">
        <v>51.043602999999997</v>
      </c>
      <c r="G38" s="88">
        <v>51.931449000000001</v>
      </c>
      <c r="H38" s="88">
        <v>43.151715000000003</v>
      </c>
      <c r="I38" s="88">
        <v>28.439968</v>
      </c>
      <c r="J38" s="88">
        <v>22.602074999999999</v>
      </c>
      <c r="K38" s="88">
        <v>2.5076519999999998</v>
      </c>
      <c r="L38" s="88">
        <v>1015.4187550000001</v>
      </c>
      <c r="M38" s="88">
        <v>49.495760000000004</v>
      </c>
      <c r="N38" s="88">
        <v>436.19888300000002</v>
      </c>
      <c r="O38" s="88">
        <v>289.23610500000001</v>
      </c>
      <c r="P38" s="88">
        <v>38.579830999999999</v>
      </c>
      <c r="Q38" s="88">
        <v>64.689205999999999</v>
      </c>
      <c r="R38" s="88">
        <v>71.797263000000001</v>
      </c>
      <c r="S38" s="88">
        <v>47.719198999999996</v>
      </c>
      <c r="U38" s="84" t="s">
        <v>539</v>
      </c>
    </row>
    <row r="39" spans="1:21" x14ac:dyDescent="0.2">
      <c r="B39" s="84" t="s">
        <v>340</v>
      </c>
      <c r="C39" s="88">
        <v>24.815728</v>
      </c>
      <c r="D39" s="88">
        <v>81.11739</v>
      </c>
      <c r="E39" s="88">
        <v>52.365672999999994</v>
      </c>
      <c r="F39" s="88">
        <v>61.783745000000003</v>
      </c>
      <c r="G39" s="88">
        <v>64.734096000000008</v>
      </c>
      <c r="H39" s="88">
        <v>54.491295999999998</v>
      </c>
      <c r="I39" s="88">
        <v>30.585562999999997</v>
      </c>
      <c r="J39" s="88">
        <v>29.730948999999999</v>
      </c>
      <c r="K39" s="88">
        <v>1.7355260000000001</v>
      </c>
      <c r="L39" s="88">
        <v>1206.1911970000001</v>
      </c>
      <c r="M39" s="88">
        <v>68.115738999999991</v>
      </c>
      <c r="N39" s="88">
        <v>526.70598000000007</v>
      </c>
      <c r="O39" s="88">
        <v>285.67949499999997</v>
      </c>
      <c r="P39" s="88">
        <v>39.187438</v>
      </c>
      <c r="Q39" s="88">
        <v>80.282956000000013</v>
      </c>
      <c r="R39" s="88">
        <v>91.956655999999995</v>
      </c>
      <c r="S39" s="88">
        <v>59.090215999999998</v>
      </c>
      <c r="U39" s="84" t="s">
        <v>540</v>
      </c>
    </row>
    <row r="40" spans="1:21" x14ac:dyDescent="0.2">
      <c r="B40" s="84" t="s">
        <v>341</v>
      </c>
      <c r="C40" s="88">
        <v>18.399400999999997</v>
      </c>
      <c r="D40" s="88">
        <v>71.589985999999996</v>
      </c>
      <c r="E40" s="88">
        <v>46.701728000000003</v>
      </c>
      <c r="F40" s="88">
        <v>58.940504999999995</v>
      </c>
      <c r="G40" s="88">
        <v>61.511806000000007</v>
      </c>
      <c r="H40" s="88">
        <v>47.775154000000001</v>
      </c>
      <c r="I40" s="88">
        <v>25.574120999999998</v>
      </c>
      <c r="J40" s="88">
        <v>22.820771000000001</v>
      </c>
      <c r="K40" s="88">
        <v>2.0761430000000001</v>
      </c>
      <c r="L40" s="88">
        <v>884.48006100000009</v>
      </c>
      <c r="M40" s="88">
        <v>54.964137000000008</v>
      </c>
      <c r="N40" s="88">
        <v>170.9061670000001</v>
      </c>
      <c r="O40" s="88">
        <v>265.56629600000002</v>
      </c>
      <c r="P40" s="88">
        <v>41.457329999999999</v>
      </c>
      <c r="Q40" s="88">
        <v>63.614014999999995</v>
      </c>
      <c r="R40" s="88">
        <v>76.688571999999994</v>
      </c>
      <c r="S40" s="88">
        <v>47.430976000000001</v>
      </c>
      <c r="U40" s="84" t="s">
        <v>541</v>
      </c>
    </row>
    <row r="41" spans="1:21" x14ac:dyDescent="0.2">
      <c r="B41" s="84" t="s">
        <v>342</v>
      </c>
      <c r="C41" s="88">
        <v>19.400009000000001</v>
      </c>
      <c r="D41" s="88">
        <v>82.688485</v>
      </c>
      <c r="E41" s="88">
        <v>57.505702999999997</v>
      </c>
      <c r="F41" s="88">
        <v>72.757728</v>
      </c>
      <c r="G41" s="88">
        <v>68.842725000000002</v>
      </c>
      <c r="H41" s="88">
        <v>52.920939000000004</v>
      </c>
      <c r="I41" s="88">
        <v>32.083511999999999</v>
      </c>
      <c r="J41" s="88">
        <v>26.615914</v>
      </c>
      <c r="K41" s="88">
        <v>3.0468799999999998</v>
      </c>
      <c r="L41" s="88">
        <v>1015.8608300000001</v>
      </c>
      <c r="M41" s="88">
        <v>57.234169000000009</v>
      </c>
      <c r="N41" s="88">
        <v>181.14446900000002</v>
      </c>
      <c r="O41" s="88">
        <v>296.066101</v>
      </c>
      <c r="P41" s="88">
        <v>38.601567000000003</v>
      </c>
      <c r="Q41" s="88">
        <v>70.175145999999998</v>
      </c>
      <c r="R41" s="88">
        <v>84.207992000000004</v>
      </c>
      <c r="S41" s="88">
        <v>53.039580000000001</v>
      </c>
      <c r="U41" s="84" t="s">
        <v>542</v>
      </c>
    </row>
    <row r="42" spans="1:21" x14ac:dyDescent="0.2">
      <c r="B42" s="84" t="s">
        <v>343</v>
      </c>
      <c r="C42" s="88">
        <v>18.782674999999998</v>
      </c>
      <c r="D42" s="88">
        <v>81.056729999999988</v>
      </c>
      <c r="E42" s="88">
        <v>51.668196999999999</v>
      </c>
      <c r="F42" s="88">
        <v>73.26944300000001</v>
      </c>
      <c r="G42" s="88">
        <v>73.364448999999993</v>
      </c>
      <c r="H42" s="88">
        <v>48.437384999999999</v>
      </c>
      <c r="I42" s="88">
        <v>44.154043999999999</v>
      </c>
      <c r="J42" s="88">
        <v>27.873491000000001</v>
      </c>
      <c r="K42" s="88">
        <v>1.8109500000000001</v>
      </c>
      <c r="L42" s="88">
        <v>1059.6192160000001</v>
      </c>
      <c r="M42" s="88">
        <v>49.857171000000008</v>
      </c>
      <c r="N42" s="88">
        <v>175.17118099999999</v>
      </c>
      <c r="O42" s="88">
        <v>314.25009399999999</v>
      </c>
      <c r="P42" s="88">
        <v>29.169554999999999</v>
      </c>
      <c r="Q42" s="88">
        <v>67.843673999999993</v>
      </c>
      <c r="R42" s="88">
        <v>80.523790999999989</v>
      </c>
      <c r="S42" s="88">
        <v>50.793317000000002</v>
      </c>
      <c r="U42" s="84" t="s">
        <v>543</v>
      </c>
    </row>
    <row r="43" spans="1:21" x14ac:dyDescent="0.2">
      <c r="B43" s="84" t="s">
        <v>344</v>
      </c>
      <c r="C43" s="88">
        <v>20.880006999999999</v>
      </c>
      <c r="D43" s="88">
        <v>82.490949999999998</v>
      </c>
      <c r="E43" s="88">
        <v>51.598793000000001</v>
      </c>
      <c r="F43" s="88">
        <v>73.690928</v>
      </c>
      <c r="G43" s="88">
        <v>79.645083999999997</v>
      </c>
      <c r="H43" s="88">
        <v>59.531200000000005</v>
      </c>
      <c r="I43" s="88">
        <v>33.571092</v>
      </c>
      <c r="J43" s="88">
        <v>27.202686999999997</v>
      </c>
      <c r="K43" s="88">
        <v>1.8265580000000001</v>
      </c>
      <c r="L43" s="88">
        <v>858.14814699999977</v>
      </c>
      <c r="M43" s="88">
        <v>50.719165999999987</v>
      </c>
      <c r="N43" s="88">
        <v>143.96518899999998</v>
      </c>
      <c r="O43" s="88">
        <v>261.07401500000003</v>
      </c>
      <c r="P43" s="88">
        <v>25.803357999999999</v>
      </c>
      <c r="Q43" s="88">
        <v>68.364745999999997</v>
      </c>
      <c r="R43" s="88">
        <v>82.461466999999999</v>
      </c>
      <c r="S43" s="88">
        <v>50.788508</v>
      </c>
      <c r="U43" s="84" t="s">
        <v>544</v>
      </c>
    </row>
    <row r="44" spans="1:21" x14ac:dyDescent="0.2">
      <c r="B44" s="84" t="s">
        <v>345</v>
      </c>
      <c r="C44" s="88">
        <v>22.751571999999999</v>
      </c>
      <c r="D44" s="88">
        <v>79.982054999999988</v>
      </c>
      <c r="E44" s="88">
        <v>52.338152000000008</v>
      </c>
      <c r="F44" s="88">
        <v>68.857326999999998</v>
      </c>
      <c r="G44" s="88">
        <v>75.752758</v>
      </c>
      <c r="H44" s="88">
        <v>54.388891999999998</v>
      </c>
      <c r="I44" s="88">
        <v>26.902806999999999</v>
      </c>
      <c r="J44" s="88">
        <v>20.350424</v>
      </c>
      <c r="K44" s="88">
        <v>1.4309050000000001</v>
      </c>
      <c r="L44" s="88">
        <v>1169.316603</v>
      </c>
      <c r="M44" s="88">
        <v>48.563915000000001</v>
      </c>
      <c r="N44" s="88">
        <v>121.250153</v>
      </c>
      <c r="O44" s="88">
        <v>300.22526300000004</v>
      </c>
      <c r="P44" s="88">
        <v>17.192419000000001</v>
      </c>
      <c r="Q44" s="88">
        <v>50.385199</v>
      </c>
      <c r="R44" s="88">
        <v>78.727513999999999</v>
      </c>
      <c r="S44" s="88">
        <v>47.867303</v>
      </c>
      <c r="U44" s="84" t="s">
        <v>545</v>
      </c>
    </row>
    <row r="45" spans="1:21" x14ac:dyDescent="0.2">
      <c r="B45" s="84" t="s">
        <v>346</v>
      </c>
      <c r="C45" s="88">
        <v>41.743352000000002</v>
      </c>
      <c r="D45" s="88">
        <v>80.683897000000002</v>
      </c>
      <c r="E45" s="88">
        <v>51.007052999999999</v>
      </c>
      <c r="F45" s="88">
        <v>60.353873</v>
      </c>
      <c r="G45" s="88">
        <v>58.446828999999994</v>
      </c>
      <c r="H45" s="88">
        <v>59.368986</v>
      </c>
      <c r="I45" s="88">
        <v>25.397607999999998</v>
      </c>
      <c r="J45" s="88">
        <v>24.331222</v>
      </c>
      <c r="K45" s="88">
        <v>1.7464899999999999</v>
      </c>
      <c r="L45" s="88">
        <v>1173.9377860000002</v>
      </c>
      <c r="M45" s="88">
        <v>45.764435000000006</v>
      </c>
      <c r="N45" s="88">
        <v>131.744677</v>
      </c>
      <c r="O45" s="88">
        <v>287.82802900000002</v>
      </c>
      <c r="P45" s="88">
        <v>23.782019999999999</v>
      </c>
      <c r="Q45" s="88">
        <v>62.944310999999999</v>
      </c>
      <c r="R45" s="88">
        <v>84.135743000000005</v>
      </c>
      <c r="S45" s="88">
        <v>51.747453999999998</v>
      </c>
      <c r="U45" s="84" t="s">
        <v>546</v>
      </c>
    </row>
    <row r="46" spans="1:21" x14ac:dyDescent="0.2">
      <c r="B46" s="84" t="s">
        <v>347</v>
      </c>
      <c r="C46" s="88">
        <v>40.948809000000004</v>
      </c>
      <c r="D46" s="88">
        <v>86.186050999999992</v>
      </c>
      <c r="E46" s="88">
        <v>51.026994999999999</v>
      </c>
      <c r="F46" s="88">
        <v>53.889429999999997</v>
      </c>
      <c r="G46" s="88">
        <v>61.422163000000005</v>
      </c>
      <c r="H46" s="88">
        <v>66.727914999999996</v>
      </c>
      <c r="I46" s="88">
        <v>28.032779999999999</v>
      </c>
      <c r="J46" s="88">
        <v>22.510158000000001</v>
      </c>
      <c r="K46" s="88">
        <v>1.5058150000000001</v>
      </c>
      <c r="L46" s="88">
        <v>1012.8309790000001</v>
      </c>
      <c r="M46" s="88">
        <v>48.764903000000004</v>
      </c>
      <c r="N46" s="88">
        <v>483.49277599999999</v>
      </c>
      <c r="O46" s="88">
        <v>329.12872099999998</v>
      </c>
      <c r="P46" s="88">
        <v>29.464282000000001</v>
      </c>
      <c r="Q46" s="88">
        <v>63.169150999999999</v>
      </c>
      <c r="R46" s="88">
        <v>92.346525999999997</v>
      </c>
      <c r="S46" s="88">
        <v>57.242996000000005</v>
      </c>
      <c r="U46" s="84" t="s">
        <v>547</v>
      </c>
    </row>
    <row r="47" spans="1:21" x14ac:dyDescent="0.2">
      <c r="B47" s="84" t="s">
        <v>348</v>
      </c>
      <c r="C47" s="88">
        <v>39.659033999999998</v>
      </c>
      <c r="D47" s="88">
        <v>84.214641999999998</v>
      </c>
      <c r="E47" s="88">
        <v>48.537356000000003</v>
      </c>
      <c r="F47" s="88">
        <v>48.756166999999998</v>
      </c>
      <c r="G47" s="88">
        <v>54.681482000000003</v>
      </c>
      <c r="H47" s="88">
        <v>57.827984000000001</v>
      </c>
      <c r="I47" s="88">
        <v>16.737680000000001</v>
      </c>
      <c r="J47" s="88">
        <v>25.579098999999999</v>
      </c>
      <c r="K47" s="88">
        <v>1.2122090000000001</v>
      </c>
      <c r="L47" s="88">
        <v>844.02002799999991</v>
      </c>
      <c r="M47" s="88">
        <v>49.98966200000001</v>
      </c>
      <c r="N47" s="88">
        <v>126.41046</v>
      </c>
      <c r="O47" s="88">
        <v>289.44275300000004</v>
      </c>
      <c r="P47" s="88">
        <v>27.346235</v>
      </c>
      <c r="Q47" s="88">
        <v>66.089577999999989</v>
      </c>
      <c r="R47" s="88">
        <v>90.949872999999997</v>
      </c>
      <c r="S47" s="88">
        <v>52.014964999999997</v>
      </c>
      <c r="U47" s="84" t="s">
        <v>548</v>
      </c>
    </row>
    <row r="48" spans="1:21" x14ac:dyDescent="0.2">
      <c r="B48" s="84" t="s">
        <v>349</v>
      </c>
      <c r="C48" s="88">
        <v>26.821050999999997</v>
      </c>
      <c r="D48" s="88">
        <v>83.807918000000001</v>
      </c>
      <c r="E48" s="88">
        <v>51.303087999999995</v>
      </c>
      <c r="F48" s="88">
        <v>44.853267000000002</v>
      </c>
      <c r="G48" s="88">
        <v>51.563199999999995</v>
      </c>
      <c r="H48" s="88">
        <v>47.118980999999998</v>
      </c>
      <c r="I48" s="88">
        <v>34.462856000000002</v>
      </c>
      <c r="J48" s="88">
        <v>20.075876999999998</v>
      </c>
      <c r="K48" s="88">
        <v>1.6746049999999999</v>
      </c>
      <c r="L48" s="88">
        <v>922.51381300000003</v>
      </c>
      <c r="M48" s="88">
        <v>55.378698999999997</v>
      </c>
      <c r="N48" s="88">
        <v>137.92717900000002</v>
      </c>
      <c r="O48" s="88">
        <v>282.85193099999998</v>
      </c>
      <c r="P48" s="88">
        <v>23.514806999999998</v>
      </c>
      <c r="Q48" s="88">
        <v>49.415796</v>
      </c>
      <c r="R48" s="88">
        <v>88.359178999999997</v>
      </c>
      <c r="S48" s="88">
        <v>47.955919999999999</v>
      </c>
      <c r="U48" s="84" t="s">
        <v>549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2">
      <c r="A50" s="87">
        <v>2024</v>
      </c>
      <c r="B50" s="84" t="s">
        <v>338</v>
      </c>
      <c r="C50" s="88">
        <v>31.844704999999998</v>
      </c>
      <c r="D50" s="88">
        <v>73.913770999999997</v>
      </c>
      <c r="E50" s="88">
        <v>53.945116999999996</v>
      </c>
      <c r="F50" s="88">
        <v>48.652965000000002</v>
      </c>
      <c r="G50" s="88">
        <v>43.654977000000002</v>
      </c>
      <c r="H50" s="88">
        <v>55.398609999999998</v>
      </c>
      <c r="I50" s="88">
        <v>26.771681999999998</v>
      </c>
      <c r="J50" s="88">
        <v>25.220369999999999</v>
      </c>
      <c r="K50" s="88">
        <v>1.95966</v>
      </c>
      <c r="L50" s="88">
        <v>812.22203500000046</v>
      </c>
      <c r="M50" s="88">
        <v>45.658265000000007</v>
      </c>
      <c r="N50" s="88">
        <v>163.29267400000001</v>
      </c>
      <c r="O50" s="88">
        <v>274.69122399999998</v>
      </c>
      <c r="P50" s="88">
        <v>21.366348000000002</v>
      </c>
      <c r="Q50" s="88">
        <v>69.094948000000002</v>
      </c>
      <c r="R50" s="88">
        <v>77.639940999999993</v>
      </c>
      <c r="S50" s="88">
        <v>49.333810999999997</v>
      </c>
      <c r="T50" s="87">
        <v>2024</v>
      </c>
      <c r="U50" s="84" t="s">
        <v>538</v>
      </c>
    </row>
    <row r="51" spans="1:21" x14ac:dyDescent="0.2">
      <c r="B51" s="84" t="s">
        <v>339</v>
      </c>
      <c r="C51" s="88">
        <v>30.345621000000001</v>
      </c>
      <c r="D51" s="88">
        <v>81.037668000000011</v>
      </c>
      <c r="E51" s="88">
        <v>45.483337000000006</v>
      </c>
      <c r="F51" s="88">
        <v>55.649535</v>
      </c>
      <c r="G51" s="88">
        <v>49.038642000000003</v>
      </c>
      <c r="H51" s="88">
        <v>54.744585000000001</v>
      </c>
      <c r="I51" s="88">
        <v>33.423766999999998</v>
      </c>
      <c r="J51" s="88">
        <v>20.696075</v>
      </c>
      <c r="K51" s="88">
        <v>2.0454869999999996</v>
      </c>
      <c r="L51" s="88">
        <v>950.15303599999993</v>
      </c>
      <c r="M51" s="88">
        <v>54.795290000000001</v>
      </c>
      <c r="N51" s="88">
        <v>528.85836099999995</v>
      </c>
      <c r="O51" s="88">
        <v>331.57654500000001</v>
      </c>
      <c r="P51" s="88">
        <v>27.247706000000001</v>
      </c>
      <c r="Q51" s="88">
        <v>69.384625</v>
      </c>
      <c r="R51" s="88">
        <v>86.093163000000004</v>
      </c>
      <c r="S51" s="88">
        <v>48.796160999999998</v>
      </c>
      <c r="U51" s="84" t="s">
        <v>539</v>
      </c>
    </row>
    <row r="52" spans="1:21" x14ac:dyDescent="0.2">
      <c r="B52" s="84" t="s">
        <v>340</v>
      </c>
      <c r="C52" s="88">
        <v>25.546742999999999</v>
      </c>
      <c r="D52" s="88">
        <v>83.062642000000011</v>
      </c>
      <c r="E52" s="88">
        <v>55.233081000000006</v>
      </c>
      <c r="F52" s="88">
        <v>57.740642000000001</v>
      </c>
      <c r="G52" s="88">
        <v>52.165252000000002</v>
      </c>
      <c r="H52" s="88">
        <v>48.980242000000004</v>
      </c>
      <c r="I52" s="88">
        <v>24.224425</v>
      </c>
      <c r="J52" s="88">
        <v>20.596847999999998</v>
      </c>
      <c r="K52" s="88">
        <v>2.3514850000000003</v>
      </c>
      <c r="L52" s="88">
        <v>784.35297900000012</v>
      </c>
      <c r="M52" s="88">
        <v>43.848116999999995</v>
      </c>
      <c r="N52" s="88">
        <v>149.79444399999997</v>
      </c>
      <c r="O52" s="88">
        <v>321.61660699999999</v>
      </c>
      <c r="P52" s="88">
        <v>32.208202999999997</v>
      </c>
      <c r="Q52" s="88">
        <v>67.738468999999995</v>
      </c>
      <c r="R52" s="88">
        <v>93.643748999999985</v>
      </c>
      <c r="S52" s="88">
        <v>51.193415999999999</v>
      </c>
      <c r="U52" s="84" t="s">
        <v>540</v>
      </c>
    </row>
    <row r="53" spans="1:21" x14ac:dyDescent="0.2">
      <c r="B53" s="84" t="s">
        <v>341</v>
      </c>
      <c r="C53" s="88">
        <v>22.625813999999998</v>
      </c>
      <c r="D53" s="88">
        <v>86.317397</v>
      </c>
      <c r="E53" s="88">
        <v>53.622475000000001</v>
      </c>
      <c r="F53" s="88">
        <v>68.663085999999993</v>
      </c>
      <c r="G53" s="88">
        <v>52.533205000000002</v>
      </c>
      <c r="H53" s="88">
        <v>53.146431</v>
      </c>
      <c r="I53" s="88">
        <v>31.418178000000001</v>
      </c>
      <c r="J53" s="88">
        <v>23.321742999999998</v>
      </c>
      <c r="K53" s="88">
        <v>2.2247350000000004</v>
      </c>
      <c r="L53" s="88">
        <v>1057.7846320000001</v>
      </c>
      <c r="M53" s="88">
        <v>52.567657999999994</v>
      </c>
      <c r="N53" s="88">
        <v>212.29764600000013</v>
      </c>
      <c r="O53" s="88">
        <v>330.41348099999999</v>
      </c>
      <c r="P53" s="88">
        <v>31.435859000000001</v>
      </c>
      <c r="Q53" s="88">
        <v>67.988652000000002</v>
      </c>
      <c r="R53" s="88">
        <v>93.556798000000001</v>
      </c>
      <c r="S53" s="88">
        <v>55.028368</v>
      </c>
      <c r="U53" s="84" t="s">
        <v>541</v>
      </c>
    </row>
    <row r="54" spans="1:21" x14ac:dyDescent="0.2">
      <c r="B54" s="84" t="s">
        <v>342</v>
      </c>
      <c r="C54" s="88">
        <v>24.359286999999998</v>
      </c>
      <c r="D54" s="88">
        <v>91.007728</v>
      </c>
      <c r="E54" s="88">
        <v>60.261096999999999</v>
      </c>
      <c r="F54" s="88">
        <v>73.895207999999997</v>
      </c>
      <c r="G54" s="88">
        <v>63.043002999999999</v>
      </c>
      <c r="H54" s="88">
        <v>50.270340000000004</v>
      </c>
      <c r="I54" s="88">
        <v>49.688436000000003</v>
      </c>
      <c r="J54" s="88">
        <v>23.307870999999999</v>
      </c>
      <c r="K54" s="88">
        <v>4.0746159999999998</v>
      </c>
      <c r="L54" s="88">
        <v>1052.3282039999997</v>
      </c>
      <c r="M54" s="88">
        <v>60.120411000000004</v>
      </c>
      <c r="N54" s="88">
        <v>179.97858199999996</v>
      </c>
      <c r="O54" s="88">
        <v>292.35125499999998</v>
      </c>
      <c r="P54" s="88">
        <v>36.365473000000001</v>
      </c>
      <c r="Q54" s="88">
        <v>66.897569000000004</v>
      </c>
      <c r="R54" s="88">
        <v>92.691057999999998</v>
      </c>
      <c r="S54" s="88">
        <v>51.606682000000006</v>
      </c>
      <c r="U54" s="84" t="s">
        <v>542</v>
      </c>
    </row>
    <row r="55" spans="1:21" x14ac:dyDescent="0.2">
      <c r="B55" s="84" t="s">
        <v>343</v>
      </c>
      <c r="C55" s="88">
        <v>23.303362</v>
      </c>
      <c r="D55" s="88">
        <v>82.102170999999998</v>
      </c>
      <c r="E55" s="88">
        <v>53.292915999999998</v>
      </c>
      <c r="F55" s="88">
        <v>73.725391000000002</v>
      </c>
      <c r="G55" s="88">
        <v>64.278199000000001</v>
      </c>
      <c r="H55" s="88">
        <v>45.487307000000001</v>
      </c>
      <c r="I55" s="88">
        <v>37.748224</v>
      </c>
      <c r="J55" s="88">
        <v>25.306914999999996</v>
      </c>
      <c r="K55" s="88">
        <v>2.1483479999999999</v>
      </c>
      <c r="L55" s="88">
        <v>838.27620499999989</v>
      </c>
      <c r="M55" s="88">
        <v>51.48380800000001</v>
      </c>
      <c r="N55" s="88">
        <v>262.22134899999998</v>
      </c>
      <c r="O55" s="88">
        <v>316.64293400000003</v>
      </c>
      <c r="P55" s="88">
        <v>26.904169</v>
      </c>
      <c r="Q55" s="88">
        <v>63.574919000000001</v>
      </c>
      <c r="R55" s="88">
        <v>89.490081999999987</v>
      </c>
      <c r="S55" s="88">
        <v>51.546306999999999</v>
      </c>
      <c r="U55" s="84" t="s">
        <v>543</v>
      </c>
    </row>
    <row r="56" spans="1:21" x14ac:dyDescent="0.2">
      <c r="B56" s="84" t="s">
        <v>344</v>
      </c>
      <c r="C56" s="88">
        <v>26.191679999999998</v>
      </c>
      <c r="D56" s="88">
        <v>91.246336999999997</v>
      </c>
      <c r="E56" s="88">
        <v>55.576709999999999</v>
      </c>
      <c r="F56" s="88">
        <v>81.844846999999987</v>
      </c>
      <c r="G56" s="88">
        <v>75.116135999999997</v>
      </c>
      <c r="H56" s="88">
        <v>55.972392999999997</v>
      </c>
      <c r="I56" s="88">
        <v>45.929556999999996</v>
      </c>
      <c r="J56" s="88">
        <v>24.915266000000003</v>
      </c>
      <c r="K56" s="88">
        <v>3.2539789999999997</v>
      </c>
      <c r="L56" s="88">
        <v>1229.5932949999997</v>
      </c>
      <c r="M56" s="88">
        <v>65.490803</v>
      </c>
      <c r="N56" s="88">
        <v>415.18117699999999</v>
      </c>
      <c r="O56" s="88">
        <v>349.49352999999996</v>
      </c>
      <c r="P56" s="88">
        <v>26.845663999999999</v>
      </c>
      <c r="Q56" s="88">
        <v>71.934858000000006</v>
      </c>
      <c r="R56" s="88">
        <v>96.28698</v>
      </c>
      <c r="S56" s="88">
        <v>56.584949999999999</v>
      </c>
      <c r="U56" s="84" t="s">
        <v>544</v>
      </c>
    </row>
    <row r="57" spans="1:21" x14ac:dyDescent="0.2">
      <c r="B57" s="84" t="s">
        <v>345</v>
      </c>
      <c r="C57" s="88">
        <v>32.618600999999998</v>
      </c>
      <c r="D57" s="88">
        <v>84.18446999999999</v>
      </c>
      <c r="E57" s="88">
        <v>53.261522999999997</v>
      </c>
      <c r="F57" s="88">
        <v>75.931546999999995</v>
      </c>
      <c r="G57" s="88">
        <v>64.523843999999997</v>
      </c>
      <c r="H57" s="88">
        <v>52.091820999999996</v>
      </c>
      <c r="I57" s="88">
        <v>51.026561000000001</v>
      </c>
      <c r="J57" s="88">
        <v>15.514692000000002</v>
      </c>
      <c r="K57" s="88">
        <v>1.779515</v>
      </c>
      <c r="L57" s="88">
        <v>1148.7200399999999</v>
      </c>
      <c r="M57" s="88">
        <v>48.627295000000004</v>
      </c>
      <c r="N57" s="88">
        <v>143.68486200000001</v>
      </c>
      <c r="O57" s="88">
        <v>314.60396500000002</v>
      </c>
      <c r="P57" s="88">
        <v>23.829416000000002</v>
      </c>
      <c r="Q57" s="88">
        <v>48.777853</v>
      </c>
      <c r="R57" s="88">
        <v>88.268558999999996</v>
      </c>
      <c r="S57" s="88">
        <v>49.943655999999997</v>
      </c>
      <c r="U57" s="84" t="s">
        <v>545</v>
      </c>
    </row>
    <row r="58" spans="1:21" x14ac:dyDescent="0.2">
      <c r="B58" s="84" t="s">
        <v>346</v>
      </c>
      <c r="C58" s="88">
        <v>49.982984999999999</v>
      </c>
      <c r="D58" s="88">
        <v>86.993072999999995</v>
      </c>
      <c r="E58" s="88">
        <v>54.431341000000003</v>
      </c>
      <c r="F58" s="88">
        <v>69.176686000000004</v>
      </c>
      <c r="G58" s="88">
        <v>56.832096000000007</v>
      </c>
      <c r="H58" s="88">
        <v>47.252498000000003</v>
      </c>
      <c r="I58" s="88">
        <v>36.321505999999999</v>
      </c>
      <c r="J58" s="88">
        <v>20.400920000000003</v>
      </c>
      <c r="K58" s="88">
        <v>2.5438729999999996</v>
      </c>
      <c r="L58" s="88">
        <v>719.62152900000024</v>
      </c>
      <c r="M58" s="88">
        <v>61.299632999999993</v>
      </c>
      <c r="N58" s="88">
        <v>436.685205</v>
      </c>
      <c r="O58" s="88">
        <v>319.18292800000006</v>
      </c>
      <c r="P58" s="88">
        <v>26.264215</v>
      </c>
      <c r="Q58" s="88">
        <v>64.514139999999998</v>
      </c>
      <c r="R58" s="88">
        <v>98.689688000000004</v>
      </c>
      <c r="S58" s="88">
        <v>54.835852000000003</v>
      </c>
      <c r="U58" s="84" t="s">
        <v>546</v>
      </c>
    </row>
    <row r="59" spans="1:21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547</v>
      </c>
    </row>
    <row r="60" spans="1:21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2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2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2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3">
      <c r="A65" s="205" t="s">
        <v>680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3">
      <c r="A66" s="199" t="s">
        <v>162</v>
      </c>
      <c r="B66" s="199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535</v>
      </c>
      <c r="U66" s="199" t="s">
        <v>522</v>
      </c>
    </row>
    <row r="67" spans="1:21" ht="20.25" customHeight="1" thickBot="1" x14ac:dyDescent="0.25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2">
      <c r="A68" s="87">
        <v>2023</v>
      </c>
      <c r="B68" s="84" t="s">
        <v>338</v>
      </c>
      <c r="C68" s="88">
        <v>12.731256</v>
      </c>
      <c r="D68" s="88">
        <v>2.1861769999999998</v>
      </c>
      <c r="E68" s="88">
        <v>3.7659770000000004</v>
      </c>
      <c r="F68" s="88">
        <v>187.98058499999999</v>
      </c>
      <c r="G68" s="88">
        <v>389.27769899999993</v>
      </c>
      <c r="H68" s="88">
        <v>103.39090099999997</v>
      </c>
      <c r="I68" s="88">
        <v>27.931181000000002</v>
      </c>
      <c r="J68" s="88">
        <v>43.499014999999986</v>
      </c>
      <c r="K68" s="88">
        <v>1.8090809999999999</v>
      </c>
      <c r="L68" s="88">
        <v>112.26796399999999</v>
      </c>
      <c r="M68" s="88">
        <v>17.346544000000002</v>
      </c>
      <c r="N68" s="88">
        <v>1.4516740000000001</v>
      </c>
      <c r="O68" s="88">
        <v>10.390598999999998</v>
      </c>
      <c r="P68" s="88">
        <v>121.31829400000001</v>
      </c>
      <c r="Q68" s="88">
        <v>13.615554999999999</v>
      </c>
      <c r="R68" s="88">
        <v>0.70514399999999999</v>
      </c>
      <c r="S68" s="88">
        <v>8.9047900000000002</v>
      </c>
      <c r="T68" s="87">
        <v>2023</v>
      </c>
      <c r="U68" s="84" t="s">
        <v>538</v>
      </c>
    </row>
    <row r="69" spans="1:21" x14ac:dyDescent="0.2">
      <c r="B69" s="84" t="s">
        <v>339</v>
      </c>
      <c r="C69" s="88">
        <v>11.595361</v>
      </c>
      <c r="D69" s="88">
        <v>3.0791879999999998</v>
      </c>
      <c r="E69" s="88">
        <v>2.7652039999999998</v>
      </c>
      <c r="F69" s="88">
        <v>179.40634400000002</v>
      </c>
      <c r="G69" s="88">
        <v>403.08446599999996</v>
      </c>
      <c r="H69" s="88">
        <v>99.710653000000022</v>
      </c>
      <c r="I69" s="88">
        <v>29.498068999999997</v>
      </c>
      <c r="J69" s="88">
        <v>39.326458000000002</v>
      </c>
      <c r="K69" s="88">
        <v>1.0178609999999999</v>
      </c>
      <c r="L69" s="88">
        <v>103.98852900000004</v>
      </c>
      <c r="M69" s="88">
        <v>20.289172000000001</v>
      </c>
      <c r="N69" s="88">
        <v>0.97862499999999997</v>
      </c>
      <c r="O69" s="88">
        <v>12.181595999999999</v>
      </c>
      <c r="P69" s="88">
        <v>113.112191</v>
      </c>
      <c r="Q69" s="88">
        <v>12.800666999999999</v>
      </c>
      <c r="R69" s="88">
        <v>0.600302</v>
      </c>
      <c r="S69" s="88">
        <v>11.116890999999999</v>
      </c>
      <c r="U69" s="84" t="s">
        <v>539</v>
      </c>
    </row>
    <row r="70" spans="1:21" x14ac:dyDescent="0.2">
      <c r="B70" s="84" t="s">
        <v>340</v>
      </c>
      <c r="C70" s="88">
        <v>15.213949</v>
      </c>
      <c r="D70" s="88">
        <v>1.869828</v>
      </c>
      <c r="E70" s="88">
        <v>3.3881049999999999</v>
      </c>
      <c r="F70" s="88">
        <v>201.061207</v>
      </c>
      <c r="G70" s="88">
        <v>445.98957899999999</v>
      </c>
      <c r="H70" s="88">
        <v>107.853961</v>
      </c>
      <c r="I70" s="88">
        <v>32.308161000000005</v>
      </c>
      <c r="J70" s="88">
        <v>40.277422000000001</v>
      </c>
      <c r="K70" s="88">
        <v>1.8733650000000002</v>
      </c>
      <c r="L70" s="88">
        <v>129.90294900000006</v>
      </c>
      <c r="M70" s="88">
        <v>24.639907999999998</v>
      </c>
      <c r="N70" s="88">
        <v>1.292367</v>
      </c>
      <c r="O70" s="88">
        <v>8.2513129999999997</v>
      </c>
      <c r="P70" s="88">
        <v>120.58047900000001</v>
      </c>
      <c r="Q70" s="88">
        <v>16.471439999999998</v>
      </c>
      <c r="R70" s="88">
        <v>0.67846200000000001</v>
      </c>
      <c r="S70" s="88">
        <v>14.552193999999998</v>
      </c>
      <c r="U70" s="84" t="s">
        <v>540</v>
      </c>
    </row>
    <row r="71" spans="1:21" x14ac:dyDescent="0.2">
      <c r="B71" s="84" t="s">
        <v>341</v>
      </c>
      <c r="C71" s="88">
        <v>11.335826000000001</v>
      </c>
      <c r="D71" s="88">
        <v>1.2128559999999999</v>
      </c>
      <c r="E71" s="88">
        <v>2.9175910000000003</v>
      </c>
      <c r="F71" s="88">
        <v>173.01719199999999</v>
      </c>
      <c r="G71" s="88">
        <v>385.00040899999993</v>
      </c>
      <c r="H71" s="88">
        <v>92.377154000000019</v>
      </c>
      <c r="I71" s="88">
        <v>30.344174000000002</v>
      </c>
      <c r="J71" s="88">
        <v>34.569895000000002</v>
      </c>
      <c r="K71" s="88">
        <v>2.0417610000000002</v>
      </c>
      <c r="L71" s="88">
        <v>121.13684400000002</v>
      </c>
      <c r="M71" s="88">
        <v>17.980463</v>
      </c>
      <c r="N71" s="88">
        <v>1.3839920000000001</v>
      </c>
      <c r="O71" s="88">
        <v>11.732858999999999</v>
      </c>
      <c r="P71" s="88">
        <v>105.166214</v>
      </c>
      <c r="Q71" s="88">
        <v>13.916807</v>
      </c>
      <c r="R71" s="88">
        <v>0.50094700000000003</v>
      </c>
      <c r="S71" s="88">
        <v>11.591106</v>
      </c>
      <c r="U71" s="84" t="s">
        <v>541</v>
      </c>
    </row>
    <row r="72" spans="1:21" x14ac:dyDescent="0.2">
      <c r="B72" s="84" t="s">
        <v>342</v>
      </c>
      <c r="C72" s="88">
        <v>14.314657</v>
      </c>
      <c r="D72" s="88">
        <v>1.2532350000000001</v>
      </c>
      <c r="E72" s="88">
        <v>3.3233920000000001</v>
      </c>
      <c r="F72" s="88">
        <v>191.09995600000002</v>
      </c>
      <c r="G72" s="88">
        <v>447.38294700000006</v>
      </c>
      <c r="H72" s="88">
        <v>103.59997200000001</v>
      </c>
      <c r="I72" s="88">
        <v>35.668098000000001</v>
      </c>
      <c r="J72" s="88">
        <v>44.253641999999978</v>
      </c>
      <c r="K72" s="88">
        <v>2.1384639999999999</v>
      </c>
      <c r="L72" s="88">
        <v>112.10969100000003</v>
      </c>
      <c r="M72" s="88">
        <v>22.821565</v>
      </c>
      <c r="N72" s="88">
        <v>1.6575000000000002</v>
      </c>
      <c r="O72" s="88">
        <v>10.279541999999999</v>
      </c>
      <c r="P72" s="88">
        <v>120.43269599999999</v>
      </c>
      <c r="Q72" s="88">
        <v>16.129178</v>
      </c>
      <c r="R72" s="88">
        <v>0.58705499999999999</v>
      </c>
      <c r="S72" s="88">
        <v>18.336024999999999</v>
      </c>
      <c r="U72" s="84" t="s">
        <v>542</v>
      </c>
    </row>
    <row r="73" spans="1:21" x14ac:dyDescent="0.2">
      <c r="B73" s="84" t="s">
        <v>343</v>
      </c>
      <c r="C73" s="88">
        <v>14.736761000000001</v>
      </c>
      <c r="D73" s="88">
        <v>1.4635850000000001</v>
      </c>
      <c r="E73" s="88">
        <v>3.5818449999999999</v>
      </c>
      <c r="F73" s="88">
        <v>183.29538700000001</v>
      </c>
      <c r="G73" s="88">
        <v>410.10970200000003</v>
      </c>
      <c r="H73" s="88">
        <v>100.47984100000001</v>
      </c>
      <c r="I73" s="88">
        <v>29.975730000000002</v>
      </c>
      <c r="J73" s="88">
        <v>45.721711999999982</v>
      </c>
      <c r="K73" s="88">
        <v>0.61071699999999995</v>
      </c>
      <c r="L73" s="88">
        <v>116.45642700000003</v>
      </c>
      <c r="M73" s="88">
        <v>21.397666000000001</v>
      </c>
      <c r="N73" s="88">
        <v>1.4009460000000002</v>
      </c>
      <c r="O73" s="88">
        <v>10.148612999999999</v>
      </c>
      <c r="P73" s="88">
        <v>118.946371</v>
      </c>
      <c r="Q73" s="88">
        <v>15.800232000000001</v>
      </c>
      <c r="R73" s="88">
        <v>0.43867299999999998</v>
      </c>
      <c r="S73" s="88">
        <v>15.076711</v>
      </c>
      <c r="U73" s="84" t="s">
        <v>543</v>
      </c>
    </row>
    <row r="74" spans="1:21" x14ac:dyDescent="0.2">
      <c r="B74" s="84" t="s">
        <v>344</v>
      </c>
      <c r="C74" s="88">
        <v>16.756937000000001</v>
      </c>
      <c r="D74" s="88">
        <v>2.1046070000000001</v>
      </c>
      <c r="E74" s="88">
        <v>2.707246</v>
      </c>
      <c r="F74" s="88">
        <v>152.24566899999999</v>
      </c>
      <c r="G74" s="88">
        <v>415.17139200000003</v>
      </c>
      <c r="H74" s="88">
        <v>101.59858200000001</v>
      </c>
      <c r="I74" s="88">
        <v>25.797375999999996</v>
      </c>
      <c r="J74" s="88">
        <v>49.585689999999992</v>
      </c>
      <c r="K74" s="88">
        <v>3.2317679999999998</v>
      </c>
      <c r="L74" s="88">
        <v>88.725029000000006</v>
      </c>
      <c r="M74" s="88">
        <v>38.150745000000001</v>
      </c>
      <c r="N74" s="88">
        <v>1.2339370000000001</v>
      </c>
      <c r="O74" s="88">
        <v>10.994257999999999</v>
      </c>
      <c r="P74" s="88">
        <v>114.687479</v>
      </c>
      <c r="Q74" s="88">
        <v>15.437901999999998</v>
      </c>
      <c r="R74" s="88">
        <v>0.65664100000000003</v>
      </c>
      <c r="S74" s="88">
        <v>14.904479</v>
      </c>
      <c r="U74" s="84" t="s">
        <v>544</v>
      </c>
    </row>
    <row r="75" spans="1:21" x14ac:dyDescent="0.2">
      <c r="B75" s="84" t="s">
        <v>345</v>
      </c>
      <c r="C75" s="88">
        <v>12.994269000000001</v>
      </c>
      <c r="D75" s="88">
        <v>1.7793019999999999</v>
      </c>
      <c r="E75" s="88">
        <v>2.5843539999999998</v>
      </c>
      <c r="F75" s="88">
        <v>116.51543700000001</v>
      </c>
      <c r="G75" s="88">
        <v>316.25298899999996</v>
      </c>
      <c r="H75" s="88">
        <v>83.250442999999962</v>
      </c>
      <c r="I75" s="88">
        <v>11.190191</v>
      </c>
      <c r="J75" s="88">
        <v>47.149878999999999</v>
      </c>
      <c r="K75" s="88">
        <v>0.20299300000000001</v>
      </c>
      <c r="L75" s="88">
        <v>68.34505200000001</v>
      </c>
      <c r="M75" s="88">
        <v>25.155737999999999</v>
      </c>
      <c r="N75" s="88">
        <v>1.1346400000000001</v>
      </c>
      <c r="O75" s="88">
        <v>5.7728190000000001</v>
      </c>
      <c r="P75" s="88">
        <v>97.808076999999997</v>
      </c>
      <c r="Q75" s="88">
        <v>17.457059999999998</v>
      </c>
      <c r="R75" s="88">
        <v>0.350659</v>
      </c>
      <c r="S75" s="88">
        <v>7.037177999999999</v>
      </c>
      <c r="U75" s="84" t="s">
        <v>545</v>
      </c>
    </row>
    <row r="76" spans="1:21" x14ac:dyDescent="0.2">
      <c r="B76" s="84" t="s">
        <v>346</v>
      </c>
      <c r="C76" s="88">
        <v>16.033383000000001</v>
      </c>
      <c r="D76" s="88">
        <v>1.3263039999999999</v>
      </c>
      <c r="E76" s="88">
        <v>2.5958239999999999</v>
      </c>
      <c r="F76" s="88">
        <v>157.25608700000001</v>
      </c>
      <c r="G76" s="88">
        <v>376.82542099999995</v>
      </c>
      <c r="H76" s="88">
        <v>96.23402999999999</v>
      </c>
      <c r="I76" s="88">
        <v>28.710208000000002</v>
      </c>
      <c r="J76" s="88">
        <v>45.790421000000002</v>
      </c>
      <c r="K76" s="88">
        <v>1.2598929999999999</v>
      </c>
      <c r="L76" s="88">
        <v>91.817575000000005</v>
      </c>
      <c r="M76" s="88">
        <v>27.810127000000001</v>
      </c>
      <c r="N76" s="88">
        <v>1.8032929999999998</v>
      </c>
      <c r="O76" s="88">
        <v>5.4063220000000003</v>
      </c>
      <c r="P76" s="88">
        <v>115.12315099999998</v>
      </c>
      <c r="Q76" s="88">
        <v>17.099045</v>
      </c>
      <c r="R76" s="88">
        <v>0.67851300000000003</v>
      </c>
      <c r="S76" s="88">
        <v>13.358194999999998</v>
      </c>
      <c r="U76" s="84" t="s">
        <v>546</v>
      </c>
    </row>
    <row r="77" spans="1:21" x14ac:dyDescent="0.2">
      <c r="B77" s="84" t="s">
        <v>347</v>
      </c>
      <c r="C77" s="88">
        <v>14.917045999999999</v>
      </c>
      <c r="D77" s="88">
        <v>2.0408999999999997</v>
      </c>
      <c r="E77" s="88">
        <v>2.6109829999999996</v>
      </c>
      <c r="F77" s="88">
        <v>146.43958499999999</v>
      </c>
      <c r="G77" s="88">
        <v>405.67529999999999</v>
      </c>
      <c r="H77" s="88">
        <v>101.22871099999999</v>
      </c>
      <c r="I77" s="88">
        <v>30.967441000000001</v>
      </c>
      <c r="J77" s="88">
        <v>43.515745999999986</v>
      </c>
      <c r="K77" s="88">
        <v>2.5530470000000003</v>
      </c>
      <c r="L77" s="88">
        <v>80.615380000000002</v>
      </c>
      <c r="M77" s="88">
        <v>31.326419999999999</v>
      </c>
      <c r="N77" s="88">
        <v>0.8072410000000001</v>
      </c>
      <c r="O77" s="88">
        <v>2.9397189999999997</v>
      </c>
      <c r="P77" s="88">
        <v>108.20713599999999</v>
      </c>
      <c r="Q77" s="88">
        <v>18.273126999999999</v>
      </c>
      <c r="R77" s="88">
        <v>0.55230599999999996</v>
      </c>
      <c r="S77" s="88">
        <v>8.8096950000000014</v>
      </c>
      <c r="U77" s="84" t="s">
        <v>547</v>
      </c>
    </row>
    <row r="78" spans="1:21" x14ac:dyDescent="0.2">
      <c r="B78" s="84" t="s">
        <v>348</v>
      </c>
      <c r="C78" s="88">
        <v>16.954031000000001</v>
      </c>
      <c r="D78" s="88">
        <v>2.5004879999999998</v>
      </c>
      <c r="E78" s="88">
        <v>2.7322060000000001</v>
      </c>
      <c r="F78" s="88">
        <v>151.47745599999999</v>
      </c>
      <c r="G78" s="88">
        <v>379.908704</v>
      </c>
      <c r="H78" s="88">
        <v>108.39777799999997</v>
      </c>
      <c r="I78" s="88">
        <v>24.177299999999999</v>
      </c>
      <c r="J78" s="88">
        <v>47.773916</v>
      </c>
      <c r="K78" s="88">
        <v>2.8706789999999991</v>
      </c>
      <c r="L78" s="88">
        <v>83.318365999999997</v>
      </c>
      <c r="M78" s="88">
        <v>17.799222999999998</v>
      </c>
      <c r="N78" s="88">
        <v>0.81231100000000001</v>
      </c>
      <c r="O78" s="88">
        <v>6.4000539999999999</v>
      </c>
      <c r="P78" s="88">
        <v>107.56193200000001</v>
      </c>
      <c r="Q78" s="88">
        <v>16.89893</v>
      </c>
      <c r="R78" s="88">
        <v>0.50558199999999998</v>
      </c>
      <c r="S78" s="88">
        <v>9.3698989999999984</v>
      </c>
      <c r="U78" s="84" t="s">
        <v>548</v>
      </c>
    </row>
    <row r="79" spans="1:21" x14ac:dyDescent="0.2">
      <c r="B79" s="84" t="s">
        <v>349</v>
      </c>
      <c r="C79" s="88">
        <v>12.762117</v>
      </c>
      <c r="D79" s="88">
        <v>2.8506149999999999</v>
      </c>
      <c r="E79" s="88">
        <v>2.8292000000000002</v>
      </c>
      <c r="F79" s="88">
        <v>117.8472</v>
      </c>
      <c r="G79" s="88">
        <v>332.98672200000004</v>
      </c>
      <c r="H79" s="88">
        <v>77.966852000000017</v>
      </c>
      <c r="I79" s="88">
        <v>16.639735999999999</v>
      </c>
      <c r="J79" s="88">
        <v>50.308812000000003</v>
      </c>
      <c r="K79" s="88">
        <v>1.4140969999999999</v>
      </c>
      <c r="L79" s="88">
        <v>76.828649000000013</v>
      </c>
      <c r="M79" s="88">
        <v>15.306408000000001</v>
      </c>
      <c r="N79" s="88">
        <v>0.88049899999999992</v>
      </c>
      <c r="O79" s="88">
        <v>7.3673420000000007</v>
      </c>
      <c r="P79" s="88">
        <v>102.741907</v>
      </c>
      <c r="Q79" s="88">
        <v>20.335581999999999</v>
      </c>
      <c r="R79" s="88">
        <v>0.366068</v>
      </c>
      <c r="S79" s="88">
        <v>5.2921930000000001</v>
      </c>
      <c r="U79" s="84" t="s">
        <v>549</v>
      </c>
    </row>
    <row r="80" spans="1:21" x14ac:dyDescent="0.2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2">
      <c r="A81" s="87">
        <v>2024</v>
      </c>
      <c r="B81" s="84" t="s">
        <v>338</v>
      </c>
      <c r="C81" s="88">
        <v>13.04102</v>
      </c>
      <c r="D81" s="88">
        <v>2.6684619999999999</v>
      </c>
      <c r="E81" s="88">
        <v>2.168085</v>
      </c>
      <c r="F81" s="88">
        <v>149.32754800000001</v>
      </c>
      <c r="G81" s="88">
        <v>368.60983199999998</v>
      </c>
      <c r="H81" s="88">
        <v>94.80397499999998</v>
      </c>
      <c r="I81" s="88">
        <v>21.362825000000001</v>
      </c>
      <c r="J81" s="88">
        <v>50.889264000000011</v>
      </c>
      <c r="K81" s="88">
        <v>1.0733769999999998</v>
      </c>
      <c r="L81" s="88">
        <v>102.79910799999999</v>
      </c>
      <c r="M81" s="88">
        <v>16.646632</v>
      </c>
      <c r="N81" s="88">
        <v>1.062138</v>
      </c>
      <c r="O81" s="88">
        <v>3.7532129999999997</v>
      </c>
      <c r="P81" s="88">
        <v>106.426027</v>
      </c>
      <c r="Q81" s="88">
        <v>15.237127999999998</v>
      </c>
      <c r="R81" s="88">
        <v>0.58923300000000012</v>
      </c>
      <c r="S81" s="88">
        <v>8.2616019999999999</v>
      </c>
      <c r="T81" s="87">
        <v>2024</v>
      </c>
      <c r="U81" s="84" t="s">
        <v>538</v>
      </c>
    </row>
    <row r="82" spans="1:21" x14ac:dyDescent="0.2">
      <c r="B82" s="84" t="s">
        <v>339</v>
      </c>
      <c r="C82" s="88">
        <v>13.873437000000001</v>
      </c>
      <c r="D82" s="88">
        <v>2.9255499999999999</v>
      </c>
      <c r="E82" s="88">
        <v>1.8041129999999999</v>
      </c>
      <c r="F82" s="88">
        <v>156.46092899999999</v>
      </c>
      <c r="G82" s="88">
        <v>374.67110200000008</v>
      </c>
      <c r="H82" s="88">
        <v>96.847794999999991</v>
      </c>
      <c r="I82" s="88">
        <v>23.538865000000001</v>
      </c>
      <c r="J82" s="88">
        <v>46.238741000000005</v>
      </c>
      <c r="K82" s="88">
        <v>1.1471499999999999</v>
      </c>
      <c r="L82" s="88">
        <v>106.73327999999998</v>
      </c>
      <c r="M82" s="88">
        <v>14.568059</v>
      </c>
      <c r="N82" s="88">
        <v>0.99003099999999999</v>
      </c>
      <c r="O82" s="88">
        <v>10.970499</v>
      </c>
      <c r="P82" s="88">
        <v>113.11266700000002</v>
      </c>
      <c r="Q82" s="88">
        <v>15.466115</v>
      </c>
      <c r="R82" s="88">
        <v>0.91945200000000005</v>
      </c>
      <c r="S82" s="88">
        <v>7.9683040000000007</v>
      </c>
      <c r="U82" s="84" t="s">
        <v>539</v>
      </c>
    </row>
    <row r="83" spans="1:21" x14ac:dyDescent="0.2">
      <c r="B83" s="84" t="s">
        <v>340</v>
      </c>
      <c r="C83" s="88">
        <v>13.641819</v>
      </c>
      <c r="D83" s="88">
        <v>2.0289389999999998</v>
      </c>
      <c r="E83" s="88">
        <v>2.2622439999999999</v>
      </c>
      <c r="F83" s="88">
        <v>155.42612700000001</v>
      </c>
      <c r="G83" s="88">
        <v>379.17720999999995</v>
      </c>
      <c r="H83" s="88">
        <v>98.235447999999977</v>
      </c>
      <c r="I83" s="88">
        <v>23.628146000000005</v>
      </c>
      <c r="J83" s="88">
        <v>47.044347000000002</v>
      </c>
      <c r="K83" s="88">
        <v>1.396782</v>
      </c>
      <c r="L83" s="88">
        <v>95.662645000000026</v>
      </c>
      <c r="M83" s="88">
        <v>13.340344</v>
      </c>
      <c r="N83" s="88">
        <v>1.1787289999999999</v>
      </c>
      <c r="O83" s="88">
        <v>8.9826329999999999</v>
      </c>
      <c r="P83" s="88">
        <v>108.492774</v>
      </c>
      <c r="Q83" s="88">
        <v>15.424100999999999</v>
      </c>
      <c r="R83" s="88">
        <v>1.0215909999999999</v>
      </c>
      <c r="S83" s="88">
        <v>10.972216000000001</v>
      </c>
      <c r="U83" s="84" t="s">
        <v>540</v>
      </c>
    </row>
    <row r="84" spans="1:21" x14ac:dyDescent="0.2">
      <c r="B84" s="84" t="s">
        <v>341</v>
      </c>
      <c r="C84" s="88">
        <v>13.245398999999999</v>
      </c>
      <c r="D84" s="88">
        <v>2.6548449999999999</v>
      </c>
      <c r="E84" s="88">
        <v>2.2956490000000001</v>
      </c>
      <c r="F84" s="88">
        <v>158.24158799999998</v>
      </c>
      <c r="G84" s="88">
        <v>416.91236700000013</v>
      </c>
      <c r="H84" s="88">
        <v>112.00809799999996</v>
      </c>
      <c r="I84" s="88">
        <v>29.247040000000002</v>
      </c>
      <c r="J84" s="88">
        <v>48.396765000000009</v>
      </c>
      <c r="K84" s="88">
        <v>1.5875729999999999</v>
      </c>
      <c r="L84" s="88">
        <v>114.86801400000002</v>
      </c>
      <c r="M84" s="88">
        <v>12.705601999999999</v>
      </c>
      <c r="N84" s="88">
        <v>1.538343</v>
      </c>
      <c r="O84" s="88">
        <v>13.862902</v>
      </c>
      <c r="P84" s="88">
        <v>122.00305099999999</v>
      </c>
      <c r="Q84" s="88">
        <v>14.160346000000001</v>
      </c>
      <c r="R84" s="88">
        <v>0.94205799999999995</v>
      </c>
      <c r="S84" s="88">
        <v>10.230744999999999</v>
      </c>
      <c r="U84" s="84" t="s">
        <v>541</v>
      </c>
    </row>
    <row r="85" spans="1:21" x14ac:dyDescent="0.2">
      <c r="B85" s="84" t="s">
        <v>342</v>
      </c>
      <c r="C85" s="88">
        <v>13.934657000000001</v>
      </c>
      <c r="D85" s="88">
        <v>1.9328340000000002</v>
      </c>
      <c r="E85" s="88">
        <v>2.3965989999999997</v>
      </c>
      <c r="F85" s="88">
        <v>162.69700700000001</v>
      </c>
      <c r="G85" s="88">
        <v>426.20286799999997</v>
      </c>
      <c r="H85" s="88">
        <v>105.267324</v>
      </c>
      <c r="I85" s="88">
        <v>30.50854</v>
      </c>
      <c r="J85" s="88">
        <v>54.512374000000001</v>
      </c>
      <c r="K85" s="88">
        <v>2.707983</v>
      </c>
      <c r="L85" s="88">
        <v>92.733650000000011</v>
      </c>
      <c r="M85" s="88">
        <v>18.849603999999999</v>
      </c>
      <c r="N85" s="88">
        <v>1.5168699999999999</v>
      </c>
      <c r="O85" s="88">
        <v>11.685327000000001</v>
      </c>
      <c r="P85" s="88">
        <v>128.38316599999999</v>
      </c>
      <c r="Q85" s="88">
        <v>18.344110000000001</v>
      </c>
      <c r="R85" s="88">
        <v>0.80937900000000007</v>
      </c>
      <c r="S85" s="88">
        <v>13.215587000000001</v>
      </c>
      <c r="U85" s="84" t="s">
        <v>542</v>
      </c>
    </row>
    <row r="86" spans="1:21" x14ac:dyDescent="0.2">
      <c r="B86" s="84" t="s">
        <v>343</v>
      </c>
      <c r="C86" s="88">
        <v>14.396614999999999</v>
      </c>
      <c r="D86" s="88">
        <v>2.2156260000000003</v>
      </c>
      <c r="E86" s="88">
        <v>2.342079</v>
      </c>
      <c r="F86" s="88">
        <v>146.86044100000001</v>
      </c>
      <c r="G86" s="88">
        <v>418.91621700000002</v>
      </c>
      <c r="H86" s="88">
        <v>99.494602</v>
      </c>
      <c r="I86" s="88">
        <v>26.793085000000005</v>
      </c>
      <c r="J86" s="88">
        <v>51.372633000000015</v>
      </c>
      <c r="K86" s="88">
        <v>1.7689539999999999</v>
      </c>
      <c r="L86" s="88">
        <v>98.826525999999973</v>
      </c>
      <c r="M86" s="88">
        <v>15.111843</v>
      </c>
      <c r="N86" s="88">
        <v>0.87895000000000001</v>
      </c>
      <c r="O86" s="88">
        <v>12.226531</v>
      </c>
      <c r="P86" s="88">
        <v>112.07517799999999</v>
      </c>
      <c r="Q86" s="88">
        <v>14.884923999999998</v>
      </c>
      <c r="R86" s="88">
        <v>0.61328800000000006</v>
      </c>
      <c r="S86" s="88">
        <v>10.187471</v>
      </c>
      <c r="U86" s="84" t="s">
        <v>543</v>
      </c>
    </row>
    <row r="87" spans="1:21" x14ac:dyDescent="0.2">
      <c r="B87" s="84" t="s">
        <v>344</v>
      </c>
      <c r="C87" s="88">
        <v>14.149259000000001</v>
      </c>
      <c r="D87" s="88">
        <v>2.27379</v>
      </c>
      <c r="E87" s="88">
        <v>2.2944109999999998</v>
      </c>
      <c r="F87" s="88">
        <v>140.62773100000001</v>
      </c>
      <c r="G87" s="88">
        <v>456.82963099999995</v>
      </c>
      <c r="H87" s="88">
        <v>108.201438</v>
      </c>
      <c r="I87" s="88">
        <v>24.683330000000002</v>
      </c>
      <c r="J87" s="88">
        <v>61.594353000000005</v>
      </c>
      <c r="K87" s="88">
        <v>2.4157989999999998</v>
      </c>
      <c r="L87" s="88">
        <v>87.692807000000016</v>
      </c>
      <c r="M87" s="88">
        <v>32.505156999999997</v>
      </c>
      <c r="N87" s="88">
        <v>1.4304420000000002</v>
      </c>
      <c r="O87" s="88">
        <v>6.9524059999999999</v>
      </c>
      <c r="P87" s="88">
        <v>134.021894</v>
      </c>
      <c r="Q87" s="88">
        <v>16.979793000000001</v>
      </c>
      <c r="R87" s="88">
        <v>0.87020200000000003</v>
      </c>
      <c r="S87" s="88">
        <v>13.047207</v>
      </c>
      <c r="U87" s="84" t="s">
        <v>544</v>
      </c>
    </row>
    <row r="88" spans="1:21" x14ac:dyDescent="0.2">
      <c r="B88" s="84" t="s">
        <v>345</v>
      </c>
      <c r="C88" s="88">
        <v>11.876090999999999</v>
      </c>
      <c r="D88" s="88">
        <v>2.1211850000000001</v>
      </c>
      <c r="E88" s="88">
        <v>1.889686</v>
      </c>
      <c r="F88" s="88">
        <v>107.88609600000001</v>
      </c>
      <c r="G88" s="88">
        <v>331.81136700000002</v>
      </c>
      <c r="H88" s="88">
        <v>82.428630999999996</v>
      </c>
      <c r="I88" s="88">
        <v>10.137423</v>
      </c>
      <c r="J88" s="88">
        <v>61.131497999999993</v>
      </c>
      <c r="K88" s="88">
        <v>0.83003100000000007</v>
      </c>
      <c r="L88" s="88">
        <v>75.206060999999977</v>
      </c>
      <c r="M88" s="88">
        <v>17.548113000000001</v>
      </c>
      <c r="N88" s="88">
        <v>1.248621</v>
      </c>
      <c r="O88" s="88">
        <v>10.366144</v>
      </c>
      <c r="P88" s="88">
        <v>100.73899600000001</v>
      </c>
      <c r="Q88" s="88">
        <v>16.697597999999999</v>
      </c>
      <c r="R88" s="88">
        <v>0.47910099999999994</v>
      </c>
      <c r="S88" s="88">
        <v>5.0592160000000002</v>
      </c>
      <c r="U88" s="84" t="s">
        <v>545</v>
      </c>
    </row>
    <row r="89" spans="1:21" x14ac:dyDescent="0.2">
      <c r="B89" s="84" t="s">
        <v>346</v>
      </c>
      <c r="C89" s="88">
        <v>14.462178</v>
      </c>
      <c r="D89" s="88">
        <v>3.133229</v>
      </c>
      <c r="E89" s="88">
        <v>2.1352120000000001</v>
      </c>
      <c r="F89" s="88">
        <v>140.409898</v>
      </c>
      <c r="G89" s="88">
        <v>400.02757699999995</v>
      </c>
      <c r="H89" s="88">
        <v>97.341632000000004</v>
      </c>
      <c r="I89" s="88">
        <v>22.525578000000003</v>
      </c>
      <c r="J89" s="88">
        <v>56.150488000000003</v>
      </c>
      <c r="K89" s="88">
        <v>1.727884</v>
      </c>
      <c r="L89" s="88">
        <v>86.044082000000003</v>
      </c>
      <c r="M89" s="88">
        <v>38.077603999999994</v>
      </c>
      <c r="N89" s="88">
        <v>0.91214999999999991</v>
      </c>
      <c r="O89" s="88">
        <v>9.6755510000000005</v>
      </c>
      <c r="P89" s="88">
        <v>120.97121599999998</v>
      </c>
      <c r="Q89" s="88">
        <v>18.860903</v>
      </c>
      <c r="R89" s="88">
        <v>0.55460200000000004</v>
      </c>
      <c r="S89" s="88">
        <v>10.166558999999999</v>
      </c>
      <c r="U89" s="84" t="s">
        <v>546</v>
      </c>
    </row>
    <row r="90" spans="1:21" x14ac:dyDescent="0.2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547</v>
      </c>
    </row>
    <row r="91" spans="1:21" x14ac:dyDescent="0.2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2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2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2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2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3">
      <c r="A96" s="205" t="s">
        <v>680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3">
      <c r="A97" s="199" t="s">
        <v>162</v>
      </c>
      <c r="B97" s="199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535</v>
      </c>
      <c r="U97" s="199" t="s">
        <v>522</v>
      </c>
    </row>
    <row r="98" spans="1:21" ht="20.25" customHeight="1" thickBot="1" x14ac:dyDescent="0.25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2">
      <c r="A99" s="87">
        <v>2023</v>
      </c>
      <c r="B99" s="84" t="s">
        <v>338</v>
      </c>
      <c r="C99" s="88">
        <v>45.095951000000007</v>
      </c>
      <c r="D99" s="88">
        <v>6.3536890000000001</v>
      </c>
      <c r="E99" s="88">
        <v>31.602834999999981</v>
      </c>
      <c r="F99" s="88">
        <v>21.995037999999994</v>
      </c>
      <c r="G99" s="88">
        <v>9.2182899999999997</v>
      </c>
      <c r="H99" s="88">
        <v>7.0012080000000001</v>
      </c>
      <c r="I99" s="88">
        <v>4.6506280000000011</v>
      </c>
      <c r="J99" s="88">
        <v>11.420207</v>
      </c>
      <c r="K99" s="88">
        <v>12.696493999999998</v>
      </c>
      <c r="L99" s="88">
        <v>127.84111100000001</v>
      </c>
      <c r="M99" s="88">
        <v>123.29628100000008</v>
      </c>
      <c r="N99" s="88">
        <v>26.141500999999998</v>
      </c>
      <c r="O99" s="88">
        <v>83.391941000000003</v>
      </c>
      <c r="P99" s="88">
        <v>4.6156100000000002</v>
      </c>
      <c r="Q99" s="88">
        <v>2.3062860000000001</v>
      </c>
      <c r="R99" s="88">
        <v>2.6869509999999996</v>
      </c>
      <c r="S99" s="88">
        <v>25.600042999999999</v>
      </c>
      <c r="T99" s="87">
        <v>2023</v>
      </c>
      <c r="U99" s="84" t="s">
        <v>538</v>
      </c>
    </row>
    <row r="100" spans="1:21" x14ac:dyDescent="0.2">
      <c r="B100" s="84" t="s">
        <v>339</v>
      </c>
      <c r="C100" s="88">
        <v>37.898015000000029</v>
      </c>
      <c r="D100" s="88">
        <v>6.066198</v>
      </c>
      <c r="E100" s="88">
        <v>36.003709999999998</v>
      </c>
      <c r="F100" s="88">
        <v>18.995891999999998</v>
      </c>
      <c r="G100" s="88">
        <v>9.7637140000000002</v>
      </c>
      <c r="H100" s="88">
        <v>6.8383930000000008</v>
      </c>
      <c r="I100" s="88">
        <v>4.884004</v>
      </c>
      <c r="J100" s="88">
        <v>11.947934999999998</v>
      </c>
      <c r="K100" s="88">
        <v>12.846989000000001</v>
      </c>
      <c r="L100" s="88">
        <v>106.17906900000004</v>
      </c>
      <c r="M100" s="88">
        <v>103.69956500000001</v>
      </c>
      <c r="N100" s="88">
        <v>24.469876999999997</v>
      </c>
      <c r="O100" s="88">
        <v>82.561437999999995</v>
      </c>
      <c r="P100" s="88">
        <v>4.4622109999999999</v>
      </c>
      <c r="Q100" s="88">
        <v>4.149471000000001</v>
      </c>
      <c r="R100" s="88">
        <v>2.2767760000000004</v>
      </c>
      <c r="S100" s="88">
        <v>26.156628000000001</v>
      </c>
      <c r="U100" s="84" t="s">
        <v>539</v>
      </c>
    </row>
    <row r="101" spans="1:21" x14ac:dyDescent="0.2">
      <c r="B101" s="84" t="s">
        <v>340</v>
      </c>
      <c r="C101" s="88">
        <v>49.822777000000038</v>
      </c>
      <c r="D101" s="88">
        <v>8.2891499999999994</v>
      </c>
      <c r="E101" s="88">
        <v>39.713744000000005</v>
      </c>
      <c r="F101" s="88">
        <v>24.307655999999994</v>
      </c>
      <c r="G101" s="88">
        <v>13.053578999999999</v>
      </c>
      <c r="H101" s="88">
        <v>8.4960430000000002</v>
      </c>
      <c r="I101" s="88">
        <v>5.6659610000000002</v>
      </c>
      <c r="J101" s="88">
        <v>14.617888000000001</v>
      </c>
      <c r="K101" s="88">
        <v>14.229956</v>
      </c>
      <c r="L101" s="88">
        <v>112.73232600000001</v>
      </c>
      <c r="M101" s="88">
        <v>122.26625200000004</v>
      </c>
      <c r="N101" s="88">
        <v>28.109938</v>
      </c>
      <c r="O101" s="88">
        <v>83.997195999999946</v>
      </c>
      <c r="P101" s="88">
        <v>4.1922339999999991</v>
      </c>
      <c r="Q101" s="88">
        <v>2.9865539999999999</v>
      </c>
      <c r="R101" s="88">
        <v>3.0105969999999997</v>
      </c>
      <c r="S101" s="88">
        <v>34.414764999999996</v>
      </c>
      <c r="U101" s="84" t="s">
        <v>540</v>
      </c>
    </row>
    <row r="102" spans="1:21" x14ac:dyDescent="0.2">
      <c r="B102" s="84" t="s">
        <v>341</v>
      </c>
      <c r="C102" s="88">
        <v>56.273960000000017</v>
      </c>
      <c r="D102" s="88">
        <v>7.6639280000000003</v>
      </c>
      <c r="E102" s="88">
        <v>30.577741000000003</v>
      </c>
      <c r="F102" s="88">
        <v>18.202255000000008</v>
      </c>
      <c r="G102" s="88">
        <v>10.301471000000001</v>
      </c>
      <c r="H102" s="88">
        <v>6.7426689999999994</v>
      </c>
      <c r="I102" s="88">
        <v>5.8501479999999999</v>
      </c>
      <c r="J102" s="88">
        <v>13.294195</v>
      </c>
      <c r="K102" s="88">
        <v>11.903216</v>
      </c>
      <c r="L102" s="88">
        <v>94.542092000000025</v>
      </c>
      <c r="M102" s="88">
        <v>108.46736500000003</v>
      </c>
      <c r="N102" s="88">
        <v>24.819744</v>
      </c>
      <c r="O102" s="88">
        <v>69.720449000000002</v>
      </c>
      <c r="P102" s="88">
        <v>4.8017070000000013</v>
      </c>
      <c r="Q102" s="88">
        <v>2.3423509999999998</v>
      </c>
      <c r="R102" s="88">
        <v>3.0036550000000002</v>
      </c>
      <c r="S102" s="88">
        <v>25.975147</v>
      </c>
      <c r="U102" s="84" t="s">
        <v>541</v>
      </c>
    </row>
    <row r="103" spans="1:21" x14ac:dyDescent="0.2">
      <c r="B103" s="84" t="s">
        <v>342</v>
      </c>
      <c r="C103" s="88">
        <v>59.323161999999968</v>
      </c>
      <c r="D103" s="88">
        <v>8.8971009999999993</v>
      </c>
      <c r="E103" s="88">
        <v>36.543943999999996</v>
      </c>
      <c r="F103" s="88">
        <v>29.72906600000001</v>
      </c>
      <c r="G103" s="88">
        <v>11.831215</v>
      </c>
      <c r="H103" s="88">
        <v>7.8554719999999998</v>
      </c>
      <c r="I103" s="88">
        <v>6.182429</v>
      </c>
      <c r="J103" s="88">
        <v>15.086259999999999</v>
      </c>
      <c r="K103" s="88">
        <v>14.524231999999996</v>
      </c>
      <c r="L103" s="88">
        <v>108.58188200000001</v>
      </c>
      <c r="M103" s="88">
        <v>118.32314899999999</v>
      </c>
      <c r="N103" s="88">
        <v>28.474117999999994</v>
      </c>
      <c r="O103" s="88">
        <v>83.113564999999994</v>
      </c>
      <c r="P103" s="88">
        <v>5.2831910000000004</v>
      </c>
      <c r="Q103" s="88">
        <v>2.1591139999999998</v>
      </c>
      <c r="R103" s="88">
        <v>3.595485</v>
      </c>
      <c r="S103" s="88">
        <v>27.826257000000002</v>
      </c>
      <c r="U103" s="84" t="s">
        <v>542</v>
      </c>
    </row>
    <row r="104" spans="1:21" x14ac:dyDescent="0.2">
      <c r="B104" s="84" t="s">
        <v>343</v>
      </c>
      <c r="C104" s="88">
        <v>46.15661900000002</v>
      </c>
      <c r="D104" s="88">
        <v>5.9956020000000017</v>
      </c>
      <c r="E104" s="88">
        <v>33.161746000000008</v>
      </c>
      <c r="F104" s="88">
        <v>27.738311999999986</v>
      </c>
      <c r="G104" s="88">
        <v>10.644695</v>
      </c>
      <c r="H104" s="88">
        <v>7.9776059999999998</v>
      </c>
      <c r="I104" s="88">
        <v>6.2159380000000004</v>
      </c>
      <c r="J104" s="88">
        <v>14.277146999999999</v>
      </c>
      <c r="K104" s="88">
        <v>14.906114000000001</v>
      </c>
      <c r="L104" s="88">
        <v>114.84768199999999</v>
      </c>
      <c r="M104" s="88">
        <v>117.33157399999996</v>
      </c>
      <c r="N104" s="88">
        <v>27.533401000000005</v>
      </c>
      <c r="O104" s="88">
        <v>73.985146000000015</v>
      </c>
      <c r="P104" s="88">
        <v>4.551812</v>
      </c>
      <c r="Q104" s="88">
        <v>1.9344110000000001</v>
      </c>
      <c r="R104" s="88">
        <v>3.362914</v>
      </c>
      <c r="S104" s="88">
        <v>32.235064999999999</v>
      </c>
      <c r="U104" s="84" t="s">
        <v>543</v>
      </c>
    </row>
    <row r="105" spans="1:21" x14ac:dyDescent="0.2">
      <c r="B105" s="84" t="s">
        <v>344</v>
      </c>
      <c r="C105" s="88">
        <v>32.004789000000017</v>
      </c>
      <c r="D105" s="88">
        <v>3.1611569999999998</v>
      </c>
      <c r="E105" s="88">
        <v>28.241219999999991</v>
      </c>
      <c r="F105" s="88">
        <v>19.029473999999993</v>
      </c>
      <c r="G105" s="88">
        <v>10.885702999999999</v>
      </c>
      <c r="H105" s="88">
        <v>7.0946979999999993</v>
      </c>
      <c r="I105" s="88">
        <v>5.4435649999999995</v>
      </c>
      <c r="J105" s="88">
        <v>15.224114</v>
      </c>
      <c r="K105" s="88">
        <v>12.501540000000002</v>
      </c>
      <c r="L105" s="88">
        <v>125.35718099999998</v>
      </c>
      <c r="M105" s="88">
        <v>132.51791100000005</v>
      </c>
      <c r="N105" s="88">
        <v>27.814329000000004</v>
      </c>
      <c r="O105" s="88">
        <v>91.217956999999998</v>
      </c>
      <c r="P105" s="88">
        <v>5.891896</v>
      </c>
      <c r="Q105" s="88">
        <v>2.03444</v>
      </c>
      <c r="R105" s="88">
        <v>3.5311360000000009</v>
      </c>
      <c r="S105" s="88">
        <v>28.968178999999999</v>
      </c>
      <c r="U105" s="84" t="s">
        <v>544</v>
      </c>
    </row>
    <row r="106" spans="1:21" x14ac:dyDescent="0.2">
      <c r="B106" s="84" t="s">
        <v>345</v>
      </c>
      <c r="C106" s="88">
        <v>21.188552000000001</v>
      </c>
      <c r="D106" s="88">
        <v>1.6094630000000001</v>
      </c>
      <c r="E106" s="88">
        <v>20.644467999999996</v>
      </c>
      <c r="F106" s="88">
        <v>15.518598000000006</v>
      </c>
      <c r="G106" s="88">
        <v>6.9370860000000008</v>
      </c>
      <c r="H106" s="88">
        <v>6.2536839999999998</v>
      </c>
      <c r="I106" s="88">
        <v>3.605694999999999</v>
      </c>
      <c r="J106" s="88">
        <v>7.1780219999999995</v>
      </c>
      <c r="K106" s="88">
        <v>6.9365569999999988</v>
      </c>
      <c r="L106" s="88">
        <v>138.1447379999999</v>
      </c>
      <c r="M106" s="88">
        <v>125.21304300000001</v>
      </c>
      <c r="N106" s="88">
        <v>26.999005999999994</v>
      </c>
      <c r="O106" s="88">
        <v>78.720210000000009</v>
      </c>
      <c r="P106" s="88">
        <v>5.011616000000001</v>
      </c>
      <c r="Q106" s="88">
        <v>1.145394</v>
      </c>
      <c r="R106" s="88">
        <v>3.4245580000000002</v>
      </c>
      <c r="S106" s="88">
        <v>21.405680000000004</v>
      </c>
      <c r="U106" s="84" t="s">
        <v>545</v>
      </c>
    </row>
    <row r="107" spans="1:21" x14ac:dyDescent="0.2">
      <c r="B107" s="84" t="s">
        <v>346</v>
      </c>
      <c r="C107" s="88">
        <v>52.052827999999984</v>
      </c>
      <c r="D107" s="88">
        <v>4.771958999999999</v>
      </c>
      <c r="E107" s="88">
        <v>32.136358000000008</v>
      </c>
      <c r="F107" s="88">
        <v>21.712783000000002</v>
      </c>
      <c r="G107" s="88">
        <v>10.526987</v>
      </c>
      <c r="H107" s="88">
        <v>8.4013169999999988</v>
      </c>
      <c r="I107" s="88">
        <v>5.8343360000000004</v>
      </c>
      <c r="J107" s="88">
        <v>12.976977</v>
      </c>
      <c r="K107" s="88">
        <v>10.666796999999999</v>
      </c>
      <c r="L107" s="88">
        <v>145.49444500000004</v>
      </c>
      <c r="M107" s="88">
        <v>128.45980800000001</v>
      </c>
      <c r="N107" s="88">
        <v>27.146418000000004</v>
      </c>
      <c r="O107" s="88">
        <v>89.524085000000014</v>
      </c>
      <c r="P107" s="88">
        <v>4.3963469999999996</v>
      </c>
      <c r="Q107" s="88">
        <v>2.1351</v>
      </c>
      <c r="R107" s="88">
        <v>4.0745609999999992</v>
      </c>
      <c r="S107" s="88">
        <v>30.311475000000002</v>
      </c>
      <c r="U107" s="84" t="s">
        <v>546</v>
      </c>
    </row>
    <row r="108" spans="1:21" x14ac:dyDescent="0.2">
      <c r="B108" s="84" t="s">
        <v>347</v>
      </c>
      <c r="C108" s="88">
        <v>45.334980000000002</v>
      </c>
      <c r="D108" s="88">
        <v>5.9344889999999992</v>
      </c>
      <c r="E108" s="88">
        <v>26.881626000000001</v>
      </c>
      <c r="F108" s="88">
        <v>17.902243999999996</v>
      </c>
      <c r="G108" s="88">
        <v>11.381029</v>
      </c>
      <c r="H108" s="88">
        <v>7.2153539999999996</v>
      </c>
      <c r="I108" s="88">
        <v>6.4265739999999996</v>
      </c>
      <c r="J108" s="88">
        <v>13.477491999999998</v>
      </c>
      <c r="K108" s="88">
        <v>11.528426000000001</v>
      </c>
      <c r="L108" s="88">
        <v>122.241996</v>
      </c>
      <c r="M108" s="88">
        <v>111.78177300000003</v>
      </c>
      <c r="N108" s="88">
        <v>26.351481</v>
      </c>
      <c r="O108" s="88">
        <v>67.756698</v>
      </c>
      <c r="P108" s="88">
        <v>4.3172380000000006</v>
      </c>
      <c r="Q108" s="88">
        <v>3.6090269999999998</v>
      </c>
      <c r="R108" s="88">
        <v>2.2820259999999992</v>
      </c>
      <c r="S108" s="88">
        <v>30.999147000000001</v>
      </c>
      <c r="U108" s="84" t="s">
        <v>547</v>
      </c>
    </row>
    <row r="109" spans="1:21" x14ac:dyDescent="0.2">
      <c r="B109" s="84" t="s">
        <v>348</v>
      </c>
      <c r="C109" s="88">
        <v>42.363647000000007</v>
      </c>
      <c r="D109" s="88">
        <v>6.9328529999999997</v>
      </c>
      <c r="E109" s="88">
        <v>27.588775000000005</v>
      </c>
      <c r="F109" s="88">
        <v>17.740435999999995</v>
      </c>
      <c r="G109" s="88">
        <v>9.6164179999999995</v>
      </c>
      <c r="H109" s="88">
        <v>7.1666319999999999</v>
      </c>
      <c r="I109" s="88">
        <v>5.5006659999999989</v>
      </c>
      <c r="J109" s="88">
        <v>12.514084</v>
      </c>
      <c r="K109" s="88">
        <v>10.452416999999997</v>
      </c>
      <c r="L109" s="88">
        <v>136.15400100000002</v>
      </c>
      <c r="M109" s="88">
        <v>108.23507799999999</v>
      </c>
      <c r="N109" s="88">
        <v>25.980628000000003</v>
      </c>
      <c r="O109" s="88">
        <v>73.069784000000013</v>
      </c>
      <c r="P109" s="88">
        <v>4.3179889999999999</v>
      </c>
      <c r="Q109" s="88">
        <v>3.0450530000000002</v>
      </c>
      <c r="R109" s="88">
        <v>1.5022260000000001</v>
      </c>
      <c r="S109" s="88">
        <v>29.669758999999999</v>
      </c>
      <c r="U109" s="84" t="s">
        <v>548</v>
      </c>
    </row>
    <row r="110" spans="1:21" x14ac:dyDescent="0.2">
      <c r="B110" s="84" t="s">
        <v>349</v>
      </c>
      <c r="C110" s="88">
        <v>31.146892999999995</v>
      </c>
      <c r="D110" s="88">
        <v>7.9196919999999995</v>
      </c>
      <c r="E110" s="88">
        <v>20.847209000000003</v>
      </c>
      <c r="F110" s="88">
        <v>12.629221000000005</v>
      </c>
      <c r="G110" s="88">
        <v>8.5094829999999995</v>
      </c>
      <c r="H110" s="88">
        <v>6.451219</v>
      </c>
      <c r="I110" s="88">
        <v>4.6211389999999994</v>
      </c>
      <c r="J110" s="88">
        <v>8.705115000000001</v>
      </c>
      <c r="K110" s="88">
        <v>8.2623230000000003</v>
      </c>
      <c r="L110" s="88">
        <v>147.68848800000004</v>
      </c>
      <c r="M110" s="88">
        <v>120.56181999999997</v>
      </c>
      <c r="N110" s="88">
        <v>23.928048000000004</v>
      </c>
      <c r="O110" s="88">
        <v>81.320295999999999</v>
      </c>
      <c r="P110" s="88">
        <v>4.5714889999999997</v>
      </c>
      <c r="Q110" s="88">
        <v>3.0622129999999999</v>
      </c>
      <c r="R110" s="88">
        <v>1.5195569999999998</v>
      </c>
      <c r="S110" s="88">
        <v>26.490107999999999</v>
      </c>
      <c r="U110" s="84" t="s">
        <v>549</v>
      </c>
    </row>
    <row r="111" spans="1:21" x14ac:dyDescent="0.2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2">
      <c r="A112" s="87">
        <v>2024</v>
      </c>
      <c r="B112" s="84" t="s">
        <v>338</v>
      </c>
      <c r="C112" s="88">
        <v>38.459713000000001</v>
      </c>
      <c r="D112" s="88">
        <v>7.0872910000000005</v>
      </c>
      <c r="E112" s="88">
        <v>27.876954999999995</v>
      </c>
      <c r="F112" s="88">
        <v>15.845624000000001</v>
      </c>
      <c r="G112" s="88">
        <v>10.550909000000001</v>
      </c>
      <c r="H112" s="88">
        <v>6.2050509999999992</v>
      </c>
      <c r="I112" s="88">
        <v>4.1220800000000013</v>
      </c>
      <c r="J112" s="88">
        <v>9.9602540000000008</v>
      </c>
      <c r="K112" s="88">
        <v>8.4408499999999993</v>
      </c>
      <c r="L112" s="88">
        <v>127.931393</v>
      </c>
      <c r="M112" s="88">
        <v>117.84191299999999</v>
      </c>
      <c r="N112" s="88">
        <v>20.476645999999988</v>
      </c>
      <c r="O112" s="88">
        <v>76.015024999999994</v>
      </c>
      <c r="P112" s="88">
        <v>4.4123219999999996</v>
      </c>
      <c r="Q112" s="88">
        <v>1.7422139999999997</v>
      </c>
      <c r="R112" s="88">
        <v>1.6734329999999999</v>
      </c>
      <c r="S112" s="88">
        <v>28.352929999999997</v>
      </c>
      <c r="T112" s="87">
        <v>2024</v>
      </c>
      <c r="U112" s="84" t="s">
        <v>538</v>
      </c>
    </row>
    <row r="113" spans="1:21" x14ac:dyDescent="0.2">
      <c r="B113" s="84" t="s">
        <v>339</v>
      </c>
      <c r="C113" s="88">
        <v>33.537629000000003</v>
      </c>
      <c r="D113" s="88">
        <v>10.274397</v>
      </c>
      <c r="E113" s="88">
        <v>28.76121800000001</v>
      </c>
      <c r="F113" s="88">
        <v>15.0501</v>
      </c>
      <c r="G113" s="88">
        <v>10.100577000000001</v>
      </c>
      <c r="H113" s="88">
        <v>6.9014179999999996</v>
      </c>
      <c r="I113" s="88">
        <v>4.380331</v>
      </c>
      <c r="J113" s="88">
        <v>13.037163</v>
      </c>
      <c r="K113" s="88">
        <v>10.381215000000001</v>
      </c>
      <c r="L113" s="88">
        <v>109.26919999999996</v>
      </c>
      <c r="M113" s="88">
        <v>100.78038100000001</v>
      </c>
      <c r="N113" s="88">
        <v>20.837712000000003</v>
      </c>
      <c r="O113" s="88">
        <v>80.587601000000035</v>
      </c>
      <c r="P113" s="88">
        <v>4.3792870000000006</v>
      </c>
      <c r="Q113" s="88">
        <v>2.4932640000000004</v>
      </c>
      <c r="R113" s="88">
        <v>1.9126939999999999</v>
      </c>
      <c r="S113" s="88">
        <v>28.925283</v>
      </c>
      <c r="U113" s="84" t="s">
        <v>539</v>
      </c>
    </row>
    <row r="114" spans="1:21" x14ac:dyDescent="0.2">
      <c r="B114" s="84" t="s">
        <v>340</v>
      </c>
      <c r="C114" s="88">
        <v>38.118310000000037</v>
      </c>
      <c r="D114" s="88">
        <v>7.2780490000000002</v>
      </c>
      <c r="E114" s="88">
        <v>31.999006999999999</v>
      </c>
      <c r="F114" s="88">
        <v>15.755304000000002</v>
      </c>
      <c r="G114" s="88">
        <v>11.662799999999999</v>
      </c>
      <c r="H114" s="88">
        <v>7.0740759999999989</v>
      </c>
      <c r="I114" s="88">
        <v>4.2314489999999996</v>
      </c>
      <c r="J114" s="88">
        <v>12.956427</v>
      </c>
      <c r="K114" s="88">
        <v>11.472171999999999</v>
      </c>
      <c r="L114" s="88">
        <v>106.00617699999998</v>
      </c>
      <c r="M114" s="88">
        <v>114.04493400000007</v>
      </c>
      <c r="N114" s="88">
        <v>21.973944000000007</v>
      </c>
      <c r="O114" s="88">
        <v>79.643054000000006</v>
      </c>
      <c r="P114" s="88">
        <v>4.7519069999999992</v>
      </c>
      <c r="Q114" s="88">
        <v>3.3938060000000001</v>
      </c>
      <c r="R114" s="88">
        <v>2.2492939999999999</v>
      </c>
      <c r="S114" s="88">
        <v>29.440129999999996</v>
      </c>
      <c r="U114" s="84" t="s">
        <v>540</v>
      </c>
    </row>
    <row r="115" spans="1:21" x14ac:dyDescent="0.2">
      <c r="B115" s="84" t="s">
        <v>341</v>
      </c>
      <c r="C115" s="88">
        <v>58.942839999999983</v>
      </c>
      <c r="D115" s="88">
        <v>9.3269109999999973</v>
      </c>
      <c r="E115" s="88">
        <v>30.606728000000004</v>
      </c>
      <c r="F115" s="88">
        <v>25.408958000000002</v>
      </c>
      <c r="G115" s="88">
        <v>11.667729</v>
      </c>
      <c r="H115" s="88">
        <v>7.848018999999999</v>
      </c>
      <c r="I115" s="88">
        <v>5.2339889999999976</v>
      </c>
      <c r="J115" s="88">
        <v>13.717519000000001</v>
      </c>
      <c r="K115" s="88">
        <v>11.537380000000001</v>
      </c>
      <c r="L115" s="88">
        <v>115.84559000000002</v>
      </c>
      <c r="M115" s="88">
        <v>120.58293999999997</v>
      </c>
      <c r="N115" s="88">
        <v>23.427208999999998</v>
      </c>
      <c r="O115" s="88">
        <v>82.503232000000025</v>
      </c>
      <c r="P115" s="88">
        <v>5.2488039999999998</v>
      </c>
      <c r="Q115" s="88">
        <v>3.5664959999999994</v>
      </c>
      <c r="R115" s="88">
        <v>1.7197800000000001</v>
      </c>
      <c r="S115" s="88">
        <v>27.397077999999997</v>
      </c>
      <c r="U115" s="84" t="s">
        <v>541</v>
      </c>
    </row>
    <row r="116" spans="1:21" x14ac:dyDescent="0.2">
      <c r="B116" s="84" t="s">
        <v>342</v>
      </c>
      <c r="C116" s="88">
        <v>61.171766000000005</v>
      </c>
      <c r="D116" s="88">
        <v>9.936084000000001</v>
      </c>
      <c r="E116" s="88">
        <v>32.907857999999983</v>
      </c>
      <c r="F116" s="88">
        <v>23.881285999999996</v>
      </c>
      <c r="G116" s="88">
        <v>13.13326</v>
      </c>
      <c r="H116" s="88">
        <v>7.8670609999999996</v>
      </c>
      <c r="I116" s="88">
        <v>5.1891250000000007</v>
      </c>
      <c r="J116" s="88">
        <v>12.61505</v>
      </c>
      <c r="K116" s="88">
        <v>10.784154000000001</v>
      </c>
      <c r="L116" s="88">
        <v>112.66473100000003</v>
      </c>
      <c r="M116" s="88">
        <v>117.68070599999997</v>
      </c>
      <c r="N116" s="88">
        <v>24.944136</v>
      </c>
      <c r="O116" s="88">
        <v>81.721795999999983</v>
      </c>
      <c r="P116" s="88">
        <v>5.2015890000000002</v>
      </c>
      <c r="Q116" s="88">
        <v>2.9972129999999999</v>
      </c>
      <c r="R116" s="88">
        <v>1.7744770000000001</v>
      </c>
      <c r="S116" s="88">
        <v>29.212987999999999</v>
      </c>
      <c r="U116" s="84" t="s">
        <v>542</v>
      </c>
    </row>
    <row r="117" spans="1:21" x14ac:dyDescent="0.2">
      <c r="B117" s="84" t="s">
        <v>343</v>
      </c>
      <c r="C117" s="88">
        <v>51.211646999999985</v>
      </c>
      <c r="D117" s="88">
        <v>8.0443889999999989</v>
      </c>
      <c r="E117" s="88">
        <v>29.186620999999995</v>
      </c>
      <c r="F117" s="88">
        <v>18.550111999999999</v>
      </c>
      <c r="G117" s="88">
        <v>11.315352000000001</v>
      </c>
      <c r="H117" s="88">
        <v>8.1295390000000012</v>
      </c>
      <c r="I117" s="88">
        <v>5.3073840000000008</v>
      </c>
      <c r="J117" s="88">
        <v>12.778012</v>
      </c>
      <c r="K117" s="88">
        <v>10.214897000000002</v>
      </c>
      <c r="L117" s="88">
        <v>107.99221799999998</v>
      </c>
      <c r="M117" s="88">
        <v>106.625089</v>
      </c>
      <c r="N117" s="88">
        <v>23.041105999999999</v>
      </c>
      <c r="O117" s="88">
        <v>70.618475999999987</v>
      </c>
      <c r="P117" s="88">
        <v>4.9709509999999995</v>
      </c>
      <c r="Q117" s="88">
        <v>1.9534090000000002</v>
      </c>
      <c r="R117" s="88">
        <v>2.1487549999999991</v>
      </c>
      <c r="S117" s="88">
        <v>28.149343000000002</v>
      </c>
      <c r="U117" s="84" t="s">
        <v>543</v>
      </c>
    </row>
    <row r="118" spans="1:21" x14ac:dyDescent="0.2">
      <c r="B118" s="84" t="s">
        <v>344</v>
      </c>
      <c r="C118" s="88">
        <v>52.431115000000005</v>
      </c>
      <c r="D118" s="88">
        <v>5.7066670000000004</v>
      </c>
      <c r="E118" s="88">
        <v>32.635919000000001</v>
      </c>
      <c r="F118" s="88">
        <v>23.178052000000001</v>
      </c>
      <c r="G118" s="88">
        <v>13.155605999999999</v>
      </c>
      <c r="H118" s="88">
        <v>8.2733500000000006</v>
      </c>
      <c r="I118" s="88">
        <v>5.2651000000000003</v>
      </c>
      <c r="J118" s="88">
        <v>14.984311999999999</v>
      </c>
      <c r="K118" s="88">
        <v>11.623980000000001</v>
      </c>
      <c r="L118" s="88">
        <v>133.70513800000003</v>
      </c>
      <c r="M118" s="88">
        <v>133.95519999999996</v>
      </c>
      <c r="N118" s="88">
        <v>26.572537000000004</v>
      </c>
      <c r="O118" s="88">
        <v>94.938657000000021</v>
      </c>
      <c r="P118" s="88">
        <v>6.0911639999999991</v>
      </c>
      <c r="Q118" s="88">
        <v>1.4312330000000002</v>
      </c>
      <c r="R118" s="88">
        <v>3.2208109999999994</v>
      </c>
      <c r="S118" s="88">
        <v>29.645648999999995</v>
      </c>
      <c r="U118" s="84" t="s">
        <v>544</v>
      </c>
    </row>
    <row r="119" spans="1:21" x14ac:dyDescent="0.2">
      <c r="B119" s="84" t="s">
        <v>345</v>
      </c>
      <c r="C119" s="88">
        <v>22.142504000000006</v>
      </c>
      <c r="D119" s="88">
        <v>4.8044259999999994</v>
      </c>
      <c r="E119" s="88">
        <v>20.691297999999996</v>
      </c>
      <c r="F119" s="88">
        <v>14.310500000000005</v>
      </c>
      <c r="G119" s="88">
        <v>7.1965850000000007</v>
      </c>
      <c r="H119" s="88">
        <v>6.4158179999999998</v>
      </c>
      <c r="I119" s="88">
        <v>3.1232509999999998</v>
      </c>
      <c r="J119" s="88">
        <v>8.0329470000000001</v>
      </c>
      <c r="K119" s="88">
        <v>6.8599680000000021</v>
      </c>
      <c r="L119" s="88">
        <v>136.12703100000004</v>
      </c>
      <c r="M119" s="88">
        <v>125.74895100000001</v>
      </c>
      <c r="N119" s="88">
        <v>24.319178999999998</v>
      </c>
      <c r="O119" s="88">
        <v>86.890021999999988</v>
      </c>
      <c r="P119" s="88">
        <v>4.3956989999999996</v>
      </c>
      <c r="Q119" s="88">
        <v>1.5092020000000002</v>
      </c>
      <c r="R119" s="88">
        <v>2.6647569999999998</v>
      </c>
      <c r="S119" s="88">
        <v>19.960675999999999</v>
      </c>
      <c r="U119" s="84" t="s">
        <v>545</v>
      </c>
    </row>
    <row r="120" spans="1:21" x14ac:dyDescent="0.2">
      <c r="B120" s="84" t="s">
        <v>346</v>
      </c>
      <c r="C120" s="88">
        <v>51.429849999999981</v>
      </c>
      <c r="D120" s="88">
        <v>6.5257780000000007</v>
      </c>
      <c r="E120" s="88">
        <v>32.453738000000001</v>
      </c>
      <c r="F120" s="88">
        <v>20.804971999999996</v>
      </c>
      <c r="G120" s="88">
        <v>11.918436000000002</v>
      </c>
      <c r="H120" s="88">
        <v>7.6370999999999993</v>
      </c>
      <c r="I120" s="88">
        <v>5.5573199999999998</v>
      </c>
      <c r="J120" s="88">
        <v>11.754408000000002</v>
      </c>
      <c r="K120" s="88">
        <v>10.718819</v>
      </c>
      <c r="L120" s="88">
        <v>140.53574100000003</v>
      </c>
      <c r="M120" s="88">
        <v>127.07183899999997</v>
      </c>
      <c r="N120" s="88">
        <v>26.423473000000001</v>
      </c>
      <c r="O120" s="88">
        <v>86.155851000000013</v>
      </c>
      <c r="P120" s="88">
        <v>5.324241999999999</v>
      </c>
      <c r="Q120" s="88">
        <v>1.7587660000000005</v>
      </c>
      <c r="R120" s="88">
        <v>3.0017080000000012</v>
      </c>
      <c r="S120" s="88">
        <v>27.284455999999999</v>
      </c>
      <c r="U120" s="84" t="s">
        <v>546</v>
      </c>
    </row>
    <row r="121" spans="1:21" x14ac:dyDescent="0.2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547</v>
      </c>
    </row>
    <row r="122" spans="1:21" x14ac:dyDescent="0.2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2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2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2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2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3">
      <c r="A127" s="205" t="s">
        <v>680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3">
      <c r="A128" s="199" t="s">
        <v>162</v>
      </c>
      <c r="B128" s="199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535</v>
      </c>
      <c r="U128" s="199" t="s">
        <v>522</v>
      </c>
    </row>
    <row r="129" spans="1:21" ht="20.25" customHeight="1" thickBot="1" x14ac:dyDescent="0.25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2">
      <c r="A130" s="87">
        <v>2023</v>
      </c>
      <c r="B130" s="84" t="s">
        <v>338</v>
      </c>
      <c r="C130" s="88">
        <v>23.658332999999999</v>
      </c>
      <c r="D130" s="88">
        <v>57.471567999999998</v>
      </c>
      <c r="E130" s="88">
        <v>24.926787000000004</v>
      </c>
      <c r="F130" s="88">
        <v>310.61690600000009</v>
      </c>
      <c r="G130" s="88">
        <v>154.26137399999999</v>
      </c>
      <c r="H130" s="88">
        <v>77.784998999999999</v>
      </c>
      <c r="I130" s="88">
        <v>1.6134170000000001</v>
      </c>
      <c r="J130" s="88">
        <v>94.794291000000001</v>
      </c>
      <c r="K130" s="88">
        <v>7.2450760000000001</v>
      </c>
      <c r="L130" s="88">
        <v>8.8074330000000014</v>
      </c>
      <c r="M130" s="88">
        <v>3.3425290000000003</v>
      </c>
      <c r="N130" s="88">
        <v>2.6922770000000003</v>
      </c>
      <c r="O130" s="88">
        <v>25.085282000000003</v>
      </c>
      <c r="P130" s="88">
        <v>48.262913000000005</v>
      </c>
      <c r="Q130" s="88">
        <v>653.93474000000003</v>
      </c>
      <c r="R130" s="88">
        <v>825.88242199999922</v>
      </c>
      <c r="S130" s="88">
        <v>3.7961860000000001</v>
      </c>
      <c r="T130" s="87">
        <v>2023</v>
      </c>
      <c r="U130" s="84" t="s">
        <v>538</v>
      </c>
    </row>
    <row r="131" spans="1:21" x14ac:dyDescent="0.2">
      <c r="B131" s="84" t="s">
        <v>339</v>
      </c>
      <c r="C131" s="88">
        <v>22.594379</v>
      </c>
      <c r="D131" s="88">
        <v>59.849461000000005</v>
      </c>
      <c r="E131" s="88">
        <v>21.024613000000002</v>
      </c>
      <c r="F131" s="88">
        <v>297.25589899999994</v>
      </c>
      <c r="G131" s="88">
        <v>144.47579400000001</v>
      </c>
      <c r="H131" s="88">
        <v>78.408272999999994</v>
      </c>
      <c r="I131" s="88">
        <v>2.4027430000000001</v>
      </c>
      <c r="J131" s="88">
        <v>98.187651000000002</v>
      </c>
      <c r="K131" s="88">
        <v>4.1470920000000007</v>
      </c>
      <c r="L131" s="88">
        <v>12.483023000000001</v>
      </c>
      <c r="M131" s="88">
        <v>4.997852</v>
      </c>
      <c r="N131" s="88">
        <v>2.908471</v>
      </c>
      <c r="O131" s="88">
        <v>24.961721000000001</v>
      </c>
      <c r="P131" s="88">
        <v>52.073694000000003</v>
      </c>
      <c r="Q131" s="88">
        <v>720.46993399999997</v>
      </c>
      <c r="R131" s="88">
        <v>773.98309700000004</v>
      </c>
      <c r="S131" s="88">
        <v>2.5669650000000002</v>
      </c>
      <c r="U131" s="84" t="s">
        <v>539</v>
      </c>
    </row>
    <row r="132" spans="1:21" x14ac:dyDescent="0.2">
      <c r="B132" s="84" t="s">
        <v>340</v>
      </c>
      <c r="C132" s="88">
        <v>26.877257</v>
      </c>
      <c r="D132" s="88">
        <v>66.546277000000003</v>
      </c>
      <c r="E132" s="88">
        <v>30.431902999999998</v>
      </c>
      <c r="F132" s="88">
        <v>327.57182799999998</v>
      </c>
      <c r="G132" s="88">
        <v>168.69486699999999</v>
      </c>
      <c r="H132" s="88">
        <v>91.393227999999993</v>
      </c>
      <c r="I132" s="88">
        <v>2.4499239999999998</v>
      </c>
      <c r="J132" s="88">
        <v>116.17773200000001</v>
      </c>
      <c r="K132" s="88">
        <v>5.5219379999999987</v>
      </c>
      <c r="L132" s="88">
        <v>12.460409</v>
      </c>
      <c r="M132" s="88">
        <v>5.833348</v>
      </c>
      <c r="N132" s="88">
        <v>3.7656040000000006</v>
      </c>
      <c r="O132" s="88">
        <v>30.122488000000004</v>
      </c>
      <c r="P132" s="88">
        <v>60.046999000000007</v>
      </c>
      <c r="Q132" s="88">
        <v>824.46422400000006</v>
      </c>
      <c r="R132" s="88">
        <v>903.87842199999955</v>
      </c>
      <c r="S132" s="88">
        <v>17.373367000000002</v>
      </c>
      <c r="U132" s="84" t="s">
        <v>540</v>
      </c>
    </row>
    <row r="133" spans="1:21" x14ac:dyDescent="0.2">
      <c r="B133" s="84" t="s">
        <v>341</v>
      </c>
      <c r="C133" s="88">
        <v>21.768431999999997</v>
      </c>
      <c r="D133" s="88">
        <v>53.790050999999998</v>
      </c>
      <c r="E133" s="88">
        <v>35.645170999999998</v>
      </c>
      <c r="F133" s="88">
        <v>291.58856199999991</v>
      </c>
      <c r="G133" s="88">
        <v>137.17484200000001</v>
      </c>
      <c r="H133" s="88">
        <v>75.086320999999998</v>
      </c>
      <c r="I133" s="88">
        <v>2.1202259999999997</v>
      </c>
      <c r="J133" s="88">
        <v>102.156694</v>
      </c>
      <c r="K133" s="88">
        <v>5.6867200000000002</v>
      </c>
      <c r="L133" s="88">
        <v>11.904161</v>
      </c>
      <c r="M133" s="88">
        <v>4.9114090000000008</v>
      </c>
      <c r="N133" s="88">
        <v>2.8856329999999999</v>
      </c>
      <c r="O133" s="88">
        <v>22.082544999999996</v>
      </c>
      <c r="P133" s="88">
        <v>46.245525999999998</v>
      </c>
      <c r="Q133" s="88">
        <v>663.40941799999996</v>
      </c>
      <c r="R133" s="88">
        <v>782.49330499999996</v>
      </c>
      <c r="S133" s="88">
        <v>2.4666140000000003</v>
      </c>
      <c r="U133" s="84" t="s">
        <v>541</v>
      </c>
    </row>
    <row r="134" spans="1:21" x14ac:dyDescent="0.2">
      <c r="B134" s="84" t="s">
        <v>342</v>
      </c>
      <c r="C134" s="88">
        <v>26.476785999999997</v>
      </c>
      <c r="D134" s="88">
        <v>65.94112299999999</v>
      </c>
      <c r="E134" s="88">
        <v>31.904949999999996</v>
      </c>
      <c r="F134" s="88">
        <v>379.80991599999999</v>
      </c>
      <c r="G134" s="88">
        <v>173.68643200000002</v>
      </c>
      <c r="H134" s="88">
        <v>83.572966000000008</v>
      </c>
      <c r="I134" s="88">
        <v>2.4633080000000001</v>
      </c>
      <c r="J134" s="88">
        <v>113.755583</v>
      </c>
      <c r="K134" s="88">
        <v>5.487781</v>
      </c>
      <c r="L134" s="88">
        <v>10.650783000000001</v>
      </c>
      <c r="M134" s="88">
        <v>6.6799569999999999</v>
      </c>
      <c r="N134" s="88">
        <v>2.3195109999999999</v>
      </c>
      <c r="O134" s="88">
        <v>26.605899999999998</v>
      </c>
      <c r="P134" s="88">
        <v>57.542937999999992</v>
      </c>
      <c r="Q134" s="88">
        <v>808.179846</v>
      </c>
      <c r="R134" s="88">
        <v>895.96711900000025</v>
      </c>
      <c r="S134" s="88">
        <v>2.4592849999999999</v>
      </c>
      <c r="U134" s="84" t="s">
        <v>542</v>
      </c>
    </row>
    <row r="135" spans="1:21" x14ac:dyDescent="0.2">
      <c r="B135" s="84" t="s">
        <v>343</v>
      </c>
      <c r="C135" s="88">
        <v>24.524151000000003</v>
      </c>
      <c r="D135" s="88">
        <v>58.658256999999985</v>
      </c>
      <c r="E135" s="88">
        <v>26.913795999999994</v>
      </c>
      <c r="F135" s="88">
        <v>304.18778400000008</v>
      </c>
      <c r="G135" s="88">
        <v>168.94969199999997</v>
      </c>
      <c r="H135" s="88">
        <v>84.714070000000007</v>
      </c>
      <c r="I135" s="88">
        <v>1.936156</v>
      </c>
      <c r="J135" s="88">
        <v>115.168961</v>
      </c>
      <c r="K135" s="88">
        <v>5.0458860000000003</v>
      </c>
      <c r="L135" s="88">
        <v>8.4672839999999994</v>
      </c>
      <c r="M135" s="88">
        <v>5.3167070000000001</v>
      </c>
      <c r="N135" s="88">
        <v>3.6915280000000004</v>
      </c>
      <c r="O135" s="88">
        <v>32.996516999999997</v>
      </c>
      <c r="P135" s="88">
        <v>57.093554000000005</v>
      </c>
      <c r="Q135" s="88">
        <v>800.59497700000031</v>
      </c>
      <c r="R135" s="88">
        <v>912.51837399999863</v>
      </c>
      <c r="S135" s="88">
        <v>2.8440370000000001</v>
      </c>
      <c r="U135" s="84" t="s">
        <v>543</v>
      </c>
    </row>
    <row r="136" spans="1:21" x14ac:dyDescent="0.2">
      <c r="B136" s="84" t="s">
        <v>344</v>
      </c>
      <c r="C136" s="88">
        <v>25.437616999999992</v>
      </c>
      <c r="D136" s="88">
        <v>56.670863999999995</v>
      </c>
      <c r="E136" s="88">
        <v>25.781565999999994</v>
      </c>
      <c r="F136" s="88">
        <v>349.70380800000009</v>
      </c>
      <c r="G136" s="88">
        <v>165.64191500000001</v>
      </c>
      <c r="H136" s="88">
        <v>77.570093999999997</v>
      </c>
      <c r="I136" s="88">
        <v>3.569823</v>
      </c>
      <c r="J136" s="88">
        <v>111.229703</v>
      </c>
      <c r="K136" s="88">
        <v>5.1356150000000005</v>
      </c>
      <c r="L136" s="88">
        <v>7.3532920000000006</v>
      </c>
      <c r="M136" s="88">
        <v>4.7900739999999997</v>
      </c>
      <c r="N136" s="88">
        <v>2.7615229999999999</v>
      </c>
      <c r="O136" s="88">
        <v>28.865268</v>
      </c>
      <c r="P136" s="88">
        <v>52.051648</v>
      </c>
      <c r="Q136" s="88">
        <v>717.81145099999981</v>
      </c>
      <c r="R136" s="88">
        <v>906.39111799999955</v>
      </c>
      <c r="S136" s="88">
        <v>20.241257999999998</v>
      </c>
      <c r="U136" s="84" t="s">
        <v>544</v>
      </c>
    </row>
    <row r="137" spans="1:21" x14ac:dyDescent="0.2">
      <c r="B137" s="84" t="s">
        <v>345</v>
      </c>
      <c r="C137" s="88">
        <v>20.037630999999998</v>
      </c>
      <c r="D137" s="88">
        <v>46.151839000000002</v>
      </c>
      <c r="E137" s="88">
        <v>29.689456</v>
      </c>
      <c r="F137" s="88">
        <v>196.06233000000003</v>
      </c>
      <c r="G137" s="88">
        <v>120.75751500000004</v>
      </c>
      <c r="H137" s="88">
        <v>54.164439000000009</v>
      </c>
      <c r="I137" s="88">
        <v>2.1184560000000001</v>
      </c>
      <c r="J137" s="88">
        <v>77.534207000000009</v>
      </c>
      <c r="K137" s="88">
        <v>4.8628429999999998</v>
      </c>
      <c r="L137" s="88">
        <v>7.1425790000000005</v>
      </c>
      <c r="M137" s="88">
        <v>2.9710000000000001</v>
      </c>
      <c r="N137" s="88">
        <v>2.4510040000000002</v>
      </c>
      <c r="O137" s="88">
        <v>23.422785000000001</v>
      </c>
      <c r="P137" s="88">
        <v>38.905352999999998</v>
      </c>
      <c r="Q137" s="88">
        <v>570.64723600000002</v>
      </c>
      <c r="R137" s="88">
        <v>731.25210000000084</v>
      </c>
      <c r="S137" s="88">
        <v>2.4519879999999996</v>
      </c>
      <c r="U137" s="84" t="s">
        <v>545</v>
      </c>
    </row>
    <row r="138" spans="1:21" x14ac:dyDescent="0.2">
      <c r="B138" s="84" t="s">
        <v>346</v>
      </c>
      <c r="C138" s="88">
        <v>25.463144</v>
      </c>
      <c r="D138" s="88">
        <v>55.592621000000008</v>
      </c>
      <c r="E138" s="88">
        <v>24.919366000000004</v>
      </c>
      <c r="F138" s="88">
        <v>263.95273400000002</v>
      </c>
      <c r="G138" s="88">
        <v>166.20435799999998</v>
      </c>
      <c r="H138" s="88">
        <v>75.006203999999997</v>
      </c>
      <c r="I138" s="88">
        <v>2.2910820000000003</v>
      </c>
      <c r="J138" s="88">
        <v>107.600089</v>
      </c>
      <c r="K138" s="88">
        <v>7.7893059999999998</v>
      </c>
      <c r="L138" s="88">
        <v>12.584556000000001</v>
      </c>
      <c r="M138" s="88">
        <v>4.8272510000000004</v>
      </c>
      <c r="N138" s="88">
        <v>2.3797319999999997</v>
      </c>
      <c r="O138" s="88">
        <v>27.713731000000003</v>
      </c>
      <c r="P138" s="88">
        <v>50.594946999999991</v>
      </c>
      <c r="Q138" s="88">
        <v>694.40428199999974</v>
      </c>
      <c r="R138" s="88">
        <v>838.70245800000021</v>
      </c>
      <c r="S138" s="88">
        <v>9.5833959999999987</v>
      </c>
      <c r="U138" s="84" t="s">
        <v>546</v>
      </c>
    </row>
    <row r="139" spans="1:21" x14ac:dyDescent="0.2">
      <c r="B139" s="84" t="s">
        <v>347</v>
      </c>
      <c r="C139" s="88">
        <v>27.496581000000003</v>
      </c>
      <c r="D139" s="88">
        <v>53.218384</v>
      </c>
      <c r="E139" s="88">
        <v>28.907193999999997</v>
      </c>
      <c r="F139" s="88">
        <v>301.93940900000001</v>
      </c>
      <c r="G139" s="88">
        <v>156.46269999999993</v>
      </c>
      <c r="H139" s="88">
        <v>73.350954999999999</v>
      </c>
      <c r="I139" s="88">
        <v>1.9697610000000001</v>
      </c>
      <c r="J139" s="88">
        <v>102.97091399999999</v>
      </c>
      <c r="K139" s="88">
        <v>5.759512</v>
      </c>
      <c r="L139" s="88">
        <v>7.80382</v>
      </c>
      <c r="M139" s="88">
        <v>3.580762</v>
      </c>
      <c r="N139" s="88">
        <v>3.0603969999999996</v>
      </c>
      <c r="O139" s="88">
        <v>27.325160000000004</v>
      </c>
      <c r="P139" s="88">
        <v>55.574173000000002</v>
      </c>
      <c r="Q139" s="88">
        <v>768.58180299999958</v>
      </c>
      <c r="R139" s="88">
        <v>911.89656500000058</v>
      </c>
      <c r="S139" s="88">
        <v>16.692583000000003</v>
      </c>
      <c r="U139" s="84" t="s">
        <v>547</v>
      </c>
    </row>
    <row r="140" spans="1:21" x14ac:dyDescent="0.2">
      <c r="B140" s="84" t="s">
        <v>348</v>
      </c>
      <c r="C140" s="88">
        <v>27.815882999999999</v>
      </c>
      <c r="D140" s="88">
        <v>58.121325000000013</v>
      </c>
      <c r="E140" s="88">
        <v>39.326074000000006</v>
      </c>
      <c r="F140" s="88">
        <v>252.08346</v>
      </c>
      <c r="G140" s="88">
        <v>157.29575799999998</v>
      </c>
      <c r="H140" s="88">
        <v>69.731226000000007</v>
      </c>
      <c r="I140" s="88">
        <v>1.9110990000000001</v>
      </c>
      <c r="J140" s="88">
        <v>108.81585100000001</v>
      </c>
      <c r="K140" s="88">
        <v>9.6050109999999993</v>
      </c>
      <c r="L140" s="88">
        <v>9.9886369999999989</v>
      </c>
      <c r="M140" s="88">
        <v>2.732472</v>
      </c>
      <c r="N140" s="88">
        <v>1.9702320000000002</v>
      </c>
      <c r="O140" s="88">
        <v>28.834611999999993</v>
      </c>
      <c r="P140" s="88">
        <v>56.085255000000004</v>
      </c>
      <c r="Q140" s="88">
        <v>789.26516700000013</v>
      </c>
      <c r="R140" s="88">
        <v>952.04184699999985</v>
      </c>
      <c r="S140" s="88">
        <v>8.5570219999999999</v>
      </c>
      <c r="U140" s="84" t="s">
        <v>548</v>
      </c>
    </row>
    <row r="141" spans="1:21" x14ac:dyDescent="0.2">
      <c r="B141" s="84" t="s">
        <v>349</v>
      </c>
      <c r="C141" s="88">
        <v>21.017706999999998</v>
      </c>
      <c r="D141" s="88">
        <v>49.647973000000007</v>
      </c>
      <c r="E141" s="88">
        <v>31.518943999999994</v>
      </c>
      <c r="F141" s="88">
        <v>222.199355</v>
      </c>
      <c r="G141" s="88">
        <v>153.06181899999999</v>
      </c>
      <c r="H141" s="88">
        <v>58.175312999999996</v>
      </c>
      <c r="I141" s="88">
        <v>1.313672</v>
      </c>
      <c r="J141" s="88">
        <v>81.265956000000003</v>
      </c>
      <c r="K141" s="88">
        <v>9.8563890000000018</v>
      </c>
      <c r="L141" s="88">
        <v>7.960483</v>
      </c>
      <c r="M141" s="88">
        <v>2.7657080000000001</v>
      </c>
      <c r="N141" s="88">
        <v>1.285552</v>
      </c>
      <c r="O141" s="88">
        <v>23.818694999999995</v>
      </c>
      <c r="P141" s="88">
        <v>44.105253000000005</v>
      </c>
      <c r="Q141" s="88">
        <v>795.33953600000007</v>
      </c>
      <c r="R141" s="88">
        <v>832.49734799999999</v>
      </c>
      <c r="S141" s="88">
        <v>21.926272999999998</v>
      </c>
      <c r="U141" s="84" t="s">
        <v>549</v>
      </c>
    </row>
    <row r="142" spans="1:21" x14ac:dyDescent="0.2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2">
      <c r="A143" s="87">
        <v>2024</v>
      </c>
      <c r="B143" s="84" t="s">
        <v>338</v>
      </c>
      <c r="C143" s="88">
        <v>25.925094000000001</v>
      </c>
      <c r="D143" s="88">
        <v>58.139733999999997</v>
      </c>
      <c r="E143" s="88">
        <v>27.282810999999999</v>
      </c>
      <c r="F143" s="88">
        <v>334.48305199999993</v>
      </c>
      <c r="G143" s="88">
        <v>145.01032299999997</v>
      </c>
      <c r="H143" s="88">
        <v>69.692717000000002</v>
      </c>
      <c r="I143" s="88">
        <v>1.1817070000000001</v>
      </c>
      <c r="J143" s="88">
        <v>89.228438000000011</v>
      </c>
      <c r="K143" s="88">
        <v>2.4653229999999997</v>
      </c>
      <c r="L143" s="88">
        <v>7.6659620000000004</v>
      </c>
      <c r="M143" s="88">
        <v>5.3372390000000003</v>
      </c>
      <c r="N143" s="88">
        <v>2.0278179999999999</v>
      </c>
      <c r="O143" s="88">
        <v>23.836044999999999</v>
      </c>
      <c r="P143" s="88">
        <v>50.878066999999994</v>
      </c>
      <c r="Q143" s="88">
        <v>691.05245500000012</v>
      </c>
      <c r="R143" s="88">
        <v>825.78020499999911</v>
      </c>
      <c r="S143" s="88">
        <v>20.205189999999998</v>
      </c>
      <c r="T143" s="87">
        <v>2024</v>
      </c>
      <c r="U143" s="84" t="s">
        <v>538</v>
      </c>
    </row>
    <row r="144" spans="1:21" x14ac:dyDescent="0.2">
      <c r="B144" s="84" t="s">
        <v>339</v>
      </c>
      <c r="C144" s="88">
        <v>24.207666</v>
      </c>
      <c r="D144" s="88">
        <v>56.877744999999997</v>
      </c>
      <c r="E144" s="88">
        <v>26.770195000000001</v>
      </c>
      <c r="F144" s="88">
        <v>255.02393500000005</v>
      </c>
      <c r="G144" s="88">
        <v>151.07058599999999</v>
      </c>
      <c r="H144" s="88">
        <v>72.067432999999994</v>
      </c>
      <c r="I144" s="88">
        <v>1.8432409999999999</v>
      </c>
      <c r="J144" s="88">
        <v>105.901759</v>
      </c>
      <c r="K144" s="88">
        <v>3.1112699999999998</v>
      </c>
      <c r="L144" s="88">
        <v>8.9107810000000001</v>
      </c>
      <c r="M144" s="88">
        <v>2.8547449999999999</v>
      </c>
      <c r="N144" s="88">
        <v>4.0216149999999997</v>
      </c>
      <c r="O144" s="88">
        <v>25.202453999999996</v>
      </c>
      <c r="P144" s="88">
        <v>53.106892000000002</v>
      </c>
      <c r="Q144" s="88">
        <v>751.57934000000012</v>
      </c>
      <c r="R144" s="88">
        <v>810.96521100000075</v>
      </c>
      <c r="S144" s="88">
        <v>7.1846070000000006</v>
      </c>
      <c r="U144" s="84" t="s">
        <v>539</v>
      </c>
    </row>
    <row r="145" spans="1:21" x14ac:dyDescent="0.2">
      <c r="B145" s="84" t="s">
        <v>340</v>
      </c>
      <c r="C145" s="88">
        <v>25.888909999999999</v>
      </c>
      <c r="D145" s="88">
        <v>54.921952000000005</v>
      </c>
      <c r="E145" s="88">
        <v>30.902197000000001</v>
      </c>
      <c r="F145" s="88">
        <v>256.78028399999999</v>
      </c>
      <c r="G145" s="88">
        <v>141.33289599999998</v>
      </c>
      <c r="H145" s="88">
        <v>74.157811999999993</v>
      </c>
      <c r="I145" s="88">
        <v>1.810967</v>
      </c>
      <c r="J145" s="88">
        <v>109.28312200000001</v>
      </c>
      <c r="K145" s="88">
        <v>0.54059800000000002</v>
      </c>
      <c r="L145" s="88">
        <v>7.914536</v>
      </c>
      <c r="M145" s="88">
        <v>4.4955759999999998</v>
      </c>
      <c r="N145" s="88">
        <v>2.6733169999999999</v>
      </c>
      <c r="O145" s="88">
        <v>24.683168999999999</v>
      </c>
      <c r="P145" s="88">
        <v>54.920046000000006</v>
      </c>
      <c r="Q145" s="88">
        <v>772.05337399999996</v>
      </c>
      <c r="R145" s="88">
        <v>823.76074300000028</v>
      </c>
      <c r="S145" s="88">
        <v>16.006694</v>
      </c>
      <c r="U145" s="84" t="s">
        <v>540</v>
      </c>
    </row>
    <row r="146" spans="1:21" x14ac:dyDescent="0.2">
      <c r="B146" s="84" t="s">
        <v>341</v>
      </c>
      <c r="C146" s="88">
        <v>26.077216</v>
      </c>
      <c r="D146" s="88">
        <v>58.050703000000013</v>
      </c>
      <c r="E146" s="88">
        <v>29.522921999999998</v>
      </c>
      <c r="F146" s="88">
        <v>390.16897200000005</v>
      </c>
      <c r="G146" s="88">
        <v>155.84863199999998</v>
      </c>
      <c r="H146" s="88">
        <v>84.124213999999995</v>
      </c>
      <c r="I146" s="88">
        <v>2.5792630000000001</v>
      </c>
      <c r="J146" s="88">
        <v>116.151217</v>
      </c>
      <c r="K146" s="88">
        <v>1.782783</v>
      </c>
      <c r="L146" s="88">
        <v>13.798449999999999</v>
      </c>
      <c r="M146" s="88">
        <v>2.7985069999999999</v>
      </c>
      <c r="N146" s="88">
        <v>2.6095660000000001</v>
      </c>
      <c r="O146" s="88">
        <v>27.505716999999994</v>
      </c>
      <c r="P146" s="88">
        <v>57.866129000000001</v>
      </c>
      <c r="Q146" s="88">
        <v>772.116084</v>
      </c>
      <c r="R146" s="88">
        <v>916.77652799999964</v>
      </c>
      <c r="S146" s="88">
        <v>11.87642</v>
      </c>
      <c r="U146" s="84" t="s">
        <v>541</v>
      </c>
    </row>
    <row r="147" spans="1:21" x14ac:dyDescent="0.2">
      <c r="B147" s="84" t="s">
        <v>342</v>
      </c>
      <c r="C147" s="88">
        <v>27.625712</v>
      </c>
      <c r="D147" s="88">
        <v>56.501902999999999</v>
      </c>
      <c r="E147" s="88">
        <v>28.854064999999999</v>
      </c>
      <c r="F147" s="88">
        <v>295.49937300000005</v>
      </c>
      <c r="G147" s="88">
        <v>159.27617799999996</v>
      </c>
      <c r="H147" s="88">
        <v>87.056472999999997</v>
      </c>
      <c r="I147" s="88">
        <v>2.189012</v>
      </c>
      <c r="J147" s="88">
        <v>118.28962300000001</v>
      </c>
      <c r="K147" s="88">
        <v>3.2315049999999998</v>
      </c>
      <c r="L147" s="88">
        <v>9.307124</v>
      </c>
      <c r="M147" s="88">
        <v>5.3907379999999998</v>
      </c>
      <c r="N147" s="88">
        <v>2.2611380000000003</v>
      </c>
      <c r="O147" s="88">
        <v>26.196785000000002</v>
      </c>
      <c r="P147" s="88">
        <v>53.050852000000006</v>
      </c>
      <c r="Q147" s="88">
        <v>808.11371599999984</v>
      </c>
      <c r="R147" s="88">
        <v>857.53392100000053</v>
      </c>
      <c r="S147" s="88">
        <v>4.4164719999999997</v>
      </c>
      <c r="U147" s="84" t="s">
        <v>542</v>
      </c>
    </row>
    <row r="148" spans="1:21" x14ac:dyDescent="0.2">
      <c r="B148" s="84" t="s">
        <v>343</v>
      </c>
      <c r="C148" s="88">
        <v>26.311024000000003</v>
      </c>
      <c r="D148" s="88">
        <v>55.235223000000005</v>
      </c>
      <c r="E148" s="88">
        <v>27.476616</v>
      </c>
      <c r="F148" s="88">
        <v>236.64276600000002</v>
      </c>
      <c r="G148" s="88">
        <v>138.21936399999998</v>
      </c>
      <c r="H148" s="88">
        <v>80.768485999999996</v>
      </c>
      <c r="I148" s="88">
        <v>1.6239520000000001</v>
      </c>
      <c r="J148" s="88">
        <v>117.02412699999999</v>
      </c>
      <c r="K148" s="88">
        <v>3.616463</v>
      </c>
      <c r="L148" s="88">
        <v>10.150929</v>
      </c>
      <c r="M148" s="88">
        <v>3.8023430000000005</v>
      </c>
      <c r="N148" s="88">
        <v>1.8988069999999999</v>
      </c>
      <c r="O148" s="88">
        <v>25.061509000000001</v>
      </c>
      <c r="P148" s="88">
        <v>53.585858999999999</v>
      </c>
      <c r="Q148" s="88">
        <v>744.29075899999987</v>
      </c>
      <c r="R148" s="88">
        <v>828.53039799999931</v>
      </c>
      <c r="S148" s="88">
        <v>7.4572210000000005</v>
      </c>
      <c r="U148" s="84" t="s">
        <v>543</v>
      </c>
    </row>
    <row r="149" spans="1:21" x14ac:dyDescent="0.2">
      <c r="B149" s="84" t="s">
        <v>344</v>
      </c>
      <c r="C149" s="88">
        <v>30.765946999999997</v>
      </c>
      <c r="D149" s="88">
        <v>62.055503000000002</v>
      </c>
      <c r="E149" s="88">
        <v>30.624103999999999</v>
      </c>
      <c r="F149" s="88">
        <v>439.23062399999992</v>
      </c>
      <c r="G149" s="88">
        <v>157.88588300000001</v>
      </c>
      <c r="H149" s="88">
        <v>82.737853000000001</v>
      </c>
      <c r="I149" s="88">
        <v>1.7432940000000001</v>
      </c>
      <c r="J149" s="88">
        <v>128.266628</v>
      </c>
      <c r="K149" s="88">
        <v>2.5481229999999999</v>
      </c>
      <c r="L149" s="88">
        <v>9.9771289999999997</v>
      </c>
      <c r="M149" s="88">
        <v>5.5090140000000005</v>
      </c>
      <c r="N149" s="88">
        <v>1.971033</v>
      </c>
      <c r="O149" s="88">
        <v>27.635700999999997</v>
      </c>
      <c r="P149" s="88">
        <v>53.763511000000001</v>
      </c>
      <c r="Q149" s="88">
        <v>827.63321800000017</v>
      </c>
      <c r="R149" s="88">
        <v>902.88323700000035</v>
      </c>
      <c r="S149" s="88">
        <v>10.918839999999999</v>
      </c>
      <c r="U149" s="84" t="s">
        <v>544</v>
      </c>
    </row>
    <row r="150" spans="1:21" x14ac:dyDescent="0.2">
      <c r="B150" s="84" t="s">
        <v>345</v>
      </c>
      <c r="C150" s="88">
        <v>21.500665000000001</v>
      </c>
      <c r="D150" s="88">
        <v>46.916789999999999</v>
      </c>
      <c r="E150" s="88">
        <v>28.112447</v>
      </c>
      <c r="F150" s="88">
        <v>241.65800300000001</v>
      </c>
      <c r="G150" s="88">
        <v>112.14696100000002</v>
      </c>
      <c r="H150" s="88">
        <v>51.100428000000001</v>
      </c>
      <c r="I150" s="88">
        <v>1.278832</v>
      </c>
      <c r="J150" s="88">
        <v>81.681305000000009</v>
      </c>
      <c r="K150" s="88">
        <v>1.125942</v>
      </c>
      <c r="L150" s="88">
        <v>7.2588179999999998</v>
      </c>
      <c r="M150" s="88">
        <v>4.4154680000000006</v>
      </c>
      <c r="N150" s="88">
        <v>2.046656</v>
      </c>
      <c r="O150" s="88">
        <v>24.662055000000002</v>
      </c>
      <c r="P150" s="88">
        <v>39.704557000000001</v>
      </c>
      <c r="Q150" s="88">
        <v>627.00706200000013</v>
      </c>
      <c r="R150" s="88">
        <v>741.14438500000006</v>
      </c>
      <c r="S150" s="88">
        <v>1.819974</v>
      </c>
      <c r="U150" s="84" t="s">
        <v>545</v>
      </c>
    </row>
    <row r="151" spans="1:21" x14ac:dyDescent="0.2">
      <c r="B151" s="84" t="s">
        <v>346</v>
      </c>
      <c r="C151" s="88">
        <v>26.397999999999996</v>
      </c>
      <c r="D151" s="88">
        <v>58.477375999999992</v>
      </c>
      <c r="E151" s="88">
        <v>33.430833</v>
      </c>
      <c r="F151" s="88">
        <v>227.14586300000002</v>
      </c>
      <c r="G151" s="88">
        <v>149.322754</v>
      </c>
      <c r="H151" s="88">
        <v>72.491135999999997</v>
      </c>
      <c r="I151" s="88">
        <v>1.4142749999999999</v>
      </c>
      <c r="J151" s="88">
        <v>114.34867800000001</v>
      </c>
      <c r="K151" s="88">
        <v>3.1819599999999997</v>
      </c>
      <c r="L151" s="88">
        <v>13.021925</v>
      </c>
      <c r="M151" s="88">
        <v>4.1240129999999997</v>
      </c>
      <c r="N151" s="88">
        <v>1.5103870000000001</v>
      </c>
      <c r="O151" s="88">
        <v>28.965262000000003</v>
      </c>
      <c r="P151" s="88">
        <v>55.135399</v>
      </c>
      <c r="Q151" s="88">
        <v>771.78858300000002</v>
      </c>
      <c r="R151" s="88">
        <v>862.32041900000002</v>
      </c>
      <c r="S151" s="88">
        <v>22.438155999999999</v>
      </c>
      <c r="U151" s="84" t="s">
        <v>546</v>
      </c>
    </row>
    <row r="152" spans="1:21" x14ac:dyDescent="0.2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547</v>
      </c>
    </row>
    <row r="153" spans="1:21" x14ac:dyDescent="0.2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2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2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2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2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3">
      <c r="A158" s="205" t="s">
        <v>680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3">
      <c r="A159" s="199" t="s">
        <v>162</v>
      </c>
      <c r="B159" s="199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535</v>
      </c>
      <c r="Q159" s="199" t="s">
        <v>522</v>
      </c>
    </row>
    <row r="160" spans="1:21" ht="20.25" customHeight="1" thickBot="1" x14ac:dyDescent="0.25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2">
      <c r="A161" s="87">
        <v>2023</v>
      </c>
      <c r="B161" s="84" t="s">
        <v>338</v>
      </c>
      <c r="C161" s="88">
        <v>936.84843200000012</v>
      </c>
      <c r="D161" s="88">
        <v>37.209010999999997</v>
      </c>
      <c r="E161" s="88">
        <v>3.6287149999999997</v>
      </c>
      <c r="F161" s="88">
        <v>172.84903100000002</v>
      </c>
      <c r="G161" s="88">
        <v>14.30118</v>
      </c>
      <c r="H161" s="88">
        <v>3.1225129999999996</v>
      </c>
      <c r="I161" s="88">
        <v>3.0892749999999998</v>
      </c>
      <c r="J161" s="88">
        <v>125.17688099999999</v>
      </c>
      <c r="K161" s="88">
        <v>34.163997999999999</v>
      </c>
      <c r="L161" s="88">
        <v>29.981714999999998</v>
      </c>
      <c r="M161" s="88">
        <v>1.5993449999999998</v>
      </c>
      <c r="N161" s="88">
        <v>0</v>
      </c>
      <c r="O161" s="88">
        <v>0</v>
      </c>
      <c r="P161" s="87">
        <v>2023</v>
      </c>
      <c r="Q161" s="84" t="s">
        <v>538</v>
      </c>
    </row>
    <row r="162" spans="1:17" x14ac:dyDescent="0.2">
      <c r="B162" s="84" t="s">
        <v>339</v>
      </c>
      <c r="C162" s="88">
        <v>1034.762365</v>
      </c>
      <c r="D162" s="88">
        <v>142.12206600000002</v>
      </c>
      <c r="E162" s="88">
        <v>11.191606</v>
      </c>
      <c r="F162" s="88">
        <v>174.50318599999997</v>
      </c>
      <c r="G162" s="88">
        <v>16.799484999999997</v>
      </c>
      <c r="H162" s="88">
        <v>2.7441170000000001</v>
      </c>
      <c r="I162" s="88">
        <v>3.6100050000000001</v>
      </c>
      <c r="J162" s="88">
        <v>127.09381799999998</v>
      </c>
      <c r="K162" s="88">
        <v>36.294992000000001</v>
      </c>
      <c r="L162" s="88">
        <v>28.674780000000002</v>
      </c>
      <c r="M162" s="88">
        <v>2.1749070000000001</v>
      </c>
      <c r="N162" s="88">
        <v>0</v>
      </c>
      <c r="O162" s="88">
        <v>0</v>
      </c>
      <c r="P162" s="83"/>
      <c r="Q162" s="84" t="s">
        <v>539</v>
      </c>
    </row>
    <row r="163" spans="1:17" x14ac:dyDescent="0.2">
      <c r="B163" s="84" t="s">
        <v>340</v>
      </c>
      <c r="C163" s="88">
        <v>1197.2662839999998</v>
      </c>
      <c r="D163" s="88">
        <v>14.492033999999999</v>
      </c>
      <c r="E163" s="88">
        <v>5.22837</v>
      </c>
      <c r="F163" s="88">
        <v>203.76000400000004</v>
      </c>
      <c r="G163" s="88">
        <v>16.901029000000001</v>
      </c>
      <c r="H163" s="88">
        <v>3.5340399999999996</v>
      </c>
      <c r="I163" s="88">
        <v>5.3049219999999995</v>
      </c>
      <c r="J163" s="88">
        <v>137.847577</v>
      </c>
      <c r="K163" s="88">
        <v>44.869352999999997</v>
      </c>
      <c r="L163" s="88">
        <v>33.571265000000004</v>
      </c>
      <c r="M163" s="88">
        <v>3.3027579999999999</v>
      </c>
      <c r="N163" s="88">
        <v>5.0000000000000001E-3</v>
      </c>
      <c r="O163" s="88">
        <v>0</v>
      </c>
      <c r="P163" s="83"/>
      <c r="Q163" s="84" t="s">
        <v>540</v>
      </c>
    </row>
    <row r="164" spans="1:17" x14ac:dyDescent="0.2">
      <c r="B164" s="84" t="s">
        <v>341</v>
      </c>
      <c r="C164" s="88">
        <v>1023.9374770000001</v>
      </c>
      <c r="D164" s="88">
        <v>19.665359999999996</v>
      </c>
      <c r="E164" s="88">
        <v>4.1572610000000001</v>
      </c>
      <c r="F164" s="88">
        <v>163.32848099999998</v>
      </c>
      <c r="G164" s="88">
        <v>15.808174000000001</v>
      </c>
      <c r="H164" s="88">
        <v>2.9547309999999998</v>
      </c>
      <c r="I164" s="88">
        <v>4.7299999999999995</v>
      </c>
      <c r="J164" s="88">
        <v>115.23437699999999</v>
      </c>
      <c r="K164" s="88">
        <v>41.215418999999997</v>
      </c>
      <c r="L164" s="88">
        <v>28.561513000000001</v>
      </c>
      <c r="M164" s="88">
        <v>2.983127000000001</v>
      </c>
      <c r="N164" s="88">
        <v>0</v>
      </c>
      <c r="O164" s="88">
        <v>0</v>
      </c>
      <c r="P164" s="83"/>
      <c r="Q164" s="84" t="s">
        <v>541</v>
      </c>
    </row>
    <row r="165" spans="1:17" x14ac:dyDescent="0.2">
      <c r="B165" s="84" t="s">
        <v>342</v>
      </c>
      <c r="C165" s="88">
        <v>1154.3761989999998</v>
      </c>
      <c r="D165" s="88">
        <v>38.630807000000004</v>
      </c>
      <c r="E165" s="88">
        <v>5.1373420000000003</v>
      </c>
      <c r="F165" s="88">
        <v>208.71311000000003</v>
      </c>
      <c r="G165" s="88">
        <v>21.100461999999997</v>
      </c>
      <c r="H165" s="88">
        <v>3.0360900000000002</v>
      </c>
      <c r="I165" s="88">
        <v>3.8640620000000001</v>
      </c>
      <c r="J165" s="88">
        <v>138.755437</v>
      </c>
      <c r="K165" s="88">
        <v>46.785620000000002</v>
      </c>
      <c r="L165" s="88">
        <v>35.345089999999999</v>
      </c>
      <c r="M165" s="88">
        <v>3.1138239999999988</v>
      </c>
      <c r="N165" s="88">
        <v>3.2000000000000001E-2</v>
      </c>
      <c r="O165" s="88">
        <v>0</v>
      </c>
      <c r="P165" s="83"/>
      <c r="Q165" s="84" t="s">
        <v>542</v>
      </c>
    </row>
    <row r="166" spans="1:17" x14ac:dyDescent="0.2">
      <c r="B166" s="84" t="s">
        <v>343</v>
      </c>
      <c r="C166" s="88">
        <v>1113.1603379999999</v>
      </c>
      <c r="D166" s="88">
        <v>22.481273999999999</v>
      </c>
      <c r="E166" s="88">
        <v>9.9488679999999992</v>
      </c>
      <c r="F166" s="88">
        <v>195.48343500000001</v>
      </c>
      <c r="G166" s="88">
        <v>17.667788999999999</v>
      </c>
      <c r="H166" s="88">
        <v>3.3038270000000001</v>
      </c>
      <c r="I166" s="88">
        <v>5.0646239999999993</v>
      </c>
      <c r="J166" s="88">
        <v>138.43627700000002</v>
      </c>
      <c r="K166" s="88">
        <v>37.993656000000001</v>
      </c>
      <c r="L166" s="88">
        <v>33.140359000000004</v>
      </c>
      <c r="M166" s="88">
        <v>3.4031699999999994</v>
      </c>
      <c r="N166" s="88">
        <v>0</v>
      </c>
      <c r="O166" s="88">
        <v>0</v>
      </c>
      <c r="P166" s="83"/>
      <c r="Q166" s="84" t="s">
        <v>543</v>
      </c>
    </row>
    <row r="167" spans="1:17" x14ac:dyDescent="0.2">
      <c r="B167" s="84" t="s">
        <v>344</v>
      </c>
      <c r="C167" s="88">
        <v>1060.8705459999999</v>
      </c>
      <c r="D167" s="88">
        <v>41.678938000000009</v>
      </c>
      <c r="E167" s="88">
        <v>10.077612</v>
      </c>
      <c r="F167" s="88">
        <v>180.939266</v>
      </c>
      <c r="G167" s="88">
        <v>18.068038999999999</v>
      </c>
      <c r="H167" s="88">
        <v>3.4629509999999999</v>
      </c>
      <c r="I167" s="88">
        <v>4.6055349999999997</v>
      </c>
      <c r="J167" s="88">
        <v>133.13335499999999</v>
      </c>
      <c r="K167" s="88">
        <v>41.319535999999992</v>
      </c>
      <c r="L167" s="88">
        <v>33.716380000000001</v>
      </c>
      <c r="M167" s="88">
        <v>2.1440669999999997</v>
      </c>
      <c r="N167" s="88">
        <v>0</v>
      </c>
      <c r="O167" s="88">
        <v>0</v>
      </c>
      <c r="P167" s="83"/>
      <c r="Q167" s="84" t="s">
        <v>544</v>
      </c>
    </row>
    <row r="168" spans="1:17" x14ac:dyDescent="0.2">
      <c r="B168" s="84" t="s">
        <v>345</v>
      </c>
      <c r="C168" s="88">
        <v>817.67222600000002</v>
      </c>
      <c r="D168" s="88">
        <v>99.035241999999997</v>
      </c>
      <c r="E168" s="88">
        <v>1.7482060000000001</v>
      </c>
      <c r="F168" s="88">
        <v>152.73052500000006</v>
      </c>
      <c r="G168" s="88">
        <v>16.456239999999998</v>
      </c>
      <c r="H168" s="88">
        <v>3.3564190000000003</v>
      </c>
      <c r="I168" s="88">
        <v>2.3727639999999997</v>
      </c>
      <c r="J168" s="88">
        <v>102.29157400000001</v>
      </c>
      <c r="K168" s="88">
        <v>44.779303999999996</v>
      </c>
      <c r="L168" s="88">
        <v>31.771311000000001</v>
      </c>
      <c r="M168" s="88">
        <v>5.3004740000000004</v>
      </c>
      <c r="N168" s="88">
        <v>2E-3</v>
      </c>
      <c r="O168" s="88">
        <v>0</v>
      </c>
      <c r="P168" s="83"/>
      <c r="Q168" s="84" t="s">
        <v>545</v>
      </c>
    </row>
    <row r="169" spans="1:17" x14ac:dyDescent="0.2">
      <c r="B169" s="84" t="s">
        <v>346</v>
      </c>
      <c r="C169" s="88">
        <v>892.98428300000012</v>
      </c>
      <c r="D169" s="88">
        <v>31.983240000000002</v>
      </c>
      <c r="E169" s="88">
        <v>3.1611219999999998</v>
      </c>
      <c r="F169" s="88">
        <v>182.18149599999998</v>
      </c>
      <c r="G169" s="88">
        <v>18.806560000000005</v>
      </c>
      <c r="H169" s="88">
        <v>4.1803730000000003</v>
      </c>
      <c r="I169" s="88">
        <v>6.5716660000000005</v>
      </c>
      <c r="J169" s="88">
        <v>126.82449000000003</v>
      </c>
      <c r="K169" s="88">
        <v>73.291893999999999</v>
      </c>
      <c r="L169" s="88">
        <v>31.585758000000006</v>
      </c>
      <c r="M169" s="88">
        <v>1.6585600000000005</v>
      </c>
      <c r="N169" s="88">
        <v>0.178929</v>
      </c>
      <c r="O169" s="88">
        <v>0</v>
      </c>
      <c r="P169" s="83"/>
      <c r="Q169" s="84" t="s">
        <v>546</v>
      </c>
    </row>
    <row r="170" spans="1:17" x14ac:dyDescent="0.2">
      <c r="B170" s="84" t="s">
        <v>347</v>
      </c>
      <c r="C170" s="88">
        <v>1063.067734</v>
      </c>
      <c r="D170" s="88">
        <v>139.01582099999999</v>
      </c>
      <c r="E170" s="88">
        <v>7.7743279999999997</v>
      </c>
      <c r="F170" s="88">
        <v>190.74773000000002</v>
      </c>
      <c r="G170" s="88">
        <v>22.034679000000008</v>
      </c>
      <c r="H170" s="88">
        <v>4.2990969999999997</v>
      </c>
      <c r="I170" s="88">
        <v>5.0679479999999995</v>
      </c>
      <c r="J170" s="88">
        <v>130.414706</v>
      </c>
      <c r="K170" s="88">
        <v>70.085306000000003</v>
      </c>
      <c r="L170" s="88">
        <v>30.805819000000003</v>
      </c>
      <c r="M170" s="88">
        <v>3.5579879999999999</v>
      </c>
      <c r="N170" s="88">
        <v>0</v>
      </c>
      <c r="O170" s="88">
        <v>0</v>
      </c>
      <c r="P170" s="83"/>
      <c r="Q170" s="84" t="s">
        <v>547</v>
      </c>
    </row>
    <row r="171" spans="1:17" x14ac:dyDescent="0.2">
      <c r="B171" s="84" t="s">
        <v>348</v>
      </c>
      <c r="C171" s="88">
        <v>1181.6533439999998</v>
      </c>
      <c r="D171" s="88">
        <v>173.49514799999997</v>
      </c>
      <c r="E171" s="88">
        <v>2.8761100000000002</v>
      </c>
      <c r="F171" s="88">
        <v>198.75344100000001</v>
      </c>
      <c r="G171" s="88">
        <v>25.832980000000003</v>
      </c>
      <c r="H171" s="88">
        <v>4.4513530000000001</v>
      </c>
      <c r="I171" s="88">
        <v>4.3737090000000007</v>
      </c>
      <c r="J171" s="88">
        <v>139.45310400000002</v>
      </c>
      <c r="K171" s="88">
        <v>67.704498000000001</v>
      </c>
      <c r="L171" s="88">
        <v>34.479700999999999</v>
      </c>
      <c r="M171" s="88">
        <v>1.4393580000000001</v>
      </c>
      <c r="N171" s="88">
        <v>0.34337699999999999</v>
      </c>
      <c r="O171" s="88">
        <v>0</v>
      </c>
      <c r="P171" s="83"/>
      <c r="Q171" s="84" t="s">
        <v>548</v>
      </c>
    </row>
    <row r="172" spans="1:17" x14ac:dyDescent="0.2">
      <c r="B172" s="84" t="s">
        <v>349</v>
      </c>
      <c r="C172" s="88">
        <v>1015.6283359999999</v>
      </c>
      <c r="D172" s="88">
        <v>71.803547999999978</v>
      </c>
      <c r="E172" s="88">
        <v>1.311588</v>
      </c>
      <c r="F172" s="88">
        <v>195.88701599999999</v>
      </c>
      <c r="G172" s="88">
        <v>20.827822000000001</v>
      </c>
      <c r="H172" s="88">
        <v>4.428661</v>
      </c>
      <c r="I172" s="88">
        <v>5.1193290000000005</v>
      </c>
      <c r="J172" s="88">
        <v>119.23969999999997</v>
      </c>
      <c r="K172" s="88">
        <v>49.167095000000003</v>
      </c>
      <c r="L172" s="88">
        <v>30.627095999999998</v>
      </c>
      <c r="M172" s="88">
        <v>0.9750690000000003</v>
      </c>
      <c r="N172" s="88">
        <v>3.1E-2</v>
      </c>
      <c r="O172" s="88">
        <v>0</v>
      </c>
      <c r="P172" s="83"/>
      <c r="Q172" s="84" t="s">
        <v>549</v>
      </c>
    </row>
    <row r="173" spans="1:17" x14ac:dyDescent="0.2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2">
      <c r="A174" s="87">
        <v>2024</v>
      </c>
      <c r="B174" s="84" t="s">
        <v>338</v>
      </c>
      <c r="C174" s="88">
        <v>1021.387827</v>
      </c>
      <c r="D174" s="88">
        <v>13.447578999999999</v>
      </c>
      <c r="E174" s="88">
        <v>1.7744549999999999</v>
      </c>
      <c r="F174" s="88">
        <v>185.46352999999999</v>
      </c>
      <c r="G174" s="88">
        <v>18.596234999999997</v>
      </c>
      <c r="H174" s="88">
        <v>2.377399</v>
      </c>
      <c r="I174" s="88">
        <v>2.9404719999999998</v>
      </c>
      <c r="J174" s="88">
        <v>116.29924</v>
      </c>
      <c r="K174" s="88">
        <v>33.982467</v>
      </c>
      <c r="L174" s="88">
        <v>28.818442999999995</v>
      </c>
      <c r="M174" s="88">
        <v>1.7071349999999998</v>
      </c>
      <c r="N174" s="88">
        <v>0.43103799999999998</v>
      </c>
      <c r="O174" s="88">
        <v>0</v>
      </c>
      <c r="P174" s="87">
        <v>2024</v>
      </c>
      <c r="Q174" s="84" t="s">
        <v>538</v>
      </c>
    </row>
    <row r="175" spans="1:17" x14ac:dyDescent="0.2">
      <c r="B175" s="84" t="s">
        <v>339</v>
      </c>
      <c r="C175" s="88">
        <v>1182.9007920000001</v>
      </c>
      <c r="D175" s="88">
        <v>130.60067800000002</v>
      </c>
      <c r="E175" s="88">
        <v>1.2363070000000003</v>
      </c>
      <c r="F175" s="88">
        <v>190.63797299999993</v>
      </c>
      <c r="G175" s="88">
        <v>20.704193</v>
      </c>
      <c r="H175" s="88">
        <v>2.4259550000000001</v>
      </c>
      <c r="I175" s="88">
        <v>3.7825199999999999</v>
      </c>
      <c r="J175" s="88">
        <v>126.191812</v>
      </c>
      <c r="K175" s="88">
        <v>37.131263000000004</v>
      </c>
      <c r="L175" s="88">
        <v>27.715376000000003</v>
      </c>
      <c r="M175" s="88">
        <v>2.2792450000000009</v>
      </c>
      <c r="N175" s="88">
        <v>0</v>
      </c>
      <c r="O175" s="88">
        <v>0</v>
      </c>
      <c r="P175" s="83"/>
      <c r="Q175" s="84" t="s">
        <v>539</v>
      </c>
    </row>
    <row r="176" spans="1:17" x14ac:dyDescent="0.2">
      <c r="B176" s="84" t="s">
        <v>340</v>
      </c>
      <c r="C176" s="88">
        <v>1184.055546</v>
      </c>
      <c r="D176" s="88">
        <v>163.06117400000002</v>
      </c>
      <c r="E176" s="88">
        <v>11.580934999999998</v>
      </c>
      <c r="F176" s="88">
        <v>203.67385199999995</v>
      </c>
      <c r="G176" s="88">
        <v>13.851153000000004</v>
      </c>
      <c r="H176" s="88">
        <v>2.5143250000000004</v>
      </c>
      <c r="I176" s="88">
        <v>3.2334879999999999</v>
      </c>
      <c r="J176" s="88">
        <v>132.37471600000001</v>
      </c>
      <c r="K176" s="88">
        <v>39.401713000000001</v>
      </c>
      <c r="L176" s="88">
        <v>29.500884999999997</v>
      </c>
      <c r="M176" s="88">
        <v>3.7402489999999999</v>
      </c>
      <c r="N176" s="88">
        <v>0</v>
      </c>
      <c r="O176" s="88">
        <v>0</v>
      </c>
      <c r="P176" s="83"/>
      <c r="Q176" s="84" t="s">
        <v>540</v>
      </c>
    </row>
    <row r="177" spans="2:19" x14ac:dyDescent="0.2">
      <c r="B177" s="84" t="s">
        <v>341</v>
      </c>
      <c r="C177" s="88">
        <v>1105.156023</v>
      </c>
      <c r="D177" s="88">
        <v>25.199516999999997</v>
      </c>
      <c r="E177" s="88">
        <v>22.056926999999998</v>
      </c>
      <c r="F177" s="88">
        <v>206.91615399999995</v>
      </c>
      <c r="G177" s="88">
        <v>14.323724999999996</v>
      </c>
      <c r="H177" s="88">
        <v>2.8085100000000001</v>
      </c>
      <c r="I177" s="88">
        <v>4.726712</v>
      </c>
      <c r="J177" s="88">
        <v>131.56377699999999</v>
      </c>
      <c r="K177" s="88">
        <v>40.611020000000003</v>
      </c>
      <c r="L177" s="88">
        <v>30.836087999999997</v>
      </c>
      <c r="M177" s="88">
        <v>2.4182360000000007</v>
      </c>
      <c r="N177" s="88">
        <v>0</v>
      </c>
      <c r="O177" s="88">
        <v>0</v>
      </c>
      <c r="P177" s="83"/>
      <c r="Q177" s="84" t="s">
        <v>541</v>
      </c>
    </row>
    <row r="178" spans="2:19" x14ac:dyDescent="0.2">
      <c r="B178" s="84" t="s">
        <v>342</v>
      </c>
      <c r="C178" s="88">
        <v>1087.76341</v>
      </c>
      <c r="D178" s="88">
        <v>24.278016000000001</v>
      </c>
      <c r="E178" s="88">
        <v>8.0237169999999995</v>
      </c>
      <c r="F178" s="88">
        <v>195.61573400000006</v>
      </c>
      <c r="G178" s="88">
        <v>19.144383000000001</v>
      </c>
      <c r="H178" s="88">
        <v>3.0825670000000001</v>
      </c>
      <c r="I178" s="88">
        <v>3.3956460000000002</v>
      </c>
      <c r="J178" s="88">
        <v>139.84286399999999</v>
      </c>
      <c r="K178" s="88">
        <v>44.573196000000003</v>
      </c>
      <c r="L178" s="88">
        <v>32.498642000000004</v>
      </c>
      <c r="M178" s="88">
        <v>4.1850229999999993</v>
      </c>
      <c r="N178" s="88">
        <v>0</v>
      </c>
      <c r="O178" s="88">
        <v>0</v>
      </c>
      <c r="P178" s="83"/>
      <c r="Q178" s="84" t="s">
        <v>542</v>
      </c>
    </row>
    <row r="179" spans="2:19" x14ac:dyDescent="0.2">
      <c r="B179" s="84" t="s">
        <v>343</v>
      </c>
      <c r="C179" s="88">
        <v>1030.643231</v>
      </c>
      <c r="D179" s="88">
        <v>93.839414000000005</v>
      </c>
      <c r="E179" s="88">
        <v>21.588131000000001</v>
      </c>
      <c r="F179" s="88">
        <v>191.17994000000002</v>
      </c>
      <c r="G179" s="88">
        <v>19.449489</v>
      </c>
      <c r="H179" s="88">
        <v>2.4284520000000001</v>
      </c>
      <c r="I179" s="88">
        <v>3.4930879999999997</v>
      </c>
      <c r="J179" s="88">
        <v>134.71794399999999</v>
      </c>
      <c r="K179" s="88">
        <v>40.286784000000004</v>
      </c>
      <c r="L179" s="88">
        <v>31.249742999999999</v>
      </c>
      <c r="M179" s="88">
        <v>3.3469179999999987</v>
      </c>
      <c r="N179" s="88">
        <v>0</v>
      </c>
      <c r="O179" s="88">
        <v>0</v>
      </c>
      <c r="P179" s="83"/>
      <c r="Q179" s="84" t="s">
        <v>543</v>
      </c>
      <c r="R179" s="89"/>
      <c r="S179" s="89"/>
    </row>
    <row r="180" spans="2:19" x14ac:dyDescent="0.2">
      <c r="B180" s="84" t="s">
        <v>344</v>
      </c>
      <c r="C180" s="88">
        <v>1045.230335</v>
      </c>
      <c r="D180" s="88">
        <v>183.29889299999996</v>
      </c>
      <c r="E180" s="88">
        <v>14.488671</v>
      </c>
      <c r="F180" s="88">
        <v>209.70129800000001</v>
      </c>
      <c r="G180" s="88">
        <v>21.841198000000002</v>
      </c>
      <c r="H180" s="88">
        <v>3.1162699999999997</v>
      </c>
      <c r="I180" s="88">
        <v>3.7721980000000004</v>
      </c>
      <c r="J180" s="88">
        <v>138.02019799999999</v>
      </c>
      <c r="K180" s="88">
        <v>40.994610000000002</v>
      </c>
      <c r="L180" s="88">
        <v>33.183962000000008</v>
      </c>
      <c r="M180" s="88">
        <v>2.2667859999999997</v>
      </c>
      <c r="N180" s="88">
        <v>0</v>
      </c>
      <c r="O180" s="88">
        <v>0</v>
      </c>
      <c r="P180" s="83"/>
      <c r="Q180" s="84" t="s">
        <v>544</v>
      </c>
      <c r="R180" s="89"/>
      <c r="S180" s="89"/>
    </row>
    <row r="181" spans="2:19" x14ac:dyDescent="0.2">
      <c r="B181" s="84" t="s">
        <v>345</v>
      </c>
      <c r="C181" s="88">
        <v>820.51412300000015</v>
      </c>
      <c r="D181" s="88">
        <v>38.158181999999996</v>
      </c>
      <c r="E181" s="88">
        <v>2.0140359999999999</v>
      </c>
      <c r="F181" s="88">
        <v>163.22327800000002</v>
      </c>
      <c r="G181" s="88">
        <v>17.380409</v>
      </c>
      <c r="H181" s="88">
        <v>2.8411290000000005</v>
      </c>
      <c r="I181" s="88">
        <v>2.7840640000000003</v>
      </c>
      <c r="J181" s="88">
        <v>107.88649699999998</v>
      </c>
      <c r="K181" s="88">
        <v>39.100131999999988</v>
      </c>
      <c r="L181" s="88">
        <v>30.047764000000001</v>
      </c>
      <c r="M181" s="88">
        <v>2.815319000000001</v>
      </c>
      <c r="N181" s="88">
        <v>0</v>
      </c>
      <c r="O181" s="88">
        <v>0</v>
      </c>
      <c r="P181" s="83"/>
      <c r="Q181" s="84" t="s">
        <v>545</v>
      </c>
      <c r="R181" s="89"/>
      <c r="S181" s="89"/>
    </row>
    <row r="182" spans="2:19" x14ac:dyDescent="0.2">
      <c r="B182" s="84" t="s">
        <v>346</v>
      </c>
      <c r="C182" s="88">
        <v>1037.5624810000002</v>
      </c>
      <c r="D182" s="88">
        <v>90.232423999999995</v>
      </c>
      <c r="E182" s="88">
        <v>4.0899359999999998</v>
      </c>
      <c r="F182" s="88">
        <v>207.27712399999996</v>
      </c>
      <c r="G182" s="88">
        <v>20.117767999999998</v>
      </c>
      <c r="H182" s="88">
        <v>3.684088</v>
      </c>
      <c r="I182" s="88">
        <v>3.7477080000000003</v>
      </c>
      <c r="J182" s="88">
        <v>133.22900999999999</v>
      </c>
      <c r="K182" s="88">
        <v>67.172605000000019</v>
      </c>
      <c r="L182" s="88">
        <v>30.385743000000002</v>
      </c>
      <c r="M182" s="88">
        <v>3.3815649999999988</v>
      </c>
      <c r="N182" s="88">
        <v>0</v>
      </c>
      <c r="O182" s="88">
        <v>0</v>
      </c>
      <c r="P182" s="83"/>
      <c r="Q182" s="84" t="s">
        <v>546</v>
      </c>
      <c r="R182" s="89"/>
      <c r="S182" s="89"/>
    </row>
    <row r="183" spans="2:19" x14ac:dyDescent="0.2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547</v>
      </c>
      <c r="R183" s="89"/>
      <c r="S183" s="89"/>
    </row>
    <row r="184" spans="2:19" x14ac:dyDescent="0.2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2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2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2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2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9:A160"/>
    <mergeCell ref="B159:B160"/>
    <mergeCell ref="C159:O159"/>
    <mergeCell ref="P159:P160"/>
    <mergeCell ref="Q159:Q160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T128:T129"/>
    <mergeCell ref="U128:U129"/>
    <mergeCell ref="T4:T5"/>
    <mergeCell ref="U4:U5"/>
    <mergeCell ref="T35:T36"/>
    <mergeCell ref="U35:U36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9.6" x14ac:dyDescent="0.2"/>
  <cols>
    <col min="1" max="1" width="6.88671875" style="83" customWidth="1"/>
    <col min="2" max="2" width="9.88671875" style="84" bestFit="1" customWidth="1"/>
    <col min="3" max="19" width="7.44140625" style="84" customWidth="1"/>
    <col min="20" max="20" width="9.109375" style="83"/>
    <col min="21" max="16384" width="9.109375" style="84"/>
  </cols>
  <sheetData>
    <row r="1" spans="1:21" hidden="1" x14ac:dyDescent="0.2"/>
    <row r="2" spans="1:21" s="90" customFormat="1" ht="9" customHeight="1" x14ac:dyDescent="0.25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3">
      <c r="A3" s="205" t="s">
        <v>681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3">
      <c r="A4" s="199" t="s">
        <v>162</v>
      </c>
      <c r="B4" s="199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535</v>
      </c>
      <c r="U4" s="199" t="s">
        <v>522</v>
      </c>
    </row>
    <row r="5" spans="1:21" ht="20.25" customHeight="1" thickBot="1" x14ac:dyDescent="0.25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2">
      <c r="A6" s="87">
        <v>2023</v>
      </c>
      <c r="B6" s="84" t="s">
        <v>338</v>
      </c>
      <c r="C6" s="88">
        <v>41.731750999999996</v>
      </c>
      <c r="D6" s="88">
        <v>22.421818000000002</v>
      </c>
      <c r="E6" s="88">
        <v>72.972185000000025</v>
      </c>
      <c r="F6" s="88">
        <v>35.084092999999996</v>
      </c>
      <c r="G6" s="88">
        <v>8.4205310000000004</v>
      </c>
      <c r="H6" s="88">
        <v>10.823286000000001</v>
      </c>
      <c r="I6" s="88">
        <v>28.561932000000002</v>
      </c>
      <c r="J6" s="88">
        <v>53.242075</v>
      </c>
      <c r="K6" s="88">
        <v>11.182838</v>
      </c>
      <c r="L6" s="88">
        <v>19.013623999999993</v>
      </c>
      <c r="M6" s="88">
        <v>6.8422150000000004</v>
      </c>
      <c r="N6" s="88">
        <v>11.816826999999998</v>
      </c>
      <c r="O6" s="88">
        <v>0.91692799999999997</v>
      </c>
      <c r="P6" s="88">
        <v>0.502919</v>
      </c>
      <c r="Q6" s="88">
        <v>152.73970400000007</v>
      </c>
      <c r="R6" s="88">
        <v>33.776726999999994</v>
      </c>
      <c r="S6" s="88">
        <v>21.822757999999997</v>
      </c>
      <c r="T6" s="87">
        <v>2023</v>
      </c>
      <c r="U6" s="84" t="s">
        <v>538</v>
      </c>
    </row>
    <row r="7" spans="1:21" x14ac:dyDescent="0.2">
      <c r="B7" s="84" t="s">
        <v>339</v>
      </c>
      <c r="C7" s="88">
        <v>32.901411999999993</v>
      </c>
      <c r="D7" s="88">
        <v>23.226345999999996</v>
      </c>
      <c r="E7" s="88">
        <v>73.670307999999963</v>
      </c>
      <c r="F7" s="88">
        <v>40.105648000000002</v>
      </c>
      <c r="G7" s="88">
        <v>7.9964060000000003</v>
      </c>
      <c r="H7" s="88">
        <v>13.526828</v>
      </c>
      <c r="I7" s="88">
        <v>27.684401999999999</v>
      </c>
      <c r="J7" s="88">
        <v>53.034162000000002</v>
      </c>
      <c r="K7" s="88">
        <v>10.254786999999999</v>
      </c>
      <c r="L7" s="88">
        <v>18.936106000000002</v>
      </c>
      <c r="M7" s="88">
        <v>8.5607439999999997</v>
      </c>
      <c r="N7" s="88">
        <v>12.527760000000001</v>
      </c>
      <c r="O7" s="88">
        <v>0.48838400000000004</v>
      </c>
      <c r="P7" s="88">
        <v>0.34268200000000004</v>
      </c>
      <c r="Q7" s="88">
        <v>128.19682999999998</v>
      </c>
      <c r="R7" s="88">
        <v>33.859220999999998</v>
      </c>
      <c r="S7" s="88">
        <v>19.608010999999998</v>
      </c>
      <c r="U7" s="84" t="s">
        <v>539</v>
      </c>
    </row>
    <row r="8" spans="1:21" x14ac:dyDescent="0.2">
      <c r="B8" s="84" t="s">
        <v>340</v>
      </c>
      <c r="C8" s="88">
        <v>32.737453000000002</v>
      </c>
      <c r="D8" s="88">
        <v>25.289761999999996</v>
      </c>
      <c r="E8" s="88">
        <v>93.48770300000001</v>
      </c>
      <c r="F8" s="88">
        <v>43.161398000000005</v>
      </c>
      <c r="G8" s="88">
        <v>9.203913</v>
      </c>
      <c r="H8" s="88">
        <v>17.782257999999999</v>
      </c>
      <c r="I8" s="88">
        <v>37.080582000000007</v>
      </c>
      <c r="J8" s="88">
        <v>61.968273999999994</v>
      </c>
      <c r="K8" s="88">
        <v>12.941054999999999</v>
      </c>
      <c r="L8" s="88">
        <v>13.544238</v>
      </c>
      <c r="M8" s="88">
        <v>8.3916730000000008</v>
      </c>
      <c r="N8" s="88">
        <v>13.005124000000002</v>
      </c>
      <c r="O8" s="88">
        <v>0.40541500000000008</v>
      </c>
      <c r="P8" s="88">
        <v>0.377253</v>
      </c>
      <c r="Q8" s="88">
        <v>112.79384900000004</v>
      </c>
      <c r="R8" s="88">
        <v>40.668394000000006</v>
      </c>
      <c r="S8" s="88">
        <v>26.891887000000001</v>
      </c>
      <c r="U8" s="84" t="s">
        <v>540</v>
      </c>
    </row>
    <row r="9" spans="1:21" x14ac:dyDescent="0.2">
      <c r="B9" s="84" t="s">
        <v>341</v>
      </c>
      <c r="C9" s="88">
        <v>30.644873000000004</v>
      </c>
      <c r="D9" s="88">
        <v>20.379930999999999</v>
      </c>
      <c r="E9" s="88">
        <v>63.880660000000006</v>
      </c>
      <c r="F9" s="88">
        <v>40.268973000000003</v>
      </c>
      <c r="G9" s="88">
        <v>5.7574649999999998</v>
      </c>
      <c r="H9" s="88">
        <v>18.941808999999999</v>
      </c>
      <c r="I9" s="88">
        <v>33.755386000000001</v>
      </c>
      <c r="J9" s="88">
        <v>61.962270999999994</v>
      </c>
      <c r="K9" s="88">
        <v>9.8474620000000037</v>
      </c>
      <c r="L9" s="88">
        <v>13.266016</v>
      </c>
      <c r="M9" s="88">
        <v>7.6386750000000001</v>
      </c>
      <c r="N9" s="88">
        <v>13.952638000000002</v>
      </c>
      <c r="O9" s="88">
        <v>0.640822</v>
      </c>
      <c r="P9" s="88">
        <v>0.633996</v>
      </c>
      <c r="Q9" s="88">
        <v>88.775108000000003</v>
      </c>
      <c r="R9" s="88">
        <v>27.693815000000001</v>
      </c>
      <c r="S9" s="88">
        <v>15.763284999999998</v>
      </c>
      <c r="U9" s="84" t="s">
        <v>541</v>
      </c>
    </row>
    <row r="10" spans="1:21" x14ac:dyDescent="0.2">
      <c r="B10" s="84" t="s">
        <v>342</v>
      </c>
      <c r="C10" s="88">
        <v>36.600038999999995</v>
      </c>
      <c r="D10" s="88">
        <v>27.275540000000007</v>
      </c>
      <c r="E10" s="88">
        <v>86.536837999999989</v>
      </c>
      <c r="F10" s="88">
        <v>41.433581999999987</v>
      </c>
      <c r="G10" s="88">
        <v>8.5221420000000006</v>
      </c>
      <c r="H10" s="88">
        <v>17.580605000000002</v>
      </c>
      <c r="I10" s="88">
        <v>51.431583000000003</v>
      </c>
      <c r="J10" s="88">
        <v>73.540483999999992</v>
      </c>
      <c r="K10" s="88">
        <v>13.4903</v>
      </c>
      <c r="L10" s="88">
        <v>14.842948999999999</v>
      </c>
      <c r="M10" s="88">
        <v>6.9001969999999986</v>
      </c>
      <c r="N10" s="88">
        <v>8.5225240000000007</v>
      </c>
      <c r="O10" s="88">
        <v>0.83320399999999994</v>
      </c>
      <c r="P10" s="88">
        <v>0.64644500000000005</v>
      </c>
      <c r="Q10" s="88">
        <v>103.934505</v>
      </c>
      <c r="R10" s="88">
        <v>37.864562000000006</v>
      </c>
      <c r="S10" s="88">
        <v>21.895599000000001</v>
      </c>
      <c r="U10" s="84" t="s">
        <v>542</v>
      </c>
    </row>
    <row r="11" spans="1:21" x14ac:dyDescent="0.2">
      <c r="B11" s="84" t="s">
        <v>343</v>
      </c>
      <c r="C11" s="88">
        <v>46.226324999999989</v>
      </c>
      <c r="D11" s="88">
        <v>25.703586000000001</v>
      </c>
      <c r="E11" s="88">
        <v>85.131009000000006</v>
      </c>
      <c r="F11" s="88">
        <v>43.474457999999998</v>
      </c>
      <c r="G11" s="88">
        <v>7.0502379999999993</v>
      </c>
      <c r="H11" s="88">
        <v>7.040654</v>
      </c>
      <c r="I11" s="88">
        <v>50.951715</v>
      </c>
      <c r="J11" s="88">
        <v>99.048727</v>
      </c>
      <c r="K11" s="88">
        <v>11.959277999999998</v>
      </c>
      <c r="L11" s="88">
        <v>18.996795000000002</v>
      </c>
      <c r="M11" s="88">
        <v>7.7876009999999996</v>
      </c>
      <c r="N11" s="88">
        <v>8.009860999999999</v>
      </c>
      <c r="O11" s="88">
        <v>0.40995900000000002</v>
      </c>
      <c r="P11" s="88">
        <v>0.26750699999999999</v>
      </c>
      <c r="Q11" s="88">
        <v>107.21399099999999</v>
      </c>
      <c r="R11" s="88">
        <v>34.279476000000003</v>
      </c>
      <c r="S11" s="88">
        <v>25.220838999999998</v>
      </c>
      <c r="U11" s="84" t="s">
        <v>543</v>
      </c>
    </row>
    <row r="12" spans="1:21" x14ac:dyDescent="0.2">
      <c r="B12" s="84" t="s">
        <v>344</v>
      </c>
      <c r="C12" s="88">
        <v>18.951917000000002</v>
      </c>
      <c r="D12" s="88">
        <v>24.682741999999998</v>
      </c>
      <c r="E12" s="88">
        <v>77.954301000000015</v>
      </c>
      <c r="F12" s="88">
        <v>37.255854999999997</v>
      </c>
      <c r="G12" s="88">
        <v>7.6322049999999999</v>
      </c>
      <c r="H12" s="88">
        <v>5.4297139999999997</v>
      </c>
      <c r="I12" s="88">
        <v>43.076192999999996</v>
      </c>
      <c r="J12" s="88">
        <v>88.595748</v>
      </c>
      <c r="K12" s="88">
        <v>10.843571000000003</v>
      </c>
      <c r="L12" s="88">
        <v>14.020612</v>
      </c>
      <c r="M12" s="88">
        <v>6.4894670000000012</v>
      </c>
      <c r="N12" s="88">
        <v>6.2198039999999999</v>
      </c>
      <c r="O12" s="88">
        <v>0.47755800000000004</v>
      </c>
      <c r="P12" s="88">
        <v>0.17502899999999999</v>
      </c>
      <c r="Q12" s="88">
        <v>109.655835</v>
      </c>
      <c r="R12" s="88">
        <v>40.523091000000001</v>
      </c>
      <c r="S12" s="88">
        <v>18.401381000000001</v>
      </c>
      <c r="U12" s="84" t="s">
        <v>544</v>
      </c>
    </row>
    <row r="13" spans="1:21" x14ac:dyDescent="0.2">
      <c r="B13" s="84" t="s">
        <v>345</v>
      </c>
      <c r="C13" s="88">
        <v>24.189473</v>
      </c>
      <c r="D13" s="88">
        <v>23.556615000000001</v>
      </c>
      <c r="E13" s="88">
        <v>81.444214000000002</v>
      </c>
      <c r="F13" s="88">
        <v>37.476222000000007</v>
      </c>
      <c r="G13" s="88">
        <v>4.0335020000000004</v>
      </c>
      <c r="H13" s="88">
        <v>4.0970409999999999</v>
      </c>
      <c r="I13" s="88">
        <v>54.392144999999999</v>
      </c>
      <c r="J13" s="88">
        <v>94.123387000000008</v>
      </c>
      <c r="K13" s="88">
        <v>9.5863439999999986</v>
      </c>
      <c r="L13" s="88">
        <v>14.178481</v>
      </c>
      <c r="M13" s="88">
        <v>11.124351000000001</v>
      </c>
      <c r="N13" s="88">
        <v>7.5827940000000007</v>
      </c>
      <c r="O13" s="88">
        <v>0.24086099999999999</v>
      </c>
      <c r="P13" s="88">
        <v>0.47894100000000001</v>
      </c>
      <c r="Q13" s="88">
        <v>92.593257999999992</v>
      </c>
      <c r="R13" s="88">
        <v>32.474868999999998</v>
      </c>
      <c r="S13" s="88">
        <v>34.193796999999996</v>
      </c>
      <c r="U13" s="84" t="s">
        <v>545</v>
      </c>
    </row>
    <row r="14" spans="1:21" x14ac:dyDescent="0.2">
      <c r="B14" s="84" t="s">
        <v>346</v>
      </c>
      <c r="C14" s="88">
        <v>17.460909000000001</v>
      </c>
      <c r="D14" s="88">
        <v>20.757205999999996</v>
      </c>
      <c r="E14" s="88">
        <v>95.573595999999981</v>
      </c>
      <c r="F14" s="88">
        <v>35.14081800000001</v>
      </c>
      <c r="G14" s="88">
        <v>7.1249000000000002</v>
      </c>
      <c r="H14" s="88">
        <v>6.0283189999999998</v>
      </c>
      <c r="I14" s="88">
        <v>52.745488999999999</v>
      </c>
      <c r="J14" s="88">
        <v>111.42607000000001</v>
      </c>
      <c r="K14" s="88">
        <v>10.840311</v>
      </c>
      <c r="L14" s="88">
        <v>19.243188</v>
      </c>
      <c r="M14" s="88">
        <v>5.9357810000000004</v>
      </c>
      <c r="N14" s="88">
        <v>9.828796999999998</v>
      </c>
      <c r="O14" s="88">
        <v>1.0575919999999999</v>
      </c>
      <c r="P14" s="88">
        <v>0.40222800000000003</v>
      </c>
      <c r="Q14" s="88">
        <v>107.76455500000002</v>
      </c>
      <c r="R14" s="88">
        <v>35.596366999999994</v>
      </c>
      <c r="S14" s="88">
        <v>22.130907000000001</v>
      </c>
      <c r="U14" s="84" t="s">
        <v>546</v>
      </c>
    </row>
    <row r="15" spans="1:21" x14ac:dyDescent="0.2">
      <c r="B15" s="84" t="s">
        <v>347</v>
      </c>
      <c r="C15" s="88">
        <v>21.622242</v>
      </c>
      <c r="D15" s="88">
        <v>23.174277000000004</v>
      </c>
      <c r="E15" s="88">
        <v>90.389072999999996</v>
      </c>
      <c r="F15" s="88">
        <v>43.489882999999999</v>
      </c>
      <c r="G15" s="88">
        <v>8.1773309999999988</v>
      </c>
      <c r="H15" s="88">
        <v>5.9474649999999993</v>
      </c>
      <c r="I15" s="88">
        <v>64.147799000000006</v>
      </c>
      <c r="J15" s="88">
        <v>97.260648000000003</v>
      </c>
      <c r="K15" s="88">
        <v>11.521153</v>
      </c>
      <c r="L15" s="88">
        <v>24.752986999999997</v>
      </c>
      <c r="M15" s="88">
        <v>6.7422369999999994</v>
      </c>
      <c r="N15" s="88">
        <v>6.1125869999999995</v>
      </c>
      <c r="O15" s="88">
        <v>0.39361699999999999</v>
      </c>
      <c r="P15" s="88">
        <v>0.263988</v>
      </c>
      <c r="Q15" s="88">
        <v>119.508324</v>
      </c>
      <c r="R15" s="88">
        <v>29.854140000000001</v>
      </c>
      <c r="S15" s="88">
        <v>34.930224999999993</v>
      </c>
      <c r="U15" s="84" t="s">
        <v>547</v>
      </c>
    </row>
    <row r="16" spans="1:21" x14ac:dyDescent="0.2">
      <c r="B16" s="84" t="s">
        <v>348</v>
      </c>
      <c r="C16" s="88">
        <v>17.483785999999998</v>
      </c>
      <c r="D16" s="88">
        <v>23.477772000000002</v>
      </c>
      <c r="E16" s="88">
        <v>88.787489999999963</v>
      </c>
      <c r="F16" s="88">
        <v>51.475928000000003</v>
      </c>
      <c r="G16" s="88">
        <v>8.1140739999999987</v>
      </c>
      <c r="H16" s="88">
        <v>6.9324570000000003</v>
      </c>
      <c r="I16" s="88">
        <v>49.035866999999996</v>
      </c>
      <c r="J16" s="88">
        <v>97.060673000000023</v>
      </c>
      <c r="K16" s="88">
        <v>11.921298</v>
      </c>
      <c r="L16" s="88">
        <v>17.805432</v>
      </c>
      <c r="M16" s="88">
        <v>7.2034479999999999</v>
      </c>
      <c r="N16" s="88">
        <v>9.8618249999999996</v>
      </c>
      <c r="O16" s="88">
        <v>0.70699400000000001</v>
      </c>
      <c r="P16" s="88">
        <v>0.24851399999999998</v>
      </c>
      <c r="Q16" s="88">
        <v>222.6913209999999</v>
      </c>
      <c r="R16" s="88">
        <v>33.061073</v>
      </c>
      <c r="S16" s="88">
        <v>24.534700000000001</v>
      </c>
      <c r="U16" s="84" t="s">
        <v>548</v>
      </c>
    </row>
    <row r="17" spans="1:21" x14ac:dyDescent="0.2">
      <c r="B17" s="84" t="s">
        <v>349</v>
      </c>
      <c r="C17" s="88">
        <v>19.917946999999998</v>
      </c>
      <c r="D17" s="88">
        <v>19.260076999999999</v>
      </c>
      <c r="E17" s="88">
        <v>75.523703000000012</v>
      </c>
      <c r="F17" s="88">
        <v>43.684972000000009</v>
      </c>
      <c r="G17" s="88">
        <v>4.7804359999999999</v>
      </c>
      <c r="H17" s="88">
        <v>8.4834350000000001</v>
      </c>
      <c r="I17" s="88">
        <v>40.539222000000002</v>
      </c>
      <c r="J17" s="88">
        <v>81.588660000000004</v>
      </c>
      <c r="K17" s="88">
        <v>10.219776999999999</v>
      </c>
      <c r="L17" s="88">
        <v>11.588087000000002</v>
      </c>
      <c r="M17" s="88">
        <v>9.5047499999999996</v>
      </c>
      <c r="N17" s="88">
        <v>6.052835</v>
      </c>
      <c r="O17" s="88">
        <v>0.41667900000000002</v>
      </c>
      <c r="P17" s="88">
        <v>0.29064799999999996</v>
      </c>
      <c r="Q17" s="88">
        <v>231.83247499999999</v>
      </c>
      <c r="R17" s="88">
        <v>25.895824000000005</v>
      </c>
      <c r="S17" s="88">
        <v>15.976056</v>
      </c>
      <c r="U17" s="84" t="s">
        <v>549</v>
      </c>
    </row>
    <row r="18" spans="1:21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2">
      <c r="A19" s="87">
        <v>2024</v>
      </c>
      <c r="B19" s="84" t="s">
        <v>338</v>
      </c>
      <c r="C19" s="88">
        <v>22.333736000000002</v>
      </c>
      <c r="D19" s="88">
        <v>22.180080999999998</v>
      </c>
      <c r="E19" s="88">
        <v>71.902738000000014</v>
      </c>
      <c r="F19" s="88">
        <v>41.261119999999998</v>
      </c>
      <c r="G19" s="88">
        <v>8.7990239999999993</v>
      </c>
      <c r="H19" s="88">
        <v>10.838613</v>
      </c>
      <c r="I19" s="88">
        <v>42.655121999999992</v>
      </c>
      <c r="J19" s="88">
        <v>64.040413999999998</v>
      </c>
      <c r="K19" s="88">
        <v>12.325558999999998</v>
      </c>
      <c r="L19" s="88">
        <v>14.665051000000002</v>
      </c>
      <c r="M19" s="88">
        <v>6.9334980000000002</v>
      </c>
      <c r="N19" s="88">
        <v>9.6148179999999996</v>
      </c>
      <c r="O19" s="88">
        <v>0.38732899999999998</v>
      </c>
      <c r="P19" s="88">
        <v>0.60672999999999999</v>
      </c>
      <c r="Q19" s="88">
        <v>195.22243900000001</v>
      </c>
      <c r="R19" s="88">
        <v>31.355392000000002</v>
      </c>
      <c r="S19" s="88">
        <v>22.103805000000001</v>
      </c>
      <c r="T19" s="87">
        <v>2024</v>
      </c>
      <c r="U19" s="84" t="s">
        <v>538</v>
      </c>
    </row>
    <row r="20" spans="1:21" x14ac:dyDescent="0.2">
      <c r="B20" s="84" t="s">
        <v>339</v>
      </c>
      <c r="C20" s="88">
        <v>29.716371000000002</v>
      </c>
      <c r="D20" s="88">
        <v>23.578442000000003</v>
      </c>
      <c r="E20" s="88">
        <v>70.613388</v>
      </c>
      <c r="F20" s="88">
        <v>39.380590000000005</v>
      </c>
      <c r="G20" s="88">
        <v>6.2623470000000001</v>
      </c>
      <c r="H20" s="88">
        <v>15.627520000000001</v>
      </c>
      <c r="I20" s="88">
        <v>44.056306999999997</v>
      </c>
      <c r="J20" s="88">
        <v>66.749668999999997</v>
      </c>
      <c r="K20" s="88">
        <v>10.945030000000001</v>
      </c>
      <c r="L20" s="88">
        <v>12.188835000000001</v>
      </c>
      <c r="M20" s="88">
        <v>6.9443839999999994</v>
      </c>
      <c r="N20" s="88">
        <v>12.464016000000001</v>
      </c>
      <c r="O20" s="88">
        <v>0.87739699999999987</v>
      </c>
      <c r="P20" s="88">
        <v>0.34900100000000001</v>
      </c>
      <c r="Q20" s="88">
        <v>182.39871699999998</v>
      </c>
      <c r="R20" s="88">
        <v>34.615454999999997</v>
      </c>
      <c r="S20" s="88">
        <v>19.469306</v>
      </c>
      <c r="U20" s="84" t="s">
        <v>539</v>
      </c>
    </row>
    <row r="21" spans="1:21" x14ac:dyDescent="0.2">
      <c r="B21" s="84" t="s">
        <v>340</v>
      </c>
      <c r="C21" s="88">
        <v>35.672406999999993</v>
      </c>
      <c r="D21" s="88">
        <v>24.133180000000003</v>
      </c>
      <c r="E21" s="88">
        <v>78.942974000000007</v>
      </c>
      <c r="F21" s="88">
        <v>39.070279999999997</v>
      </c>
      <c r="G21" s="88">
        <v>7.7149619999999999</v>
      </c>
      <c r="H21" s="88">
        <v>20.082249999999998</v>
      </c>
      <c r="I21" s="88">
        <v>42.658321000000001</v>
      </c>
      <c r="J21" s="88">
        <v>67.461756000000008</v>
      </c>
      <c r="K21" s="88">
        <v>10.666236000000001</v>
      </c>
      <c r="L21" s="88">
        <v>11.545459000000001</v>
      </c>
      <c r="M21" s="88">
        <v>6.9792370000000012</v>
      </c>
      <c r="N21" s="88">
        <v>9.364946999999999</v>
      </c>
      <c r="O21" s="88">
        <v>0.90503200000000006</v>
      </c>
      <c r="P21" s="88">
        <v>0.17272499999999999</v>
      </c>
      <c r="Q21" s="88">
        <v>147.86929200000003</v>
      </c>
      <c r="R21" s="88">
        <v>35.695865000000005</v>
      </c>
      <c r="S21" s="88">
        <v>34.872968999999998</v>
      </c>
      <c r="U21" s="84" t="s">
        <v>540</v>
      </c>
    </row>
    <row r="22" spans="1:21" x14ac:dyDescent="0.2">
      <c r="B22" s="84" t="s">
        <v>341</v>
      </c>
      <c r="C22" s="88">
        <v>49.165850000000006</v>
      </c>
      <c r="D22" s="88">
        <v>27.231876000000003</v>
      </c>
      <c r="E22" s="88">
        <v>73.139292999999995</v>
      </c>
      <c r="F22" s="88">
        <v>42.437907999999986</v>
      </c>
      <c r="G22" s="88">
        <v>7.3274610000000004</v>
      </c>
      <c r="H22" s="88">
        <v>23.349734999999999</v>
      </c>
      <c r="I22" s="88">
        <v>44.945047000000002</v>
      </c>
      <c r="J22" s="88">
        <v>85.358316000000002</v>
      </c>
      <c r="K22" s="88">
        <v>12.893079999999996</v>
      </c>
      <c r="L22" s="88">
        <v>11.134459</v>
      </c>
      <c r="M22" s="88">
        <v>8.1769840000000009</v>
      </c>
      <c r="N22" s="88">
        <v>8.2017690000000005</v>
      </c>
      <c r="O22" s="88">
        <v>0.8817870000000001</v>
      </c>
      <c r="P22" s="88">
        <v>0.57918199999999997</v>
      </c>
      <c r="Q22" s="88">
        <v>175.79144500000001</v>
      </c>
      <c r="R22" s="88">
        <v>37.300150000000002</v>
      </c>
      <c r="S22" s="88">
        <v>23.409142000000003</v>
      </c>
      <c r="U22" s="84" t="s">
        <v>541</v>
      </c>
    </row>
    <row r="23" spans="1:21" x14ac:dyDescent="0.2">
      <c r="B23" s="84" t="s">
        <v>342</v>
      </c>
      <c r="C23" s="88">
        <v>29.723797999999999</v>
      </c>
      <c r="D23" s="88">
        <v>28.220364</v>
      </c>
      <c r="E23" s="88">
        <v>80.475904000000014</v>
      </c>
      <c r="F23" s="88">
        <v>42.268337000000002</v>
      </c>
      <c r="G23" s="88">
        <v>7.4132169999999995</v>
      </c>
      <c r="H23" s="88">
        <v>17.288654999999999</v>
      </c>
      <c r="I23" s="88">
        <v>56.722827000000002</v>
      </c>
      <c r="J23" s="88">
        <v>90.181904000000003</v>
      </c>
      <c r="K23" s="88">
        <v>11.677117000000001</v>
      </c>
      <c r="L23" s="88">
        <v>9.4669279999999993</v>
      </c>
      <c r="M23" s="88">
        <v>10.962994999999999</v>
      </c>
      <c r="N23" s="88">
        <v>8.7284449999999989</v>
      </c>
      <c r="O23" s="88">
        <v>0.87470800000000004</v>
      </c>
      <c r="P23" s="88">
        <v>0.63115399999999999</v>
      </c>
      <c r="Q23" s="88">
        <v>158.17163000000002</v>
      </c>
      <c r="R23" s="88">
        <v>35.008780999999999</v>
      </c>
      <c r="S23" s="88">
        <v>31.624327000000001</v>
      </c>
      <c r="U23" s="84" t="s">
        <v>542</v>
      </c>
    </row>
    <row r="24" spans="1:21" x14ac:dyDescent="0.2">
      <c r="B24" s="84" t="s">
        <v>343</v>
      </c>
      <c r="C24" s="88">
        <v>24.379400999999998</v>
      </c>
      <c r="D24" s="88">
        <v>27.230741999999996</v>
      </c>
      <c r="E24" s="88">
        <v>83.114712999999995</v>
      </c>
      <c r="F24" s="88">
        <v>37.208962000000014</v>
      </c>
      <c r="G24" s="88">
        <v>5.9922909999999998</v>
      </c>
      <c r="H24" s="88">
        <v>10.810474000000001</v>
      </c>
      <c r="I24" s="88">
        <v>57.788754000000004</v>
      </c>
      <c r="J24" s="88">
        <v>75.688990000000004</v>
      </c>
      <c r="K24" s="88">
        <v>12.750236000000001</v>
      </c>
      <c r="L24" s="88">
        <v>7.7341439999999997</v>
      </c>
      <c r="M24" s="88">
        <v>7.2835190000000001</v>
      </c>
      <c r="N24" s="88">
        <v>8.0184280000000001</v>
      </c>
      <c r="O24" s="88">
        <v>0.7121010000000001</v>
      </c>
      <c r="P24" s="88">
        <v>0.398233</v>
      </c>
      <c r="Q24" s="88">
        <v>137.116353</v>
      </c>
      <c r="R24" s="88">
        <v>34.474220000000003</v>
      </c>
      <c r="S24" s="88">
        <v>15.204344000000001</v>
      </c>
      <c r="U24" s="84" t="s">
        <v>543</v>
      </c>
    </row>
    <row r="25" spans="1:21" x14ac:dyDescent="0.2">
      <c r="B25" s="84" t="s">
        <v>344</v>
      </c>
      <c r="C25" s="88">
        <v>21.191009999999999</v>
      </c>
      <c r="D25" s="88">
        <v>27.888618000000001</v>
      </c>
      <c r="E25" s="88">
        <v>95.755136000000007</v>
      </c>
      <c r="F25" s="88">
        <v>41.779806000000001</v>
      </c>
      <c r="G25" s="88">
        <v>8.7572660000000013</v>
      </c>
      <c r="H25" s="88">
        <v>6.0857619999999999</v>
      </c>
      <c r="I25" s="88">
        <v>51.512420999999996</v>
      </c>
      <c r="J25" s="88">
        <v>83.009574999999998</v>
      </c>
      <c r="K25" s="88">
        <v>13.152894999999997</v>
      </c>
      <c r="L25" s="88">
        <v>10.247903000000001</v>
      </c>
      <c r="M25" s="88">
        <v>7.36843</v>
      </c>
      <c r="N25" s="88">
        <v>7.4115740000000008</v>
      </c>
      <c r="O25" s="88">
        <v>0.87061900000000003</v>
      </c>
      <c r="P25" s="88">
        <v>0.42313399999999995</v>
      </c>
      <c r="Q25" s="88">
        <v>184.50710999999995</v>
      </c>
      <c r="R25" s="88">
        <v>40.634724000000006</v>
      </c>
      <c r="S25" s="88">
        <v>28.852152</v>
      </c>
      <c r="U25" s="84" t="s">
        <v>544</v>
      </c>
    </row>
    <row r="26" spans="1:21" x14ac:dyDescent="0.2">
      <c r="B26" s="84" t="s">
        <v>345</v>
      </c>
      <c r="C26" s="88">
        <v>24.027329000000002</v>
      </c>
      <c r="D26" s="88">
        <v>22.131968999999998</v>
      </c>
      <c r="E26" s="88">
        <v>92.597575999999989</v>
      </c>
      <c r="F26" s="88">
        <v>42.643827000000002</v>
      </c>
      <c r="G26" s="88">
        <v>2.7367909999999998</v>
      </c>
      <c r="H26" s="88">
        <v>11.696358</v>
      </c>
      <c r="I26" s="88">
        <v>45.186162999999993</v>
      </c>
      <c r="J26" s="88">
        <v>99.878929999999997</v>
      </c>
      <c r="K26" s="88">
        <v>11.090509000000001</v>
      </c>
      <c r="L26" s="88">
        <v>7.4464060000000014</v>
      </c>
      <c r="M26" s="88">
        <v>7.5216830000000003</v>
      </c>
      <c r="N26" s="88">
        <v>7.3520249999999994</v>
      </c>
      <c r="O26" s="88">
        <v>0.20626699999999998</v>
      </c>
      <c r="P26" s="88">
        <v>0.54453400000000007</v>
      </c>
      <c r="Q26" s="88">
        <v>118.98798500000001</v>
      </c>
      <c r="R26" s="88">
        <v>31.778687000000012</v>
      </c>
      <c r="S26" s="88">
        <v>24.243133</v>
      </c>
      <c r="U26" s="84" t="s">
        <v>545</v>
      </c>
    </row>
    <row r="27" spans="1:21" x14ac:dyDescent="0.2">
      <c r="B27" s="84" t="s">
        <v>346</v>
      </c>
      <c r="C27" s="88">
        <v>25.743662999999998</v>
      </c>
      <c r="D27" s="88">
        <v>25.965254999999999</v>
      </c>
      <c r="E27" s="88">
        <v>96.788913999999991</v>
      </c>
      <c r="F27" s="88">
        <v>46.363585999999998</v>
      </c>
      <c r="G27" s="88">
        <v>4.9591099999999999</v>
      </c>
      <c r="H27" s="88">
        <v>5.3385730000000002</v>
      </c>
      <c r="I27" s="88">
        <v>62.569458000000004</v>
      </c>
      <c r="J27" s="88">
        <v>115.95459800000002</v>
      </c>
      <c r="K27" s="88">
        <v>10.866748999999999</v>
      </c>
      <c r="L27" s="88">
        <v>11.432212999999999</v>
      </c>
      <c r="M27" s="88">
        <v>6.2368500000000004</v>
      </c>
      <c r="N27" s="88">
        <v>9.5110609999999998</v>
      </c>
      <c r="O27" s="88">
        <v>0.50552299999999994</v>
      </c>
      <c r="P27" s="88">
        <v>0.41020299999999998</v>
      </c>
      <c r="Q27" s="88">
        <v>136.826413</v>
      </c>
      <c r="R27" s="88">
        <v>38.342264999999998</v>
      </c>
      <c r="S27" s="88">
        <v>14.659492</v>
      </c>
      <c r="U27" s="84" t="s">
        <v>546</v>
      </c>
    </row>
    <row r="28" spans="1:21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547</v>
      </c>
    </row>
    <row r="29" spans="1:21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2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3.8" x14ac:dyDescent="0.3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2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3">
      <c r="A34" s="205" t="s">
        <v>681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3">
      <c r="A35" s="199" t="s">
        <v>162</v>
      </c>
      <c r="B35" s="199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535</v>
      </c>
      <c r="U35" s="199" t="s">
        <v>522</v>
      </c>
    </row>
    <row r="36" spans="1:21" ht="20.25" customHeight="1" thickBot="1" x14ac:dyDescent="0.25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2">
      <c r="A37" s="87">
        <v>2023</v>
      </c>
      <c r="B37" s="84" t="s">
        <v>338</v>
      </c>
      <c r="C37" s="88">
        <v>4.676800000000001</v>
      </c>
      <c r="D37" s="88">
        <v>39.685963999999991</v>
      </c>
      <c r="E37" s="88">
        <v>58.632955000000031</v>
      </c>
      <c r="F37" s="88">
        <v>28.585989000000005</v>
      </c>
      <c r="G37" s="88">
        <v>100.85378100000004</v>
      </c>
      <c r="H37" s="88">
        <v>22.218089000000003</v>
      </c>
      <c r="I37" s="88">
        <v>58.277180000000001</v>
      </c>
      <c r="J37" s="88">
        <v>31.305637000000011</v>
      </c>
      <c r="K37" s="88">
        <v>34.245404000000008</v>
      </c>
      <c r="L37" s="88">
        <v>500.15530500000011</v>
      </c>
      <c r="M37" s="88">
        <v>22.051329000000003</v>
      </c>
      <c r="N37" s="88">
        <v>71.367722000000015</v>
      </c>
      <c r="O37" s="88">
        <v>134.74883700000001</v>
      </c>
      <c r="P37" s="88">
        <v>19.650219</v>
      </c>
      <c r="Q37" s="88">
        <v>28.983619000000004</v>
      </c>
      <c r="R37" s="88">
        <v>20.176246999999982</v>
      </c>
      <c r="S37" s="88">
        <v>19.017973999999999</v>
      </c>
      <c r="T37" s="87">
        <v>2023</v>
      </c>
      <c r="U37" s="84" t="s">
        <v>538</v>
      </c>
    </row>
    <row r="38" spans="1:21" x14ac:dyDescent="0.2">
      <c r="B38" s="84" t="s">
        <v>339</v>
      </c>
      <c r="C38" s="88">
        <v>4.822247</v>
      </c>
      <c r="D38" s="88">
        <v>40.499509000000003</v>
      </c>
      <c r="E38" s="88">
        <v>49.100778000000005</v>
      </c>
      <c r="F38" s="88">
        <v>32.123768999999996</v>
      </c>
      <c r="G38" s="88">
        <v>103.07856100000004</v>
      </c>
      <c r="H38" s="88">
        <v>23.982679000000001</v>
      </c>
      <c r="I38" s="88">
        <v>59.589714000000001</v>
      </c>
      <c r="J38" s="88">
        <v>29.773786999999999</v>
      </c>
      <c r="K38" s="88">
        <v>55.965027000000006</v>
      </c>
      <c r="L38" s="88">
        <v>419.53613200000001</v>
      </c>
      <c r="M38" s="88">
        <v>16.040744000000004</v>
      </c>
      <c r="N38" s="88">
        <v>99.424210000000002</v>
      </c>
      <c r="O38" s="88">
        <v>132.011573</v>
      </c>
      <c r="P38" s="88">
        <v>16.938499</v>
      </c>
      <c r="Q38" s="88">
        <v>28.870731999999997</v>
      </c>
      <c r="R38" s="88">
        <v>23.281498000000003</v>
      </c>
      <c r="S38" s="88">
        <v>19.362954000000002</v>
      </c>
      <c r="U38" s="84" t="s">
        <v>539</v>
      </c>
    </row>
    <row r="39" spans="1:21" x14ac:dyDescent="0.2">
      <c r="B39" s="84" t="s">
        <v>340</v>
      </c>
      <c r="C39" s="88">
        <v>5.8439509999999988</v>
      </c>
      <c r="D39" s="88">
        <v>44.178176000000008</v>
      </c>
      <c r="E39" s="88">
        <v>62.701663999999994</v>
      </c>
      <c r="F39" s="88">
        <v>39.380161999999999</v>
      </c>
      <c r="G39" s="88">
        <v>126.16068299999995</v>
      </c>
      <c r="H39" s="88">
        <v>26.132415999999999</v>
      </c>
      <c r="I39" s="88">
        <v>63.914792999999996</v>
      </c>
      <c r="J39" s="88">
        <v>39.705812000000002</v>
      </c>
      <c r="K39" s="88">
        <v>84.134493999999989</v>
      </c>
      <c r="L39" s="88">
        <v>421.7939520000001</v>
      </c>
      <c r="M39" s="88">
        <v>12.926746999999999</v>
      </c>
      <c r="N39" s="88">
        <v>72.33389200000002</v>
      </c>
      <c r="O39" s="88">
        <v>524.58852300000001</v>
      </c>
      <c r="P39" s="88">
        <v>18.265825</v>
      </c>
      <c r="Q39" s="88">
        <v>32.902989000000012</v>
      </c>
      <c r="R39" s="88">
        <v>26.997797999999992</v>
      </c>
      <c r="S39" s="88">
        <v>22.143625</v>
      </c>
      <c r="U39" s="84" t="s">
        <v>540</v>
      </c>
    </row>
    <row r="40" spans="1:21" x14ac:dyDescent="0.2">
      <c r="B40" s="84" t="s">
        <v>341</v>
      </c>
      <c r="C40" s="88">
        <v>4.4370159999999998</v>
      </c>
      <c r="D40" s="88">
        <v>35.953534000000012</v>
      </c>
      <c r="E40" s="88">
        <v>46.189444000000009</v>
      </c>
      <c r="F40" s="88">
        <v>33.252406999999998</v>
      </c>
      <c r="G40" s="88">
        <v>104.15371299999998</v>
      </c>
      <c r="H40" s="88">
        <v>23.813046999999997</v>
      </c>
      <c r="I40" s="88">
        <v>67.944462999999999</v>
      </c>
      <c r="J40" s="88">
        <v>29.561912</v>
      </c>
      <c r="K40" s="88">
        <v>25.820304</v>
      </c>
      <c r="L40" s="88">
        <v>420.67977200000007</v>
      </c>
      <c r="M40" s="88">
        <v>11.575640999999999</v>
      </c>
      <c r="N40" s="88">
        <v>91.152746000000008</v>
      </c>
      <c r="O40" s="88">
        <v>166.79363300000006</v>
      </c>
      <c r="P40" s="88">
        <v>11.754156999999999</v>
      </c>
      <c r="Q40" s="88">
        <v>24.350264999999993</v>
      </c>
      <c r="R40" s="88">
        <v>22.391826999999999</v>
      </c>
      <c r="S40" s="88">
        <v>15.602037000000008</v>
      </c>
      <c r="U40" s="84" t="s">
        <v>541</v>
      </c>
    </row>
    <row r="41" spans="1:21" x14ac:dyDescent="0.2">
      <c r="B41" s="84" t="s">
        <v>342</v>
      </c>
      <c r="C41" s="88">
        <v>6.710446000000001</v>
      </c>
      <c r="D41" s="88">
        <v>44.33655499999999</v>
      </c>
      <c r="E41" s="88">
        <v>54.730983000000016</v>
      </c>
      <c r="F41" s="88">
        <v>38.998385000000013</v>
      </c>
      <c r="G41" s="88">
        <v>125.48009500000009</v>
      </c>
      <c r="H41" s="88">
        <v>23.168402</v>
      </c>
      <c r="I41" s="88">
        <v>64.556549000000004</v>
      </c>
      <c r="J41" s="88">
        <v>35.851163999999997</v>
      </c>
      <c r="K41" s="88">
        <v>54.240873000000001</v>
      </c>
      <c r="L41" s="88">
        <v>447.02959600000008</v>
      </c>
      <c r="M41" s="88">
        <v>14.030771000000001</v>
      </c>
      <c r="N41" s="88">
        <v>62.533730999999996</v>
      </c>
      <c r="O41" s="88">
        <v>135.93867699999998</v>
      </c>
      <c r="P41" s="88">
        <v>10.147152999999999</v>
      </c>
      <c r="Q41" s="88">
        <v>30.399011000000002</v>
      </c>
      <c r="R41" s="88">
        <v>25.868585000000003</v>
      </c>
      <c r="S41" s="88">
        <v>18.255492999999994</v>
      </c>
      <c r="U41" s="84" t="s">
        <v>542</v>
      </c>
    </row>
    <row r="42" spans="1:21" x14ac:dyDescent="0.2">
      <c r="B42" s="84" t="s">
        <v>343</v>
      </c>
      <c r="C42" s="88">
        <v>5.2188650000000001</v>
      </c>
      <c r="D42" s="88">
        <v>42.558967999999993</v>
      </c>
      <c r="E42" s="88">
        <v>57.044619999999981</v>
      </c>
      <c r="F42" s="88">
        <v>34.441357000000004</v>
      </c>
      <c r="G42" s="88">
        <v>125.76733800000004</v>
      </c>
      <c r="H42" s="88">
        <v>25.063660000000002</v>
      </c>
      <c r="I42" s="88">
        <v>79.446638000000007</v>
      </c>
      <c r="J42" s="88">
        <v>36.598495000000014</v>
      </c>
      <c r="K42" s="88">
        <v>47.780100999999995</v>
      </c>
      <c r="L42" s="88">
        <v>442.270127</v>
      </c>
      <c r="M42" s="88">
        <v>9.9194980000000008</v>
      </c>
      <c r="N42" s="88">
        <v>91.977834000000001</v>
      </c>
      <c r="O42" s="88">
        <v>148.97241000000002</v>
      </c>
      <c r="P42" s="88">
        <v>11.020844</v>
      </c>
      <c r="Q42" s="88">
        <v>24.011998999999996</v>
      </c>
      <c r="R42" s="88">
        <v>27.764887999999996</v>
      </c>
      <c r="S42" s="88">
        <v>17.934646000000001</v>
      </c>
      <c r="U42" s="84" t="s">
        <v>543</v>
      </c>
    </row>
    <row r="43" spans="1:21" x14ac:dyDescent="0.2">
      <c r="B43" s="84" t="s">
        <v>344</v>
      </c>
      <c r="C43" s="88">
        <v>5.1812339999999999</v>
      </c>
      <c r="D43" s="88">
        <v>44.982848999999995</v>
      </c>
      <c r="E43" s="88">
        <v>45.467015000000004</v>
      </c>
      <c r="F43" s="88">
        <v>33.111281000000005</v>
      </c>
      <c r="G43" s="88">
        <v>126.95618399999995</v>
      </c>
      <c r="H43" s="88">
        <v>19.000131</v>
      </c>
      <c r="I43" s="88">
        <v>70.66387499999999</v>
      </c>
      <c r="J43" s="88">
        <v>31.271043000000006</v>
      </c>
      <c r="K43" s="88">
        <v>39.234248999999998</v>
      </c>
      <c r="L43" s="88">
        <v>365.83684899999997</v>
      </c>
      <c r="M43" s="88">
        <v>11.957328999999998</v>
      </c>
      <c r="N43" s="88">
        <v>39.781888000000009</v>
      </c>
      <c r="O43" s="88">
        <v>147.77630199999999</v>
      </c>
      <c r="P43" s="88">
        <v>13.356179999999998</v>
      </c>
      <c r="Q43" s="88">
        <v>22.955435999999995</v>
      </c>
      <c r="R43" s="88">
        <v>27.123674000000001</v>
      </c>
      <c r="S43" s="88">
        <v>18.222532000000005</v>
      </c>
      <c r="U43" s="84" t="s">
        <v>544</v>
      </c>
    </row>
    <row r="44" spans="1:21" x14ac:dyDescent="0.2">
      <c r="B44" s="84" t="s">
        <v>345</v>
      </c>
      <c r="C44" s="88">
        <v>5.1197529999999993</v>
      </c>
      <c r="D44" s="88">
        <v>45.928272000000007</v>
      </c>
      <c r="E44" s="88">
        <v>48.556717999999989</v>
      </c>
      <c r="F44" s="88">
        <v>32.754346000000012</v>
      </c>
      <c r="G44" s="88">
        <v>105.08528999999996</v>
      </c>
      <c r="H44" s="88">
        <v>19.214105</v>
      </c>
      <c r="I44" s="88">
        <v>67.154691999999997</v>
      </c>
      <c r="J44" s="88">
        <v>27.866838000000008</v>
      </c>
      <c r="K44" s="88">
        <v>43.509482999999996</v>
      </c>
      <c r="L44" s="88">
        <v>501.82555999999988</v>
      </c>
      <c r="M44" s="88">
        <v>8.7422429999999984</v>
      </c>
      <c r="N44" s="88">
        <v>52.914045000000009</v>
      </c>
      <c r="O44" s="88">
        <v>139.67563200000001</v>
      </c>
      <c r="P44" s="88">
        <v>12.68036</v>
      </c>
      <c r="Q44" s="88">
        <v>19.527731999999993</v>
      </c>
      <c r="R44" s="88">
        <v>26.199677999999992</v>
      </c>
      <c r="S44" s="88">
        <v>17.571961000000002</v>
      </c>
      <c r="U44" s="84" t="s">
        <v>545</v>
      </c>
    </row>
    <row r="45" spans="1:21" x14ac:dyDescent="0.2">
      <c r="B45" s="84" t="s">
        <v>346</v>
      </c>
      <c r="C45" s="88">
        <v>6.9609369999999995</v>
      </c>
      <c r="D45" s="88">
        <v>43.881660999999994</v>
      </c>
      <c r="E45" s="88">
        <v>57.632869000000028</v>
      </c>
      <c r="F45" s="88">
        <v>32.061086000000003</v>
      </c>
      <c r="G45" s="88">
        <v>115.83608399999997</v>
      </c>
      <c r="H45" s="88">
        <v>18.978168000000004</v>
      </c>
      <c r="I45" s="88">
        <v>66.886842000000001</v>
      </c>
      <c r="J45" s="88">
        <v>27.966655000000003</v>
      </c>
      <c r="K45" s="88">
        <v>59.500914999999999</v>
      </c>
      <c r="L45" s="88">
        <v>354.82540900000004</v>
      </c>
      <c r="M45" s="88">
        <v>14.132207999999999</v>
      </c>
      <c r="N45" s="88">
        <v>37.892218</v>
      </c>
      <c r="O45" s="88">
        <v>277.26324599999998</v>
      </c>
      <c r="P45" s="88">
        <v>14.295938</v>
      </c>
      <c r="Q45" s="88">
        <v>23.283378999999996</v>
      </c>
      <c r="R45" s="88">
        <v>26.669525999999991</v>
      </c>
      <c r="S45" s="88">
        <v>16.721411999999994</v>
      </c>
      <c r="U45" s="84" t="s">
        <v>546</v>
      </c>
    </row>
    <row r="46" spans="1:21" x14ac:dyDescent="0.2">
      <c r="B46" s="84" t="s">
        <v>347</v>
      </c>
      <c r="C46" s="88">
        <v>9.0675069999999991</v>
      </c>
      <c r="D46" s="88">
        <v>43.560776000000004</v>
      </c>
      <c r="E46" s="88">
        <v>70.419374000000019</v>
      </c>
      <c r="F46" s="88">
        <v>31.844427000000003</v>
      </c>
      <c r="G46" s="88">
        <v>124.579701</v>
      </c>
      <c r="H46" s="88">
        <v>20.305066</v>
      </c>
      <c r="I46" s="88">
        <v>65.420710999999997</v>
      </c>
      <c r="J46" s="88">
        <v>29.656587000000002</v>
      </c>
      <c r="K46" s="88">
        <v>45.004574000000005</v>
      </c>
      <c r="L46" s="88">
        <v>324.53161599999999</v>
      </c>
      <c r="M46" s="88">
        <v>10.591415000000001</v>
      </c>
      <c r="N46" s="88">
        <v>37.950772000000001</v>
      </c>
      <c r="O46" s="88">
        <v>231.25455299999987</v>
      </c>
      <c r="P46" s="88">
        <v>15.689386000000001</v>
      </c>
      <c r="Q46" s="88">
        <v>25.031574999999997</v>
      </c>
      <c r="R46" s="88">
        <v>30.767775</v>
      </c>
      <c r="S46" s="88">
        <v>23.323621999999997</v>
      </c>
      <c r="U46" s="84" t="s">
        <v>547</v>
      </c>
    </row>
    <row r="47" spans="1:21" x14ac:dyDescent="0.2">
      <c r="B47" s="84" t="s">
        <v>348</v>
      </c>
      <c r="C47" s="88">
        <v>9.5920830000000024</v>
      </c>
      <c r="D47" s="88">
        <v>46.977970000000006</v>
      </c>
      <c r="E47" s="88">
        <v>72.958572999999987</v>
      </c>
      <c r="F47" s="88">
        <v>35.218667000000003</v>
      </c>
      <c r="G47" s="88">
        <v>132.95499500000008</v>
      </c>
      <c r="H47" s="88">
        <v>22.372678999999998</v>
      </c>
      <c r="I47" s="88">
        <v>71.771692999999999</v>
      </c>
      <c r="J47" s="88">
        <v>28.459070000000004</v>
      </c>
      <c r="K47" s="88">
        <v>49.188064999999995</v>
      </c>
      <c r="L47" s="88">
        <v>375.34248600000001</v>
      </c>
      <c r="M47" s="88">
        <v>12.759209999999999</v>
      </c>
      <c r="N47" s="88">
        <v>34.578039999999994</v>
      </c>
      <c r="O47" s="88">
        <v>162.323902</v>
      </c>
      <c r="P47" s="88">
        <v>17.828188000000001</v>
      </c>
      <c r="Q47" s="88">
        <v>24.644682</v>
      </c>
      <c r="R47" s="88">
        <v>29.110495999999991</v>
      </c>
      <c r="S47" s="88">
        <v>17.609527</v>
      </c>
      <c r="U47" s="84" t="s">
        <v>548</v>
      </c>
    </row>
    <row r="48" spans="1:21" x14ac:dyDescent="0.2">
      <c r="B48" s="84" t="s">
        <v>349</v>
      </c>
      <c r="C48" s="88">
        <v>6.9216220000000011</v>
      </c>
      <c r="D48" s="88">
        <v>40.299785999999997</v>
      </c>
      <c r="E48" s="88">
        <v>53.246382000000025</v>
      </c>
      <c r="F48" s="88">
        <v>27.450676999999999</v>
      </c>
      <c r="G48" s="88">
        <v>96.781969000000004</v>
      </c>
      <c r="H48" s="88">
        <v>21.015352</v>
      </c>
      <c r="I48" s="88">
        <v>57.494059</v>
      </c>
      <c r="J48" s="88">
        <v>24.834688999999997</v>
      </c>
      <c r="K48" s="88">
        <v>61.693044</v>
      </c>
      <c r="L48" s="88">
        <v>433.35403499999984</v>
      </c>
      <c r="M48" s="88">
        <v>13.767827</v>
      </c>
      <c r="N48" s="88">
        <v>29.442851000000005</v>
      </c>
      <c r="O48" s="88">
        <v>456.819594</v>
      </c>
      <c r="P48" s="88">
        <v>9.2082480000000011</v>
      </c>
      <c r="Q48" s="88">
        <v>16.960335999999998</v>
      </c>
      <c r="R48" s="88">
        <v>26.741948999999991</v>
      </c>
      <c r="S48" s="88">
        <v>14.34441</v>
      </c>
      <c r="U48" s="84" t="s">
        <v>549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2">
      <c r="A50" s="87">
        <v>2024</v>
      </c>
      <c r="B50" s="84" t="s">
        <v>338</v>
      </c>
      <c r="C50" s="88">
        <v>7.2647149999999989</v>
      </c>
      <c r="D50" s="88">
        <v>38.816713000000007</v>
      </c>
      <c r="E50" s="88">
        <v>61.031177999999969</v>
      </c>
      <c r="F50" s="88">
        <v>33.380743000000002</v>
      </c>
      <c r="G50" s="88">
        <v>101.674603</v>
      </c>
      <c r="H50" s="88">
        <v>22.611007999999998</v>
      </c>
      <c r="I50" s="88">
        <v>71.447348000000005</v>
      </c>
      <c r="J50" s="88">
        <v>28.650233999999994</v>
      </c>
      <c r="K50" s="88">
        <v>36.605283999999997</v>
      </c>
      <c r="L50" s="88">
        <v>486.39346599999999</v>
      </c>
      <c r="M50" s="88">
        <v>9.9997420000000012</v>
      </c>
      <c r="N50" s="88">
        <v>34.308230999999999</v>
      </c>
      <c r="O50" s="88">
        <v>125.68557100000001</v>
      </c>
      <c r="P50" s="88">
        <v>12.229946999999999</v>
      </c>
      <c r="Q50" s="88">
        <v>24.253149999999998</v>
      </c>
      <c r="R50" s="88">
        <v>22.870718999999987</v>
      </c>
      <c r="S50" s="88">
        <v>18.048389999999998</v>
      </c>
      <c r="T50" s="87">
        <v>2024</v>
      </c>
      <c r="U50" s="84" t="s">
        <v>538</v>
      </c>
    </row>
    <row r="51" spans="1:21" x14ac:dyDescent="0.2">
      <c r="B51" s="84" t="s">
        <v>339</v>
      </c>
      <c r="C51" s="88">
        <v>8.3089770000000005</v>
      </c>
      <c r="D51" s="88">
        <v>41.976996000000007</v>
      </c>
      <c r="E51" s="88">
        <v>62.259602999999998</v>
      </c>
      <c r="F51" s="88">
        <v>33.575112000000004</v>
      </c>
      <c r="G51" s="88">
        <v>111.09170000000002</v>
      </c>
      <c r="H51" s="88">
        <v>18.388870000000004</v>
      </c>
      <c r="I51" s="88">
        <v>63.307941</v>
      </c>
      <c r="J51" s="88">
        <v>30.541799000000001</v>
      </c>
      <c r="K51" s="88">
        <v>48.084465999999999</v>
      </c>
      <c r="L51" s="88">
        <v>445.37320700000004</v>
      </c>
      <c r="M51" s="88">
        <v>11.206591000000001</v>
      </c>
      <c r="N51" s="88">
        <v>82.477083999999991</v>
      </c>
      <c r="O51" s="88">
        <v>143.54822300000001</v>
      </c>
      <c r="P51" s="88">
        <v>16.810292</v>
      </c>
      <c r="Q51" s="88">
        <v>28.358134999999997</v>
      </c>
      <c r="R51" s="88">
        <v>24.836886999999994</v>
      </c>
      <c r="S51" s="88">
        <v>15.813350999999997</v>
      </c>
      <c r="U51" s="84" t="s">
        <v>539</v>
      </c>
    </row>
    <row r="52" spans="1:21" x14ac:dyDescent="0.2">
      <c r="B52" s="84" t="s">
        <v>340</v>
      </c>
      <c r="C52" s="88">
        <v>8.9673790000000011</v>
      </c>
      <c r="D52" s="88">
        <v>42.837406000000009</v>
      </c>
      <c r="E52" s="88">
        <v>56.763646999999992</v>
      </c>
      <c r="F52" s="88">
        <v>33.281218999999993</v>
      </c>
      <c r="G52" s="88">
        <v>114.64738699999995</v>
      </c>
      <c r="H52" s="88">
        <v>18.134100999999998</v>
      </c>
      <c r="I52" s="88">
        <v>71.871871999999996</v>
      </c>
      <c r="J52" s="88">
        <v>26.25067099999999</v>
      </c>
      <c r="K52" s="88">
        <v>43.785841000000005</v>
      </c>
      <c r="L52" s="88">
        <v>363.69156499999997</v>
      </c>
      <c r="M52" s="88">
        <v>13.047564000000001</v>
      </c>
      <c r="N52" s="88">
        <v>113.57891100000001</v>
      </c>
      <c r="O52" s="88">
        <v>430.00624299999998</v>
      </c>
      <c r="P52" s="88">
        <v>11.325308</v>
      </c>
      <c r="Q52" s="88">
        <v>28.213699999999996</v>
      </c>
      <c r="R52" s="88">
        <v>24.953685999999998</v>
      </c>
      <c r="S52" s="88">
        <v>14.928836000000006</v>
      </c>
      <c r="U52" s="84" t="s">
        <v>540</v>
      </c>
    </row>
    <row r="53" spans="1:21" x14ac:dyDescent="0.2">
      <c r="B53" s="84" t="s">
        <v>341</v>
      </c>
      <c r="C53" s="88">
        <v>8.2130239999999972</v>
      </c>
      <c r="D53" s="88">
        <v>45.43826099999999</v>
      </c>
      <c r="E53" s="88">
        <v>62.563513999999998</v>
      </c>
      <c r="F53" s="88">
        <v>35.359978000000005</v>
      </c>
      <c r="G53" s="88">
        <v>123.76908700000004</v>
      </c>
      <c r="H53" s="88">
        <v>22.034980000000004</v>
      </c>
      <c r="I53" s="88">
        <v>85.260025999999996</v>
      </c>
      <c r="J53" s="88">
        <v>37.022926999999996</v>
      </c>
      <c r="K53" s="88">
        <v>50.865355999999998</v>
      </c>
      <c r="L53" s="88">
        <v>632.62213600000007</v>
      </c>
      <c r="M53" s="88">
        <v>11.905831000000003</v>
      </c>
      <c r="N53" s="88">
        <v>66.711848000000003</v>
      </c>
      <c r="O53" s="88">
        <v>142.60061800000003</v>
      </c>
      <c r="P53" s="88">
        <v>13.207203000000002</v>
      </c>
      <c r="Q53" s="88">
        <v>27.624681000000017</v>
      </c>
      <c r="R53" s="88">
        <v>26.580077999999993</v>
      </c>
      <c r="S53" s="88">
        <v>17.932024999999999</v>
      </c>
      <c r="U53" s="84" t="s">
        <v>541</v>
      </c>
    </row>
    <row r="54" spans="1:21" x14ac:dyDescent="0.2">
      <c r="B54" s="84" t="s">
        <v>342</v>
      </c>
      <c r="C54" s="88">
        <v>8.7505279999999992</v>
      </c>
      <c r="D54" s="88">
        <v>45.754076999999995</v>
      </c>
      <c r="E54" s="88">
        <v>62.296232999999994</v>
      </c>
      <c r="F54" s="88">
        <v>32.261011000000003</v>
      </c>
      <c r="G54" s="88">
        <v>120.78523899999996</v>
      </c>
      <c r="H54" s="88">
        <v>21.736308000000001</v>
      </c>
      <c r="I54" s="88">
        <v>78.418357</v>
      </c>
      <c r="J54" s="88">
        <v>35.960246999999995</v>
      </c>
      <c r="K54" s="88">
        <v>66.150463999999999</v>
      </c>
      <c r="L54" s="88">
        <v>497.25441999999987</v>
      </c>
      <c r="M54" s="88">
        <v>17.004483</v>
      </c>
      <c r="N54" s="88">
        <v>79.908738000000014</v>
      </c>
      <c r="O54" s="88">
        <v>140.460408</v>
      </c>
      <c r="P54" s="88">
        <v>12.409179000000002</v>
      </c>
      <c r="Q54" s="88">
        <v>26.610707999999992</v>
      </c>
      <c r="R54" s="88">
        <v>30.942954999999991</v>
      </c>
      <c r="S54" s="88">
        <v>17.185090000000006</v>
      </c>
      <c r="U54" s="84" t="s">
        <v>542</v>
      </c>
    </row>
    <row r="55" spans="1:21" x14ac:dyDescent="0.2">
      <c r="B55" s="84" t="s">
        <v>343</v>
      </c>
      <c r="C55" s="88">
        <v>7.5270139999999985</v>
      </c>
      <c r="D55" s="88">
        <v>45.331083</v>
      </c>
      <c r="E55" s="88">
        <v>48.089728000000022</v>
      </c>
      <c r="F55" s="88">
        <v>34.722763</v>
      </c>
      <c r="G55" s="88">
        <v>111.18039700000003</v>
      </c>
      <c r="H55" s="88">
        <v>17.290108</v>
      </c>
      <c r="I55" s="88">
        <v>88.167755</v>
      </c>
      <c r="J55" s="88">
        <v>31.476052000000003</v>
      </c>
      <c r="K55" s="88">
        <v>57.045417</v>
      </c>
      <c r="L55" s="88">
        <v>485.24193700000001</v>
      </c>
      <c r="M55" s="88">
        <v>14.367085999999997</v>
      </c>
      <c r="N55" s="88">
        <v>92.031029000000004</v>
      </c>
      <c r="O55" s="88">
        <v>318.59366199999994</v>
      </c>
      <c r="P55" s="88">
        <v>19.247997999999999</v>
      </c>
      <c r="Q55" s="88">
        <v>22.341982999999999</v>
      </c>
      <c r="R55" s="88">
        <v>25.31868399999998</v>
      </c>
      <c r="S55" s="88">
        <v>16.651526</v>
      </c>
      <c r="U55" s="84" t="s">
        <v>543</v>
      </c>
    </row>
    <row r="56" spans="1:21" x14ac:dyDescent="0.2">
      <c r="B56" s="84" t="s">
        <v>344</v>
      </c>
      <c r="C56" s="88">
        <v>9.3487090000000013</v>
      </c>
      <c r="D56" s="88">
        <v>51.462767999999997</v>
      </c>
      <c r="E56" s="88">
        <v>62.429165999999995</v>
      </c>
      <c r="F56" s="88">
        <v>32.669764999999998</v>
      </c>
      <c r="G56" s="88">
        <v>131.38030300000003</v>
      </c>
      <c r="H56" s="88">
        <v>19.065874999999998</v>
      </c>
      <c r="I56" s="88">
        <v>86.28048600000001</v>
      </c>
      <c r="J56" s="88">
        <v>36.656827999999997</v>
      </c>
      <c r="K56" s="88">
        <v>50.934153000000002</v>
      </c>
      <c r="L56" s="88">
        <v>535.43620299999998</v>
      </c>
      <c r="M56" s="88">
        <v>17.773955999999998</v>
      </c>
      <c r="N56" s="88">
        <v>41.72978599999999</v>
      </c>
      <c r="O56" s="88">
        <v>1134.936833</v>
      </c>
      <c r="P56" s="88">
        <v>17.811675000000001</v>
      </c>
      <c r="Q56" s="88">
        <v>29.631944000000001</v>
      </c>
      <c r="R56" s="88">
        <v>28.682462999999998</v>
      </c>
      <c r="S56" s="88">
        <v>18.703564999999998</v>
      </c>
      <c r="U56" s="84" t="s">
        <v>544</v>
      </c>
    </row>
    <row r="57" spans="1:21" x14ac:dyDescent="0.2">
      <c r="B57" s="84" t="s">
        <v>345</v>
      </c>
      <c r="C57" s="88">
        <v>7.5514499999999991</v>
      </c>
      <c r="D57" s="88">
        <v>45.965978000000007</v>
      </c>
      <c r="E57" s="88">
        <v>44.571790000000014</v>
      </c>
      <c r="F57" s="88">
        <v>28.706995000000003</v>
      </c>
      <c r="G57" s="88">
        <v>106.30712400000004</v>
      </c>
      <c r="H57" s="88">
        <v>18.092191</v>
      </c>
      <c r="I57" s="88">
        <v>82.014937000000003</v>
      </c>
      <c r="J57" s="88">
        <v>26.694260000000007</v>
      </c>
      <c r="K57" s="88">
        <v>53.767628999999999</v>
      </c>
      <c r="L57" s="88">
        <v>460.52153999999996</v>
      </c>
      <c r="M57" s="88">
        <v>15.024736999999998</v>
      </c>
      <c r="N57" s="88">
        <v>58.994225000000007</v>
      </c>
      <c r="O57" s="88">
        <v>143.33938500000002</v>
      </c>
      <c r="P57" s="88">
        <v>20.273104</v>
      </c>
      <c r="Q57" s="88">
        <v>19.963989999999995</v>
      </c>
      <c r="R57" s="88">
        <v>26.93738999999999</v>
      </c>
      <c r="S57" s="88">
        <v>15.181253000000002</v>
      </c>
      <c r="U57" s="84" t="s">
        <v>545</v>
      </c>
    </row>
    <row r="58" spans="1:21" x14ac:dyDescent="0.2">
      <c r="B58" s="84" t="s">
        <v>346</v>
      </c>
      <c r="C58" s="88">
        <v>9.925613000000002</v>
      </c>
      <c r="D58" s="88">
        <v>47.373581000000016</v>
      </c>
      <c r="E58" s="88">
        <v>50.681955000000002</v>
      </c>
      <c r="F58" s="88">
        <v>33.650054999999995</v>
      </c>
      <c r="G58" s="88">
        <v>120.875328</v>
      </c>
      <c r="H58" s="88">
        <v>17.906973999999998</v>
      </c>
      <c r="I58" s="88">
        <v>99.321596999999997</v>
      </c>
      <c r="J58" s="88">
        <v>30.423023999999998</v>
      </c>
      <c r="K58" s="88">
        <v>67.719352999999998</v>
      </c>
      <c r="L58" s="88">
        <v>399.53978099999995</v>
      </c>
      <c r="M58" s="88">
        <v>13.742967</v>
      </c>
      <c r="N58" s="88">
        <v>28.146882999999995</v>
      </c>
      <c r="O58" s="88">
        <v>143.53909099999998</v>
      </c>
      <c r="P58" s="88">
        <v>23.809353999999999</v>
      </c>
      <c r="Q58" s="88">
        <v>24.601464000000011</v>
      </c>
      <c r="R58" s="88">
        <v>24.385673999999998</v>
      </c>
      <c r="S58" s="88">
        <v>17.025796</v>
      </c>
      <c r="U58" s="84" t="s">
        <v>546</v>
      </c>
    </row>
    <row r="59" spans="1:21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547</v>
      </c>
    </row>
    <row r="60" spans="1:21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2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2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2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3">
      <c r="A65" s="205" t="s">
        <v>681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3">
      <c r="A66" s="199" t="s">
        <v>162</v>
      </c>
      <c r="B66" s="199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535</v>
      </c>
      <c r="U66" s="199" t="s">
        <v>522</v>
      </c>
    </row>
    <row r="67" spans="1:21" ht="20.25" customHeight="1" thickBot="1" x14ac:dyDescent="0.25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2">
      <c r="A68" s="87">
        <v>2023</v>
      </c>
      <c r="B68" s="84" t="s">
        <v>338</v>
      </c>
      <c r="C68" s="88">
        <v>11.007575000000001</v>
      </c>
      <c r="D68" s="88">
        <v>0.76817800000000003</v>
      </c>
      <c r="E68" s="88">
        <v>0.520787</v>
      </c>
      <c r="F68" s="88">
        <v>52.600598999999995</v>
      </c>
      <c r="G68" s="88">
        <v>313.24391100000003</v>
      </c>
      <c r="H68" s="88">
        <v>142.16771499999996</v>
      </c>
      <c r="I68" s="88">
        <v>9.9447130000000001</v>
      </c>
      <c r="J68" s="88">
        <v>27.608560000000001</v>
      </c>
      <c r="K68" s="88">
        <v>0.541543</v>
      </c>
      <c r="L68" s="88">
        <v>86.803428999999994</v>
      </c>
      <c r="M68" s="88">
        <v>97.093803000000008</v>
      </c>
      <c r="N68" s="88">
        <v>4.6216999999999994E-2</v>
      </c>
      <c r="O68" s="88">
        <v>77.886223000000001</v>
      </c>
      <c r="P68" s="88">
        <v>214.89515500000005</v>
      </c>
      <c r="Q68" s="88">
        <v>5.606217</v>
      </c>
      <c r="R68" s="88">
        <v>4.4334000000000005E-2</v>
      </c>
      <c r="S68" s="88">
        <v>4.4810650000000001</v>
      </c>
      <c r="T68" s="87">
        <v>2023</v>
      </c>
      <c r="U68" s="84" t="s">
        <v>538</v>
      </c>
    </row>
    <row r="69" spans="1:21" x14ac:dyDescent="0.2">
      <c r="B69" s="84" t="s">
        <v>339</v>
      </c>
      <c r="C69" s="88">
        <v>8.8753229999999999</v>
      </c>
      <c r="D69" s="88">
        <v>1.061755</v>
      </c>
      <c r="E69" s="88">
        <v>0.45821999999999996</v>
      </c>
      <c r="F69" s="88">
        <v>38.701264000000002</v>
      </c>
      <c r="G69" s="88">
        <v>320.06660100000005</v>
      </c>
      <c r="H69" s="88">
        <v>138.15793199999996</v>
      </c>
      <c r="I69" s="88">
        <v>9.8423039999999986</v>
      </c>
      <c r="J69" s="88">
        <v>22.697028</v>
      </c>
      <c r="K69" s="88">
        <v>0.45157700000000001</v>
      </c>
      <c r="L69" s="88">
        <v>81.57776299999999</v>
      </c>
      <c r="M69" s="88">
        <v>104.87509400000002</v>
      </c>
      <c r="N69" s="88">
        <v>0.142877</v>
      </c>
      <c r="O69" s="88">
        <v>75.321176000000008</v>
      </c>
      <c r="P69" s="88">
        <v>200.98286899999999</v>
      </c>
      <c r="Q69" s="88">
        <v>5.7208659999999991</v>
      </c>
      <c r="R69" s="88">
        <v>5.4043000000000001E-2</v>
      </c>
      <c r="S69" s="88">
        <v>5.5797960000000009</v>
      </c>
      <c r="U69" s="84" t="s">
        <v>539</v>
      </c>
    </row>
    <row r="70" spans="1:21" x14ac:dyDescent="0.2">
      <c r="B70" s="84" t="s">
        <v>340</v>
      </c>
      <c r="C70" s="88">
        <v>10.176929999999999</v>
      </c>
      <c r="D70" s="88">
        <v>0.94009799999999999</v>
      </c>
      <c r="E70" s="88">
        <v>0.62338199999999999</v>
      </c>
      <c r="F70" s="88">
        <v>58.764921999999999</v>
      </c>
      <c r="G70" s="88">
        <v>372.9446210000001</v>
      </c>
      <c r="H70" s="88">
        <v>166.17023900000004</v>
      </c>
      <c r="I70" s="88">
        <v>11.726035</v>
      </c>
      <c r="J70" s="88">
        <v>27.591086999999998</v>
      </c>
      <c r="K70" s="88">
        <v>0.97396200000000011</v>
      </c>
      <c r="L70" s="88">
        <v>95.941191000000003</v>
      </c>
      <c r="M70" s="88">
        <v>128.79098800000003</v>
      </c>
      <c r="N70" s="88">
        <v>0.115464</v>
      </c>
      <c r="O70" s="88">
        <v>46.915104999999997</v>
      </c>
      <c r="P70" s="88">
        <v>216.42333600000001</v>
      </c>
      <c r="Q70" s="88">
        <v>4.5135489999999994</v>
      </c>
      <c r="R70" s="88">
        <v>0.118939</v>
      </c>
      <c r="S70" s="88">
        <v>7.9621269999999988</v>
      </c>
      <c r="U70" s="84" t="s">
        <v>540</v>
      </c>
    </row>
    <row r="71" spans="1:21" x14ac:dyDescent="0.2">
      <c r="B71" s="84" t="s">
        <v>341</v>
      </c>
      <c r="C71" s="88">
        <v>9.2495060000000002</v>
      </c>
      <c r="D71" s="88">
        <v>1.1428940000000001</v>
      </c>
      <c r="E71" s="88">
        <v>0.47427200000000003</v>
      </c>
      <c r="F71" s="88">
        <v>40.344208000000002</v>
      </c>
      <c r="G71" s="88">
        <v>308.93364300000002</v>
      </c>
      <c r="H71" s="88">
        <v>136.22976299999991</v>
      </c>
      <c r="I71" s="88">
        <v>9.9349980000000002</v>
      </c>
      <c r="J71" s="88">
        <v>24.190989000000002</v>
      </c>
      <c r="K71" s="88">
        <v>1.0434939999999999</v>
      </c>
      <c r="L71" s="88">
        <v>73.336978000000002</v>
      </c>
      <c r="M71" s="88">
        <v>99.176270000000017</v>
      </c>
      <c r="N71" s="88">
        <v>0.20710800000000001</v>
      </c>
      <c r="O71" s="88">
        <v>68.947810999999987</v>
      </c>
      <c r="P71" s="88">
        <v>177.83325400000001</v>
      </c>
      <c r="Q71" s="88">
        <v>6.4553350000000007</v>
      </c>
      <c r="R71" s="88">
        <v>9.9498000000000003E-2</v>
      </c>
      <c r="S71" s="88">
        <v>7.0701210000000003</v>
      </c>
      <c r="U71" s="84" t="s">
        <v>541</v>
      </c>
    </row>
    <row r="72" spans="1:21" x14ac:dyDescent="0.2">
      <c r="B72" s="84" t="s">
        <v>342</v>
      </c>
      <c r="C72" s="88">
        <v>10.64106</v>
      </c>
      <c r="D72" s="88">
        <v>0.93348699999999996</v>
      </c>
      <c r="E72" s="88">
        <v>0.56266100000000008</v>
      </c>
      <c r="F72" s="88">
        <v>41.161077000000006</v>
      </c>
      <c r="G72" s="88">
        <v>352.94211299999995</v>
      </c>
      <c r="H72" s="88">
        <v>154.89051599999996</v>
      </c>
      <c r="I72" s="88">
        <v>11.513591000000002</v>
      </c>
      <c r="J72" s="88">
        <v>26.042861999999996</v>
      </c>
      <c r="K72" s="88">
        <v>1.301177</v>
      </c>
      <c r="L72" s="88">
        <v>85.556067999999996</v>
      </c>
      <c r="M72" s="88">
        <v>120.02821800000001</v>
      </c>
      <c r="N72" s="88">
        <v>5.8316000000000007E-2</v>
      </c>
      <c r="O72" s="88">
        <v>70.603222000000002</v>
      </c>
      <c r="P72" s="88">
        <v>186.263497</v>
      </c>
      <c r="Q72" s="88">
        <v>5.5487719999999996</v>
      </c>
      <c r="R72" s="88">
        <v>7.5742999999999991E-2</v>
      </c>
      <c r="S72" s="88">
        <v>6.9981620000000007</v>
      </c>
      <c r="U72" s="84" t="s">
        <v>542</v>
      </c>
    </row>
    <row r="73" spans="1:21" x14ac:dyDescent="0.2">
      <c r="B73" s="84" t="s">
        <v>343</v>
      </c>
      <c r="C73" s="88">
        <v>9.6765499999999989</v>
      </c>
      <c r="D73" s="88">
        <v>0.97642600000000002</v>
      </c>
      <c r="E73" s="88">
        <v>0.55696499999999993</v>
      </c>
      <c r="F73" s="88">
        <v>43.338123000000003</v>
      </c>
      <c r="G73" s="88">
        <v>311.06149199999999</v>
      </c>
      <c r="H73" s="88">
        <v>157.38630499999999</v>
      </c>
      <c r="I73" s="88">
        <v>11.432173000000001</v>
      </c>
      <c r="J73" s="88">
        <v>27.382625999999995</v>
      </c>
      <c r="K73" s="88">
        <v>1.1621239999999999</v>
      </c>
      <c r="L73" s="88">
        <v>78.231056999999993</v>
      </c>
      <c r="M73" s="88">
        <v>112.99335599999999</v>
      </c>
      <c r="N73" s="88">
        <v>4.5962999999999997E-2</v>
      </c>
      <c r="O73" s="88">
        <v>66.598653999999996</v>
      </c>
      <c r="P73" s="88">
        <v>189.678203</v>
      </c>
      <c r="Q73" s="88">
        <v>7.5247739999999981</v>
      </c>
      <c r="R73" s="88">
        <v>9.7673999999999997E-2</v>
      </c>
      <c r="S73" s="88">
        <v>8.1482919999999996</v>
      </c>
      <c r="U73" s="84" t="s">
        <v>543</v>
      </c>
    </row>
    <row r="74" spans="1:21" x14ac:dyDescent="0.2">
      <c r="B74" s="84" t="s">
        <v>344</v>
      </c>
      <c r="C74" s="88">
        <v>10.858036999999999</v>
      </c>
      <c r="D74" s="88">
        <v>0.85320999999999991</v>
      </c>
      <c r="E74" s="88">
        <v>0.488649</v>
      </c>
      <c r="F74" s="88">
        <v>34.117656999999994</v>
      </c>
      <c r="G74" s="88">
        <v>298.88712700000002</v>
      </c>
      <c r="H74" s="88">
        <v>147.32465100000002</v>
      </c>
      <c r="I74" s="88">
        <v>14.347207000000001</v>
      </c>
      <c r="J74" s="88">
        <v>28.013967000000001</v>
      </c>
      <c r="K74" s="88">
        <v>1.0070570000000001</v>
      </c>
      <c r="L74" s="88">
        <v>78.13071699999999</v>
      </c>
      <c r="M74" s="88">
        <v>114.07643099999999</v>
      </c>
      <c r="N74" s="88">
        <v>0.13216600000000001</v>
      </c>
      <c r="O74" s="88">
        <v>66.694123999999988</v>
      </c>
      <c r="P74" s="88">
        <v>169.13572900000003</v>
      </c>
      <c r="Q74" s="88">
        <v>6.6236879999999987</v>
      </c>
      <c r="R74" s="88">
        <v>3.5460999999999999E-2</v>
      </c>
      <c r="S74" s="88">
        <v>8.2462230000000023</v>
      </c>
      <c r="U74" s="84" t="s">
        <v>544</v>
      </c>
    </row>
    <row r="75" spans="1:21" x14ac:dyDescent="0.2">
      <c r="B75" s="84" t="s">
        <v>345</v>
      </c>
      <c r="C75" s="88">
        <v>7.4622320000000002</v>
      </c>
      <c r="D75" s="88">
        <v>0.90520700000000009</v>
      </c>
      <c r="E75" s="88">
        <v>0.46631800000000001</v>
      </c>
      <c r="F75" s="88">
        <v>32.800026999999993</v>
      </c>
      <c r="G75" s="88">
        <v>233.44793400000012</v>
      </c>
      <c r="H75" s="88">
        <v>121.90619400000001</v>
      </c>
      <c r="I75" s="88">
        <v>6.7303639999999998</v>
      </c>
      <c r="J75" s="88">
        <v>23.043951999999997</v>
      </c>
      <c r="K75" s="88">
        <v>0.38314599999999999</v>
      </c>
      <c r="L75" s="88">
        <v>51.551513000000007</v>
      </c>
      <c r="M75" s="88">
        <v>56.323606999999996</v>
      </c>
      <c r="N75" s="88">
        <v>7.7673000000000006E-2</v>
      </c>
      <c r="O75" s="88">
        <v>67.051408000000009</v>
      </c>
      <c r="P75" s="88">
        <v>175.16505699999999</v>
      </c>
      <c r="Q75" s="88">
        <v>7.3724589999999992</v>
      </c>
      <c r="R75" s="88">
        <v>6.5989999999999993E-2</v>
      </c>
      <c r="S75" s="88">
        <v>4.1273850000000003</v>
      </c>
      <c r="U75" s="84" t="s">
        <v>545</v>
      </c>
    </row>
    <row r="76" spans="1:21" x14ac:dyDescent="0.2">
      <c r="B76" s="84" t="s">
        <v>346</v>
      </c>
      <c r="C76" s="88">
        <v>8.8113859999999988</v>
      </c>
      <c r="D76" s="88">
        <v>0.68894600000000006</v>
      </c>
      <c r="E76" s="88">
        <v>0.79126600000000002</v>
      </c>
      <c r="F76" s="88">
        <v>32.038030000000006</v>
      </c>
      <c r="G76" s="88">
        <v>287.91730599999994</v>
      </c>
      <c r="H76" s="88">
        <v>154.27487199999996</v>
      </c>
      <c r="I76" s="88">
        <v>8.9577030000000004</v>
      </c>
      <c r="J76" s="88">
        <v>28.971715000000003</v>
      </c>
      <c r="K76" s="88">
        <v>0.85582599999999998</v>
      </c>
      <c r="L76" s="88">
        <v>68.503296000000006</v>
      </c>
      <c r="M76" s="88">
        <v>98.18608500000002</v>
      </c>
      <c r="N76" s="88">
        <v>0.10373599999999999</v>
      </c>
      <c r="O76" s="88">
        <v>62.488514999999992</v>
      </c>
      <c r="P76" s="88">
        <v>183.93284299999988</v>
      </c>
      <c r="Q76" s="88">
        <v>5.8102499999999999</v>
      </c>
      <c r="R76" s="88">
        <v>3.6968000000000001E-2</v>
      </c>
      <c r="S76" s="88">
        <v>7.3562849999999997</v>
      </c>
      <c r="U76" s="84" t="s">
        <v>546</v>
      </c>
    </row>
    <row r="77" spans="1:21" x14ac:dyDescent="0.2">
      <c r="B77" s="84" t="s">
        <v>347</v>
      </c>
      <c r="C77" s="88">
        <v>9.1866549999999982</v>
      </c>
      <c r="D77" s="88">
        <v>0.68010899999999996</v>
      </c>
      <c r="E77" s="88">
        <v>0.55018199999999995</v>
      </c>
      <c r="F77" s="88">
        <v>32.467517999999998</v>
      </c>
      <c r="G77" s="88">
        <v>287.66317600000002</v>
      </c>
      <c r="H77" s="88">
        <v>170.41969099999994</v>
      </c>
      <c r="I77" s="88">
        <v>11.088173999999999</v>
      </c>
      <c r="J77" s="88">
        <v>28.850582999999993</v>
      </c>
      <c r="K77" s="88">
        <v>0.33390799999999998</v>
      </c>
      <c r="L77" s="88">
        <v>75.875516999999988</v>
      </c>
      <c r="M77" s="88">
        <v>99.165201000000025</v>
      </c>
      <c r="N77" s="88">
        <v>0.239842</v>
      </c>
      <c r="O77" s="88">
        <v>65.751147000000003</v>
      </c>
      <c r="P77" s="88">
        <v>181.11752500000003</v>
      </c>
      <c r="Q77" s="88">
        <v>5.3873379999999997</v>
      </c>
      <c r="R77" s="88">
        <v>9.3156000000000003E-2</v>
      </c>
      <c r="S77" s="88">
        <v>6.1589939999999999</v>
      </c>
      <c r="U77" s="84" t="s">
        <v>547</v>
      </c>
    </row>
    <row r="78" spans="1:21" x14ac:dyDescent="0.2">
      <c r="B78" s="84" t="s">
        <v>348</v>
      </c>
      <c r="C78" s="88">
        <v>11.332644999999999</v>
      </c>
      <c r="D78" s="88">
        <v>0.94042800000000004</v>
      </c>
      <c r="E78" s="88">
        <v>0.44387700000000002</v>
      </c>
      <c r="F78" s="88">
        <v>42.811987000000002</v>
      </c>
      <c r="G78" s="88">
        <v>305.62380599999995</v>
      </c>
      <c r="H78" s="88">
        <v>167.98846899999998</v>
      </c>
      <c r="I78" s="88">
        <v>11.388655</v>
      </c>
      <c r="J78" s="88">
        <v>33.490200000000002</v>
      </c>
      <c r="K78" s="88">
        <v>0.41915400000000003</v>
      </c>
      <c r="L78" s="88">
        <v>80.243180999999993</v>
      </c>
      <c r="M78" s="88">
        <v>103.12366</v>
      </c>
      <c r="N78" s="88">
        <v>0.17519699999999999</v>
      </c>
      <c r="O78" s="88">
        <v>54.765350999999995</v>
      </c>
      <c r="P78" s="88">
        <v>201.04210599999999</v>
      </c>
      <c r="Q78" s="88">
        <v>6.8192490000000001</v>
      </c>
      <c r="R78" s="88">
        <v>2.3006000000000002E-2</v>
      </c>
      <c r="S78" s="88">
        <v>6.3335359999999996</v>
      </c>
      <c r="U78" s="84" t="s">
        <v>548</v>
      </c>
    </row>
    <row r="79" spans="1:21" x14ac:dyDescent="0.2">
      <c r="B79" s="84" t="s">
        <v>349</v>
      </c>
      <c r="C79" s="88">
        <v>7.4875939999999996</v>
      </c>
      <c r="D79" s="88">
        <v>0.55149800000000004</v>
      </c>
      <c r="E79" s="88">
        <v>0.54419300000000004</v>
      </c>
      <c r="F79" s="88">
        <v>36.539999000000002</v>
      </c>
      <c r="G79" s="88">
        <v>224.711456</v>
      </c>
      <c r="H79" s="88">
        <v>110.74394099999998</v>
      </c>
      <c r="I79" s="88">
        <v>6.5788949999999993</v>
      </c>
      <c r="J79" s="88">
        <v>25.374579000000001</v>
      </c>
      <c r="K79" s="88">
        <v>0.21507299999999999</v>
      </c>
      <c r="L79" s="88">
        <v>64.812850999999995</v>
      </c>
      <c r="M79" s="88">
        <v>76.866403999999989</v>
      </c>
      <c r="N79" s="88">
        <v>6.5137E-2</v>
      </c>
      <c r="O79" s="88">
        <v>64.759236999999985</v>
      </c>
      <c r="P79" s="88">
        <v>176.29402199999998</v>
      </c>
      <c r="Q79" s="88">
        <v>6.561553</v>
      </c>
      <c r="R79" s="88">
        <v>7.7753000000000003E-2</v>
      </c>
      <c r="S79" s="88">
        <v>4.2613219999999998</v>
      </c>
      <c r="U79" s="84" t="s">
        <v>549</v>
      </c>
    </row>
    <row r="80" spans="1:21" x14ac:dyDescent="0.2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2">
      <c r="A81" s="87">
        <v>2024</v>
      </c>
      <c r="B81" s="84" t="s">
        <v>338</v>
      </c>
      <c r="C81" s="88">
        <v>10.49094</v>
      </c>
      <c r="D81" s="88">
        <v>0.59866299999999995</v>
      </c>
      <c r="E81" s="88">
        <v>0.56800200000000001</v>
      </c>
      <c r="F81" s="88">
        <v>38.784213000000008</v>
      </c>
      <c r="G81" s="88">
        <v>296.53808999999995</v>
      </c>
      <c r="H81" s="88">
        <v>157.63004800000002</v>
      </c>
      <c r="I81" s="88">
        <v>8.7801699999999983</v>
      </c>
      <c r="J81" s="88">
        <v>32.669911999999997</v>
      </c>
      <c r="K81" s="88">
        <v>0.364066</v>
      </c>
      <c r="L81" s="88">
        <v>73.726713000000004</v>
      </c>
      <c r="M81" s="88">
        <v>89.407121000000018</v>
      </c>
      <c r="N81" s="88">
        <v>0.159444</v>
      </c>
      <c r="O81" s="88">
        <v>76.801359999999988</v>
      </c>
      <c r="P81" s="88">
        <v>216.55190200000004</v>
      </c>
      <c r="Q81" s="88">
        <v>6.1061969999999999</v>
      </c>
      <c r="R81" s="88">
        <v>4.0926000000000004E-2</v>
      </c>
      <c r="S81" s="88">
        <v>5.1278370000000004</v>
      </c>
      <c r="T81" s="87">
        <v>2024</v>
      </c>
      <c r="U81" s="84" t="s">
        <v>538</v>
      </c>
    </row>
    <row r="82" spans="1:21" x14ac:dyDescent="0.2">
      <c r="B82" s="84" t="s">
        <v>339</v>
      </c>
      <c r="C82" s="88">
        <v>9.6234970000000004</v>
      </c>
      <c r="D82" s="88">
        <v>0.84875100000000003</v>
      </c>
      <c r="E82" s="88">
        <v>0.46578599999999998</v>
      </c>
      <c r="F82" s="88">
        <v>39.373615000000001</v>
      </c>
      <c r="G82" s="88">
        <v>309.78919400000001</v>
      </c>
      <c r="H82" s="88">
        <v>163.65465399999994</v>
      </c>
      <c r="I82" s="88">
        <v>9.1927320000000012</v>
      </c>
      <c r="J82" s="88">
        <v>30.316368999999998</v>
      </c>
      <c r="K82" s="88">
        <v>0.25434000000000001</v>
      </c>
      <c r="L82" s="88">
        <v>73.165917999999991</v>
      </c>
      <c r="M82" s="88">
        <v>95.839040000000011</v>
      </c>
      <c r="N82" s="88">
        <v>0.17854600000000001</v>
      </c>
      <c r="O82" s="88">
        <v>64.531467000000006</v>
      </c>
      <c r="P82" s="88">
        <v>186.92479200000005</v>
      </c>
      <c r="Q82" s="88">
        <v>4.915951999999999</v>
      </c>
      <c r="R82" s="88">
        <v>4.6633000000000001E-2</v>
      </c>
      <c r="S82" s="88">
        <v>5.6665750000000008</v>
      </c>
      <c r="U82" s="84" t="s">
        <v>539</v>
      </c>
    </row>
    <row r="83" spans="1:21" x14ac:dyDescent="0.2">
      <c r="B83" s="84" t="s">
        <v>340</v>
      </c>
      <c r="C83" s="88">
        <v>9.7509100000000011</v>
      </c>
      <c r="D83" s="88">
        <v>0.67397799999999997</v>
      </c>
      <c r="E83" s="88">
        <v>1.1489860000000001</v>
      </c>
      <c r="F83" s="88">
        <v>37.084551999999995</v>
      </c>
      <c r="G83" s="88">
        <v>298.55554699999993</v>
      </c>
      <c r="H83" s="88">
        <v>166.50585700000008</v>
      </c>
      <c r="I83" s="88">
        <v>8.8109880000000018</v>
      </c>
      <c r="J83" s="88">
        <v>30.799658999999998</v>
      </c>
      <c r="K83" s="88">
        <v>1.0006900000000001</v>
      </c>
      <c r="L83" s="88">
        <v>79.270317000000006</v>
      </c>
      <c r="M83" s="88">
        <v>105.114458</v>
      </c>
      <c r="N83" s="88">
        <v>0.147731</v>
      </c>
      <c r="O83" s="88">
        <v>69.463340000000017</v>
      </c>
      <c r="P83" s="88">
        <v>195.98719</v>
      </c>
      <c r="Q83" s="88">
        <v>5.9827379999999994</v>
      </c>
      <c r="R83" s="88">
        <v>4.2960000000000005E-2</v>
      </c>
      <c r="S83" s="88">
        <v>5.7389920000000005</v>
      </c>
      <c r="U83" s="84" t="s">
        <v>540</v>
      </c>
    </row>
    <row r="84" spans="1:21" x14ac:dyDescent="0.2">
      <c r="B84" s="84" t="s">
        <v>341</v>
      </c>
      <c r="C84" s="88">
        <v>9.8852650000000004</v>
      </c>
      <c r="D84" s="88">
        <v>0.81420000000000003</v>
      </c>
      <c r="E84" s="88">
        <v>0.62168199999999996</v>
      </c>
      <c r="F84" s="88">
        <v>39.551935999999998</v>
      </c>
      <c r="G84" s="88">
        <v>326.19575999999995</v>
      </c>
      <c r="H84" s="88">
        <v>151.06398399999986</v>
      </c>
      <c r="I84" s="88">
        <v>9.9824289999999998</v>
      </c>
      <c r="J84" s="88">
        <v>30.416044000000003</v>
      </c>
      <c r="K84" s="88">
        <v>1.303094</v>
      </c>
      <c r="L84" s="88">
        <v>75.478738000000007</v>
      </c>
      <c r="M84" s="88">
        <v>103.11724099999999</v>
      </c>
      <c r="N84" s="88">
        <v>0.10209499999999999</v>
      </c>
      <c r="O84" s="88">
        <v>79.384843000000004</v>
      </c>
      <c r="P84" s="88">
        <v>209.02702099999999</v>
      </c>
      <c r="Q84" s="88">
        <v>4.8403349999999996</v>
      </c>
      <c r="R84" s="88">
        <v>3.8841000000000001E-2</v>
      </c>
      <c r="S84" s="88">
        <v>5.8691500000000003</v>
      </c>
      <c r="U84" s="84" t="s">
        <v>541</v>
      </c>
    </row>
    <row r="85" spans="1:21" x14ac:dyDescent="0.2">
      <c r="B85" s="84" t="s">
        <v>342</v>
      </c>
      <c r="C85" s="88">
        <v>10.293528999999999</v>
      </c>
      <c r="D85" s="88">
        <v>0.52395700000000001</v>
      </c>
      <c r="E85" s="88">
        <v>0.48430200000000001</v>
      </c>
      <c r="F85" s="88">
        <v>41.050033999999997</v>
      </c>
      <c r="G85" s="88">
        <v>324.63659200000001</v>
      </c>
      <c r="H85" s="88">
        <v>170.65258799999992</v>
      </c>
      <c r="I85" s="88">
        <v>9.7220619999999993</v>
      </c>
      <c r="J85" s="88">
        <v>30.736062000000004</v>
      </c>
      <c r="K85" s="88">
        <v>0.81881400000000004</v>
      </c>
      <c r="L85" s="88">
        <v>75.186025000000001</v>
      </c>
      <c r="M85" s="88">
        <v>106.581183</v>
      </c>
      <c r="N85" s="88">
        <v>0.17196299999999998</v>
      </c>
      <c r="O85" s="88">
        <v>72.911969999999997</v>
      </c>
      <c r="P85" s="88">
        <v>220.80594699999995</v>
      </c>
      <c r="Q85" s="88">
        <v>5.7416039999999988</v>
      </c>
      <c r="R85" s="88">
        <v>4.9835000000000004E-2</v>
      </c>
      <c r="S85" s="88">
        <v>6.7498669999999983</v>
      </c>
      <c r="U85" s="84" t="s">
        <v>542</v>
      </c>
    </row>
    <row r="86" spans="1:21" x14ac:dyDescent="0.2">
      <c r="B86" s="84" t="s">
        <v>343</v>
      </c>
      <c r="C86" s="88">
        <v>9.4363089999999996</v>
      </c>
      <c r="D86" s="88">
        <v>0.78128999999999993</v>
      </c>
      <c r="E86" s="88">
        <v>0.6755000000000001</v>
      </c>
      <c r="F86" s="88">
        <v>47.546926999999997</v>
      </c>
      <c r="G86" s="88">
        <v>306.24335499999995</v>
      </c>
      <c r="H86" s="88">
        <v>158.09297699999996</v>
      </c>
      <c r="I86" s="88">
        <v>8.9166720000000002</v>
      </c>
      <c r="J86" s="88">
        <v>25.371276000000002</v>
      </c>
      <c r="K86" s="88">
        <v>0.63440200000000002</v>
      </c>
      <c r="L86" s="88">
        <v>68.954453999999998</v>
      </c>
      <c r="M86" s="88">
        <v>103.81413500000001</v>
      </c>
      <c r="N86" s="88">
        <v>0.116365</v>
      </c>
      <c r="O86" s="88">
        <v>87.311819999999997</v>
      </c>
      <c r="P86" s="88">
        <v>196.77030899999997</v>
      </c>
      <c r="Q86" s="88">
        <v>8.3479669999999988</v>
      </c>
      <c r="R86" s="88">
        <v>1.9136E-2</v>
      </c>
      <c r="S86" s="88">
        <v>5.9012440000000002</v>
      </c>
      <c r="U86" s="84" t="s">
        <v>543</v>
      </c>
    </row>
    <row r="87" spans="1:21" x14ac:dyDescent="0.2">
      <c r="B87" s="84" t="s">
        <v>344</v>
      </c>
      <c r="C87" s="88">
        <v>11.729373000000001</v>
      </c>
      <c r="D87" s="88">
        <v>0.47322899999999996</v>
      </c>
      <c r="E87" s="88">
        <v>0.62173100000000003</v>
      </c>
      <c r="F87" s="88">
        <v>36.133802000000003</v>
      </c>
      <c r="G87" s="88">
        <v>331.76716999999985</v>
      </c>
      <c r="H87" s="88">
        <v>161.08225500000003</v>
      </c>
      <c r="I87" s="88">
        <v>9.5365080000000013</v>
      </c>
      <c r="J87" s="88">
        <v>32.770724999999999</v>
      </c>
      <c r="K87" s="88">
        <v>1.032006</v>
      </c>
      <c r="L87" s="88">
        <v>82.050733000000008</v>
      </c>
      <c r="M87" s="88">
        <v>119.11473900000001</v>
      </c>
      <c r="N87" s="88">
        <v>9.8854999999999998E-2</v>
      </c>
      <c r="O87" s="88">
        <v>92.910254999999992</v>
      </c>
      <c r="P87" s="88">
        <v>197.60281999999998</v>
      </c>
      <c r="Q87" s="88">
        <v>6.4698179999999983</v>
      </c>
      <c r="R87" s="88">
        <v>4.7550999999999996E-2</v>
      </c>
      <c r="S87" s="88">
        <v>6.4135229999999996</v>
      </c>
      <c r="U87" s="84" t="s">
        <v>544</v>
      </c>
    </row>
    <row r="88" spans="1:21" x14ac:dyDescent="0.2">
      <c r="B88" s="84" t="s">
        <v>345</v>
      </c>
      <c r="C88" s="88">
        <v>9.8962439999999994</v>
      </c>
      <c r="D88" s="88">
        <v>0.85122799999999987</v>
      </c>
      <c r="E88" s="88">
        <v>0.32682700000000009</v>
      </c>
      <c r="F88" s="88">
        <v>29.346080999999998</v>
      </c>
      <c r="G88" s="88">
        <v>235.56401100000002</v>
      </c>
      <c r="H88" s="88">
        <v>120.67252800000009</v>
      </c>
      <c r="I88" s="88">
        <v>3.9520119999999999</v>
      </c>
      <c r="J88" s="88">
        <v>22.659318999999996</v>
      </c>
      <c r="K88" s="88">
        <v>0.19137499999999999</v>
      </c>
      <c r="L88" s="88">
        <v>53.811121999999997</v>
      </c>
      <c r="M88" s="88">
        <v>52.937179999999998</v>
      </c>
      <c r="N88" s="88">
        <v>6.7111000000000004E-2</v>
      </c>
      <c r="O88" s="88">
        <v>63.623983000000003</v>
      </c>
      <c r="P88" s="88">
        <v>182.32715699999986</v>
      </c>
      <c r="Q88" s="88">
        <v>5.4571890000000023</v>
      </c>
      <c r="R88" s="88">
        <v>2.9534999999999999E-2</v>
      </c>
      <c r="S88" s="88">
        <v>4.4920530000000003</v>
      </c>
      <c r="U88" s="84" t="s">
        <v>545</v>
      </c>
    </row>
    <row r="89" spans="1:21" x14ac:dyDescent="0.2">
      <c r="B89" s="84" t="s">
        <v>346</v>
      </c>
      <c r="C89" s="88">
        <v>9.0761900000000004</v>
      </c>
      <c r="D89" s="88">
        <v>0.58013500000000007</v>
      </c>
      <c r="E89" s="88">
        <v>0.878054</v>
      </c>
      <c r="F89" s="88">
        <v>32.158137000000004</v>
      </c>
      <c r="G89" s="88">
        <v>306.33764900000006</v>
      </c>
      <c r="H89" s="88">
        <v>156.34574700000005</v>
      </c>
      <c r="I89" s="88">
        <v>7.3639489999999999</v>
      </c>
      <c r="J89" s="88">
        <v>30.050525000000004</v>
      </c>
      <c r="K89" s="88">
        <v>0.55369199999999996</v>
      </c>
      <c r="L89" s="88">
        <v>74.464395999999994</v>
      </c>
      <c r="M89" s="88">
        <v>91.424087000000014</v>
      </c>
      <c r="N89" s="88">
        <v>5.6553000000000006E-2</v>
      </c>
      <c r="O89" s="88">
        <v>81.280453000000009</v>
      </c>
      <c r="P89" s="88">
        <v>202.48760399999992</v>
      </c>
      <c r="Q89" s="88">
        <v>5.9460599999999975</v>
      </c>
      <c r="R89" s="88">
        <v>3.3992000000000001E-2</v>
      </c>
      <c r="S89" s="88">
        <v>5.2318479999999994</v>
      </c>
      <c r="U89" s="84" t="s">
        <v>546</v>
      </c>
    </row>
    <row r="90" spans="1:21" x14ac:dyDescent="0.2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547</v>
      </c>
    </row>
    <row r="91" spans="1:21" x14ac:dyDescent="0.2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2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2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2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2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3">
      <c r="A96" s="205" t="s">
        <v>681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3">
      <c r="A97" s="199" t="s">
        <v>162</v>
      </c>
      <c r="B97" s="199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535</v>
      </c>
      <c r="U97" s="199" t="s">
        <v>522</v>
      </c>
    </row>
    <row r="98" spans="1:21" ht="20.25" customHeight="1" thickBot="1" x14ac:dyDescent="0.25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2">
      <c r="A99" s="87">
        <v>2023</v>
      </c>
      <c r="B99" s="84" t="s">
        <v>338</v>
      </c>
      <c r="C99" s="88">
        <v>22.350196999999998</v>
      </c>
      <c r="D99" s="88">
        <v>2.6765109999999996</v>
      </c>
      <c r="E99" s="88">
        <v>9.4544810000000012</v>
      </c>
      <c r="F99" s="88">
        <v>23.953706000000004</v>
      </c>
      <c r="G99" s="88">
        <v>30.091286000000004</v>
      </c>
      <c r="H99" s="88">
        <v>5.6883519999999992</v>
      </c>
      <c r="I99" s="88">
        <v>6.0869860000000005</v>
      </c>
      <c r="J99" s="88">
        <v>31.602661000000005</v>
      </c>
      <c r="K99" s="88">
        <v>16.043704999999999</v>
      </c>
      <c r="L99" s="88">
        <v>210.78705800000003</v>
      </c>
      <c r="M99" s="88">
        <v>95.990255000000005</v>
      </c>
      <c r="N99" s="88">
        <v>62.641278999999983</v>
      </c>
      <c r="O99" s="88">
        <v>181.41130100000004</v>
      </c>
      <c r="P99" s="88">
        <v>7.6422129999999999</v>
      </c>
      <c r="Q99" s="88">
        <v>0.98671799999999998</v>
      </c>
      <c r="R99" s="88">
        <v>0.33527899999999999</v>
      </c>
      <c r="S99" s="88">
        <v>50.143512000000001</v>
      </c>
      <c r="T99" s="87">
        <v>2023</v>
      </c>
      <c r="U99" s="84" t="s">
        <v>538</v>
      </c>
    </row>
    <row r="100" spans="1:21" x14ac:dyDescent="0.2">
      <c r="B100" s="84" t="s">
        <v>339</v>
      </c>
      <c r="C100" s="88">
        <v>17.329241999999997</v>
      </c>
      <c r="D100" s="88">
        <v>1.53274</v>
      </c>
      <c r="E100" s="88">
        <v>10.159326</v>
      </c>
      <c r="F100" s="88">
        <v>22.900296000000004</v>
      </c>
      <c r="G100" s="88">
        <v>31.319041999999989</v>
      </c>
      <c r="H100" s="88">
        <v>5.4356409999999995</v>
      </c>
      <c r="I100" s="88">
        <v>6.533424000000001</v>
      </c>
      <c r="J100" s="88">
        <v>29.539920999999993</v>
      </c>
      <c r="K100" s="88">
        <v>18.257103000000004</v>
      </c>
      <c r="L100" s="88">
        <v>202.22814</v>
      </c>
      <c r="M100" s="88">
        <v>97.556727999999978</v>
      </c>
      <c r="N100" s="88">
        <v>53.865236999999993</v>
      </c>
      <c r="O100" s="88">
        <v>175.41876400000001</v>
      </c>
      <c r="P100" s="88">
        <v>7.0849770000000003</v>
      </c>
      <c r="Q100" s="88">
        <v>0.84528300000000001</v>
      </c>
      <c r="R100" s="88">
        <v>0.544049</v>
      </c>
      <c r="S100" s="88">
        <v>52.292289000000011</v>
      </c>
      <c r="U100" s="84" t="s">
        <v>539</v>
      </c>
    </row>
    <row r="101" spans="1:21" x14ac:dyDescent="0.2">
      <c r="B101" s="84" t="s">
        <v>340</v>
      </c>
      <c r="C101" s="88">
        <v>22.082108000000005</v>
      </c>
      <c r="D101" s="88">
        <v>2.74343</v>
      </c>
      <c r="E101" s="88">
        <v>12.016722</v>
      </c>
      <c r="F101" s="88">
        <v>29.066397000000002</v>
      </c>
      <c r="G101" s="88">
        <v>41.34170799999999</v>
      </c>
      <c r="H101" s="88">
        <v>7.5552479999999989</v>
      </c>
      <c r="I101" s="88">
        <v>7.5870310000000014</v>
      </c>
      <c r="J101" s="88">
        <v>34.591405000000002</v>
      </c>
      <c r="K101" s="88">
        <v>23.299515</v>
      </c>
      <c r="L101" s="88">
        <v>224.34952800000002</v>
      </c>
      <c r="M101" s="88">
        <v>116.17603199999998</v>
      </c>
      <c r="N101" s="88">
        <v>63.527469999999987</v>
      </c>
      <c r="O101" s="88">
        <v>186.41531399999997</v>
      </c>
      <c r="P101" s="88">
        <v>8.6647420000000004</v>
      </c>
      <c r="Q101" s="88">
        <v>1.121162</v>
      </c>
      <c r="R101" s="88">
        <v>0.47250900000000001</v>
      </c>
      <c r="S101" s="88">
        <v>66.639908999999989</v>
      </c>
      <c r="U101" s="84" t="s">
        <v>540</v>
      </c>
    </row>
    <row r="102" spans="1:21" x14ac:dyDescent="0.2">
      <c r="B102" s="84" t="s">
        <v>341</v>
      </c>
      <c r="C102" s="88">
        <v>16.061101000000001</v>
      </c>
      <c r="D102" s="88">
        <v>2.4873139999999996</v>
      </c>
      <c r="E102" s="88">
        <v>7.5652409999999986</v>
      </c>
      <c r="F102" s="88">
        <v>24.796771</v>
      </c>
      <c r="G102" s="88">
        <v>26.635877999999998</v>
      </c>
      <c r="H102" s="88">
        <v>5.9926259999999996</v>
      </c>
      <c r="I102" s="88">
        <v>6.649114</v>
      </c>
      <c r="J102" s="88">
        <v>27.286010000000012</v>
      </c>
      <c r="K102" s="88">
        <v>17.192336999999995</v>
      </c>
      <c r="L102" s="88">
        <v>164.31547200000003</v>
      </c>
      <c r="M102" s="88">
        <v>75.566773999999981</v>
      </c>
      <c r="N102" s="88">
        <v>48.004824000000006</v>
      </c>
      <c r="O102" s="88">
        <v>117.12577899999998</v>
      </c>
      <c r="P102" s="88">
        <v>6.6816780000000007</v>
      </c>
      <c r="Q102" s="88">
        <v>1.469481</v>
      </c>
      <c r="R102" s="88">
        <v>0.21149899999999999</v>
      </c>
      <c r="S102" s="88">
        <v>51.494160999999991</v>
      </c>
      <c r="U102" s="84" t="s">
        <v>541</v>
      </c>
    </row>
    <row r="103" spans="1:21" x14ac:dyDescent="0.2">
      <c r="B103" s="84" t="s">
        <v>342</v>
      </c>
      <c r="C103" s="88">
        <v>17.069099999999999</v>
      </c>
      <c r="D103" s="88">
        <v>3.7453629999999984</v>
      </c>
      <c r="E103" s="88">
        <v>9.280151</v>
      </c>
      <c r="F103" s="88">
        <v>27.106210000000004</v>
      </c>
      <c r="G103" s="88">
        <v>30.770765000000004</v>
      </c>
      <c r="H103" s="88">
        <v>6.6513949999999991</v>
      </c>
      <c r="I103" s="88">
        <v>7.2493719999999993</v>
      </c>
      <c r="J103" s="88">
        <v>31.965233999999995</v>
      </c>
      <c r="K103" s="88">
        <v>18.353883</v>
      </c>
      <c r="L103" s="88">
        <v>189.28958799999995</v>
      </c>
      <c r="M103" s="88">
        <v>89.653976000000029</v>
      </c>
      <c r="N103" s="88">
        <v>64.871214000000009</v>
      </c>
      <c r="O103" s="88">
        <v>154.689797</v>
      </c>
      <c r="P103" s="88">
        <v>8.5603069999999999</v>
      </c>
      <c r="Q103" s="88">
        <v>1.469562</v>
      </c>
      <c r="R103" s="88">
        <v>0.33079900000000001</v>
      </c>
      <c r="S103" s="88">
        <v>60.691209999999998</v>
      </c>
      <c r="U103" s="84" t="s">
        <v>542</v>
      </c>
    </row>
    <row r="104" spans="1:21" x14ac:dyDescent="0.2">
      <c r="B104" s="84" t="s">
        <v>343</v>
      </c>
      <c r="C104" s="88">
        <v>15.482825</v>
      </c>
      <c r="D104" s="88">
        <v>2.5291829999999997</v>
      </c>
      <c r="E104" s="88">
        <v>9.2516350000000003</v>
      </c>
      <c r="F104" s="88">
        <v>23.673634</v>
      </c>
      <c r="G104" s="88">
        <v>27.950175000000002</v>
      </c>
      <c r="H104" s="88">
        <v>6.1732820000000004</v>
      </c>
      <c r="I104" s="88">
        <v>7.0221270000000002</v>
      </c>
      <c r="J104" s="88">
        <v>31.079675000000002</v>
      </c>
      <c r="K104" s="88">
        <v>18.176427</v>
      </c>
      <c r="L104" s="88">
        <v>218.09565800000001</v>
      </c>
      <c r="M104" s="88">
        <v>97.273730000000015</v>
      </c>
      <c r="N104" s="88">
        <v>65.953804999999988</v>
      </c>
      <c r="O104" s="88">
        <v>191.84695800000003</v>
      </c>
      <c r="P104" s="88">
        <v>8.3471880000000009</v>
      </c>
      <c r="Q104" s="88">
        <v>1.1461809999999999</v>
      </c>
      <c r="R104" s="88">
        <v>0.40807899999999997</v>
      </c>
      <c r="S104" s="88">
        <v>58.383205000000004</v>
      </c>
      <c r="U104" s="84" t="s">
        <v>543</v>
      </c>
    </row>
    <row r="105" spans="1:21" x14ac:dyDescent="0.2">
      <c r="B105" s="84" t="s">
        <v>344</v>
      </c>
      <c r="C105" s="88">
        <v>13.751178000000001</v>
      </c>
      <c r="D105" s="88">
        <v>2.0781619999999998</v>
      </c>
      <c r="E105" s="88">
        <v>8.4178409999999992</v>
      </c>
      <c r="F105" s="88">
        <v>22.254667000000005</v>
      </c>
      <c r="G105" s="88">
        <v>26.289974000000001</v>
      </c>
      <c r="H105" s="88">
        <v>6.4923349999999997</v>
      </c>
      <c r="I105" s="88">
        <v>6.3426729999999996</v>
      </c>
      <c r="J105" s="88">
        <v>28.225630000000002</v>
      </c>
      <c r="K105" s="88">
        <v>14.598884000000002</v>
      </c>
      <c r="L105" s="88">
        <v>213.82416999999998</v>
      </c>
      <c r="M105" s="88">
        <v>97.941815999999989</v>
      </c>
      <c r="N105" s="88">
        <v>67.184246999999999</v>
      </c>
      <c r="O105" s="88">
        <v>217.70447899999999</v>
      </c>
      <c r="P105" s="88">
        <v>8.2412100000000006</v>
      </c>
      <c r="Q105" s="88">
        <v>1.1060620000000001</v>
      </c>
      <c r="R105" s="88">
        <v>0.36130600000000002</v>
      </c>
      <c r="S105" s="88">
        <v>56.421877000000009</v>
      </c>
      <c r="U105" s="84" t="s">
        <v>544</v>
      </c>
    </row>
    <row r="106" spans="1:21" x14ac:dyDescent="0.2">
      <c r="B106" s="84" t="s">
        <v>345</v>
      </c>
      <c r="C106" s="88">
        <v>8.9198569999999986</v>
      </c>
      <c r="D106" s="88">
        <v>0.78321400000000008</v>
      </c>
      <c r="E106" s="88">
        <v>6.1682899999999989</v>
      </c>
      <c r="F106" s="88">
        <v>15.119064000000003</v>
      </c>
      <c r="G106" s="88">
        <v>12.065459999999998</v>
      </c>
      <c r="H106" s="88">
        <v>4.8205809999999989</v>
      </c>
      <c r="I106" s="88">
        <v>4.0963330000000004</v>
      </c>
      <c r="J106" s="88">
        <v>22.520582000000001</v>
      </c>
      <c r="K106" s="88">
        <v>9.1353589999999993</v>
      </c>
      <c r="L106" s="88">
        <v>166.461274</v>
      </c>
      <c r="M106" s="88">
        <v>86.16573200000002</v>
      </c>
      <c r="N106" s="88">
        <v>58.992929999999987</v>
      </c>
      <c r="O106" s="88">
        <v>154.26184799999999</v>
      </c>
      <c r="P106" s="88">
        <v>6.4938329999999995</v>
      </c>
      <c r="Q106" s="88">
        <v>0.50845899999999999</v>
      </c>
      <c r="R106" s="88">
        <v>0.347555</v>
      </c>
      <c r="S106" s="88">
        <v>39.29204399999999</v>
      </c>
      <c r="U106" s="84" t="s">
        <v>545</v>
      </c>
    </row>
    <row r="107" spans="1:21" x14ac:dyDescent="0.2">
      <c r="B107" s="84" t="s">
        <v>346</v>
      </c>
      <c r="C107" s="88">
        <v>15.908128999999995</v>
      </c>
      <c r="D107" s="88">
        <v>2.0908530000000001</v>
      </c>
      <c r="E107" s="88">
        <v>8.2323920000000008</v>
      </c>
      <c r="F107" s="88">
        <v>22.705043000000003</v>
      </c>
      <c r="G107" s="88">
        <v>17.679341999999998</v>
      </c>
      <c r="H107" s="88">
        <v>6.3774689999999996</v>
      </c>
      <c r="I107" s="88">
        <v>5.8655190000000008</v>
      </c>
      <c r="J107" s="88">
        <v>29.005032999999997</v>
      </c>
      <c r="K107" s="88">
        <v>11.755248</v>
      </c>
      <c r="L107" s="88">
        <v>174.148415</v>
      </c>
      <c r="M107" s="88">
        <v>80.070409000000012</v>
      </c>
      <c r="N107" s="88">
        <v>60.381675999999977</v>
      </c>
      <c r="O107" s="88">
        <v>131.46632699999998</v>
      </c>
      <c r="P107" s="88">
        <v>8.8122110000000013</v>
      </c>
      <c r="Q107" s="88">
        <v>0.40473700000000001</v>
      </c>
      <c r="R107" s="88">
        <v>1.0551709999999999</v>
      </c>
      <c r="S107" s="88">
        <v>52.504110999999995</v>
      </c>
      <c r="U107" s="84" t="s">
        <v>546</v>
      </c>
    </row>
    <row r="108" spans="1:21" x14ac:dyDescent="0.2">
      <c r="B108" s="84" t="s">
        <v>347</v>
      </c>
      <c r="C108" s="88">
        <v>15.669777999999996</v>
      </c>
      <c r="D108" s="88">
        <v>1.5409539999999999</v>
      </c>
      <c r="E108" s="88">
        <v>8.5138250000000006</v>
      </c>
      <c r="F108" s="88">
        <v>21.818807</v>
      </c>
      <c r="G108" s="88">
        <v>20.957003999999998</v>
      </c>
      <c r="H108" s="88">
        <v>7.7902039999999992</v>
      </c>
      <c r="I108" s="88">
        <v>6.5235319999999994</v>
      </c>
      <c r="J108" s="88">
        <v>29.754158999999994</v>
      </c>
      <c r="K108" s="88">
        <v>13.154631999999999</v>
      </c>
      <c r="L108" s="88">
        <v>183.76823100000001</v>
      </c>
      <c r="M108" s="88">
        <v>81.623833000000019</v>
      </c>
      <c r="N108" s="88">
        <v>68.749015999999997</v>
      </c>
      <c r="O108" s="88">
        <v>129.251015</v>
      </c>
      <c r="P108" s="88">
        <v>7.2880140000000004</v>
      </c>
      <c r="Q108" s="88">
        <v>0.59318599999999999</v>
      </c>
      <c r="R108" s="88">
        <v>0.43130299999999999</v>
      </c>
      <c r="S108" s="88">
        <v>56.612420999999998</v>
      </c>
      <c r="U108" s="84" t="s">
        <v>547</v>
      </c>
    </row>
    <row r="109" spans="1:21" x14ac:dyDescent="0.2">
      <c r="B109" s="84" t="s">
        <v>348</v>
      </c>
      <c r="C109" s="88">
        <v>16.299901000000002</v>
      </c>
      <c r="D109" s="88">
        <v>2.2847809999999997</v>
      </c>
      <c r="E109" s="88">
        <v>8.3252870000000012</v>
      </c>
      <c r="F109" s="88">
        <v>21.275675</v>
      </c>
      <c r="G109" s="88">
        <v>20.217833000000006</v>
      </c>
      <c r="H109" s="88">
        <v>7.597925</v>
      </c>
      <c r="I109" s="88">
        <v>6.2935539999999994</v>
      </c>
      <c r="J109" s="88">
        <v>30.536476</v>
      </c>
      <c r="K109" s="88">
        <v>16.218360000000001</v>
      </c>
      <c r="L109" s="88">
        <v>203.47153299999999</v>
      </c>
      <c r="M109" s="88">
        <v>80.354357000000007</v>
      </c>
      <c r="N109" s="88">
        <v>67.828290999999979</v>
      </c>
      <c r="O109" s="88">
        <v>142.14008899999999</v>
      </c>
      <c r="P109" s="88">
        <v>8.9477000000000011</v>
      </c>
      <c r="Q109" s="88">
        <v>0.73614599999999997</v>
      </c>
      <c r="R109" s="88">
        <v>0.428676</v>
      </c>
      <c r="S109" s="88">
        <v>53.696477000000002</v>
      </c>
      <c r="U109" s="84" t="s">
        <v>548</v>
      </c>
    </row>
    <row r="110" spans="1:21" x14ac:dyDescent="0.2">
      <c r="B110" s="84" t="s">
        <v>349</v>
      </c>
      <c r="C110" s="88">
        <v>10.29651</v>
      </c>
      <c r="D110" s="88">
        <v>2.6077750000000002</v>
      </c>
      <c r="E110" s="88">
        <v>5.8486329999999995</v>
      </c>
      <c r="F110" s="88">
        <v>15.789491000000002</v>
      </c>
      <c r="G110" s="88">
        <v>15.233466999999999</v>
      </c>
      <c r="H110" s="88">
        <v>5.2857869999999991</v>
      </c>
      <c r="I110" s="88">
        <v>4.4088039999999999</v>
      </c>
      <c r="J110" s="88">
        <v>20.559425000000005</v>
      </c>
      <c r="K110" s="88">
        <v>13.691714999999999</v>
      </c>
      <c r="L110" s="88">
        <v>156.644081</v>
      </c>
      <c r="M110" s="88">
        <v>70.077622999999988</v>
      </c>
      <c r="N110" s="88">
        <v>49.338236000000002</v>
      </c>
      <c r="O110" s="88">
        <v>115.27686500000002</v>
      </c>
      <c r="P110" s="88">
        <v>8.6997079999999976</v>
      </c>
      <c r="Q110" s="88">
        <v>0.56225199999999997</v>
      </c>
      <c r="R110" s="88">
        <v>0.20821999999999999</v>
      </c>
      <c r="S110" s="88">
        <v>39.518594000000007</v>
      </c>
      <c r="U110" s="84" t="s">
        <v>549</v>
      </c>
    </row>
    <row r="111" spans="1:21" x14ac:dyDescent="0.2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2">
      <c r="A112" s="87">
        <v>2024</v>
      </c>
      <c r="B112" s="84" t="s">
        <v>338</v>
      </c>
      <c r="C112" s="88">
        <v>17.141905000000001</v>
      </c>
      <c r="D112" s="88">
        <v>2.8324199999999999</v>
      </c>
      <c r="E112" s="88">
        <v>8.5022179999999992</v>
      </c>
      <c r="F112" s="88">
        <v>20.112313999999998</v>
      </c>
      <c r="G112" s="88">
        <v>26.875076</v>
      </c>
      <c r="H112" s="88">
        <v>6.0266570000000002</v>
      </c>
      <c r="I112" s="88">
        <v>6.1376179999999998</v>
      </c>
      <c r="J112" s="88">
        <v>26.132596999999997</v>
      </c>
      <c r="K112" s="88">
        <v>14.967868000000001</v>
      </c>
      <c r="L112" s="88">
        <v>181.16977000000003</v>
      </c>
      <c r="M112" s="88">
        <v>86.496775999999997</v>
      </c>
      <c r="N112" s="88">
        <v>58.528030000000001</v>
      </c>
      <c r="O112" s="88">
        <v>155.45103900000001</v>
      </c>
      <c r="P112" s="88">
        <v>8.051385999999999</v>
      </c>
      <c r="Q112" s="88">
        <v>0.89257600000000004</v>
      </c>
      <c r="R112" s="88">
        <v>0.40192600000000001</v>
      </c>
      <c r="S112" s="88">
        <v>48.338464999999999</v>
      </c>
      <c r="T112" s="87">
        <v>2024</v>
      </c>
      <c r="U112" s="84" t="s">
        <v>538</v>
      </c>
    </row>
    <row r="113" spans="1:21" x14ac:dyDescent="0.2">
      <c r="B113" s="84" t="s">
        <v>339</v>
      </c>
      <c r="C113" s="88">
        <v>15.916920000000001</v>
      </c>
      <c r="D113" s="88">
        <v>2.4319640000000002</v>
      </c>
      <c r="E113" s="88">
        <v>8.7470740000000013</v>
      </c>
      <c r="F113" s="88">
        <v>16.870645000000003</v>
      </c>
      <c r="G113" s="88">
        <v>39.503849000000002</v>
      </c>
      <c r="H113" s="88">
        <v>6.2870999999999997</v>
      </c>
      <c r="I113" s="88">
        <v>6.2744229999999996</v>
      </c>
      <c r="J113" s="88">
        <v>26.746495999999993</v>
      </c>
      <c r="K113" s="88">
        <v>16.471924999999999</v>
      </c>
      <c r="L113" s="88">
        <v>179.55241399999994</v>
      </c>
      <c r="M113" s="88">
        <v>93.473454000000032</v>
      </c>
      <c r="N113" s="88">
        <v>58.940861000000012</v>
      </c>
      <c r="O113" s="88">
        <v>148.40595199999998</v>
      </c>
      <c r="P113" s="88">
        <v>7.9362149999999989</v>
      </c>
      <c r="Q113" s="88">
        <v>0.70741999999999994</v>
      </c>
      <c r="R113" s="88">
        <v>0.38453599999999999</v>
      </c>
      <c r="S113" s="88">
        <v>52.434227999999997</v>
      </c>
      <c r="U113" s="84" t="s">
        <v>539</v>
      </c>
    </row>
    <row r="114" spans="1:21" x14ac:dyDescent="0.2">
      <c r="B114" s="84" t="s">
        <v>340</v>
      </c>
      <c r="C114" s="88">
        <v>16.174764999999994</v>
      </c>
      <c r="D114" s="88">
        <v>3.110852</v>
      </c>
      <c r="E114" s="88">
        <v>9.1749369999999981</v>
      </c>
      <c r="F114" s="88">
        <v>20.091421999999994</v>
      </c>
      <c r="G114" s="88">
        <v>32.427343</v>
      </c>
      <c r="H114" s="88">
        <v>7.2010879999999986</v>
      </c>
      <c r="I114" s="88">
        <v>6.4533419999999992</v>
      </c>
      <c r="J114" s="88">
        <v>29.682892000000002</v>
      </c>
      <c r="K114" s="88">
        <v>16.768011999999999</v>
      </c>
      <c r="L114" s="88">
        <v>193.87259700000001</v>
      </c>
      <c r="M114" s="88">
        <v>96.145988000000017</v>
      </c>
      <c r="N114" s="88">
        <v>62.197799000000018</v>
      </c>
      <c r="O114" s="88">
        <v>144.58259699999999</v>
      </c>
      <c r="P114" s="88">
        <v>9.4961459999999995</v>
      </c>
      <c r="Q114" s="88">
        <v>1.230545</v>
      </c>
      <c r="R114" s="88">
        <v>0.35977799999999999</v>
      </c>
      <c r="S114" s="88">
        <v>53.390692999999985</v>
      </c>
      <c r="U114" s="84" t="s">
        <v>540</v>
      </c>
    </row>
    <row r="115" spans="1:21" x14ac:dyDescent="0.2">
      <c r="B115" s="84" t="s">
        <v>341</v>
      </c>
      <c r="C115" s="88">
        <v>16.391276000000001</v>
      </c>
      <c r="D115" s="88">
        <v>3.0950250000000001</v>
      </c>
      <c r="E115" s="88">
        <v>8.2987479999999998</v>
      </c>
      <c r="F115" s="88">
        <v>19.185190000000002</v>
      </c>
      <c r="G115" s="88">
        <v>32.172787</v>
      </c>
      <c r="H115" s="88">
        <v>7.7421929999999985</v>
      </c>
      <c r="I115" s="88">
        <v>6.8287390000000006</v>
      </c>
      <c r="J115" s="88">
        <v>27.977280999999998</v>
      </c>
      <c r="K115" s="88">
        <v>17.976010999999996</v>
      </c>
      <c r="L115" s="88">
        <v>170.17459800000003</v>
      </c>
      <c r="M115" s="88">
        <v>79.979240999999973</v>
      </c>
      <c r="N115" s="88">
        <v>63.435029000000014</v>
      </c>
      <c r="O115" s="88">
        <v>119.58320799999998</v>
      </c>
      <c r="P115" s="88">
        <v>9.0938599999999994</v>
      </c>
      <c r="Q115" s="88">
        <v>1.240324</v>
      </c>
      <c r="R115" s="88">
        <v>0.41462599999999999</v>
      </c>
      <c r="S115" s="88">
        <v>58.101052000000003</v>
      </c>
      <c r="U115" s="84" t="s">
        <v>541</v>
      </c>
    </row>
    <row r="116" spans="1:21" x14ac:dyDescent="0.2">
      <c r="B116" s="84" t="s">
        <v>342</v>
      </c>
      <c r="C116" s="88">
        <v>16.817422999999998</v>
      </c>
      <c r="D116" s="88">
        <v>4.015574</v>
      </c>
      <c r="E116" s="88">
        <v>7.2664660000000012</v>
      </c>
      <c r="F116" s="88">
        <v>22.464261</v>
      </c>
      <c r="G116" s="88">
        <v>32.454356000000004</v>
      </c>
      <c r="H116" s="88">
        <v>7.8436450000000004</v>
      </c>
      <c r="I116" s="88">
        <v>6.8582499999999991</v>
      </c>
      <c r="J116" s="88">
        <v>32.768536000000005</v>
      </c>
      <c r="K116" s="88">
        <v>16.594813000000002</v>
      </c>
      <c r="L116" s="88">
        <v>183.91904099999999</v>
      </c>
      <c r="M116" s="88">
        <v>81.694486999999981</v>
      </c>
      <c r="N116" s="88">
        <v>64.872038000000003</v>
      </c>
      <c r="O116" s="88">
        <v>132.86231899999999</v>
      </c>
      <c r="P116" s="88">
        <v>11.210293999999998</v>
      </c>
      <c r="Q116" s="88">
        <v>1.297825</v>
      </c>
      <c r="R116" s="88">
        <v>0.31713400000000003</v>
      </c>
      <c r="S116" s="88">
        <v>54.566764999999997</v>
      </c>
      <c r="U116" s="84" t="s">
        <v>542</v>
      </c>
    </row>
    <row r="117" spans="1:21" x14ac:dyDescent="0.2">
      <c r="B117" s="84" t="s">
        <v>343</v>
      </c>
      <c r="C117" s="88">
        <v>13.989356000000001</v>
      </c>
      <c r="D117" s="88">
        <v>2.8815820000000003</v>
      </c>
      <c r="E117" s="88">
        <v>8.3064359999999997</v>
      </c>
      <c r="F117" s="88">
        <v>18.218351000000006</v>
      </c>
      <c r="G117" s="88">
        <v>31.837934999999995</v>
      </c>
      <c r="H117" s="88">
        <v>5.9601949999999988</v>
      </c>
      <c r="I117" s="88">
        <v>6.6608059999999991</v>
      </c>
      <c r="J117" s="88">
        <v>27.589740999999997</v>
      </c>
      <c r="K117" s="88">
        <v>16.252949999999998</v>
      </c>
      <c r="L117" s="88">
        <v>179.96928999999994</v>
      </c>
      <c r="M117" s="88">
        <v>74.287795000000003</v>
      </c>
      <c r="N117" s="88">
        <v>62.766895999999988</v>
      </c>
      <c r="O117" s="88">
        <v>151.00845899999999</v>
      </c>
      <c r="P117" s="88">
        <v>9.2738109999999985</v>
      </c>
      <c r="Q117" s="88">
        <v>1.0766669999999998</v>
      </c>
      <c r="R117" s="88">
        <v>0.81125900000000006</v>
      </c>
      <c r="S117" s="88">
        <v>53.115496000000007</v>
      </c>
      <c r="U117" s="84" t="s">
        <v>543</v>
      </c>
    </row>
    <row r="118" spans="1:21" x14ac:dyDescent="0.2">
      <c r="B118" s="84" t="s">
        <v>344</v>
      </c>
      <c r="C118" s="88">
        <v>15.059942000000003</v>
      </c>
      <c r="D118" s="88">
        <v>2.5568440000000003</v>
      </c>
      <c r="E118" s="88">
        <v>8.4491019999999999</v>
      </c>
      <c r="F118" s="88">
        <v>20.038309000000002</v>
      </c>
      <c r="G118" s="88">
        <v>31.246225000000003</v>
      </c>
      <c r="H118" s="88">
        <v>8.2788419999999991</v>
      </c>
      <c r="I118" s="88">
        <v>6.7761059999999995</v>
      </c>
      <c r="J118" s="88">
        <v>32.053292000000006</v>
      </c>
      <c r="K118" s="88">
        <v>16.110261999999999</v>
      </c>
      <c r="L118" s="88">
        <v>214.29098299999998</v>
      </c>
      <c r="M118" s="88">
        <v>90.316464999999994</v>
      </c>
      <c r="N118" s="88">
        <v>83.343209000000002</v>
      </c>
      <c r="O118" s="88">
        <v>206.17870099999999</v>
      </c>
      <c r="P118" s="88">
        <v>10.692098</v>
      </c>
      <c r="Q118" s="88">
        <v>1.2393190000000001</v>
      </c>
      <c r="R118" s="88">
        <v>0.41308900000000004</v>
      </c>
      <c r="S118" s="88">
        <v>61.208476000000005</v>
      </c>
      <c r="U118" s="84" t="s">
        <v>544</v>
      </c>
    </row>
    <row r="119" spans="1:21" x14ac:dyDescent="0.2">
      <c r="B119" s="84" t="s">
        <v>345</v>
      </c>
      <c r="C119" s="88">
        <v>8.4124439999999989</v>
      </c>
      <c r="D119" s="88">
        <v>1.588873</v>
      </c>
      <c r="E119" s="88">
        <v>4.8374710000000007</v>
      </c>
      <c r="F119" s="88">
        <v>12.070729000000004</v>
      </c>
      <c r="G119" s="88">
        <v>16.556303000000003</v>
      </c>
      <c r="H119" s="88">
        <v>5.2716030000000007</v>
      </c>
      <c r="I119" s="88">
        <v>3.5445709999999999</v>
      </c>
      <c r="J119" s="88">
        <v>21.616939000000002</v>
      </c>
      <c r="K119" s="88">
        <v>7.3967030000000005</v>
      </c>
      <c r="L119" s="88">
        <v>154.96905800000005</v>
      </c>
      <c r="M119" s="88">
        <v>80.625609999999966</v>
      </c>
      <c r="N119" s="88">
        <v>59.473759999999999</v>
      </c>
      <c r="O119" s="88">
        <v>150.23998</v>
      </c>
      <c r="P119" s="88">
        <v>6.0360900000000006</v>
      </c>
      <c r="Q119" s="88">
        <v>0.50433099999999997</v>
      </c>
      <c r="R119" s="88">
        <v>0.95325199999999999</v>
      </c>
      <c r="S119" s="88">
        <v>37.813238999999996</v>
      </c>
      <c r="U119" s="84" t="s">
        <v>545</v>
      </c>
    </row>
    <row r="120" spans="1:21" x14ac:dyDescent="0.2">
      <c r="B120" s="84" t="s">
        <v>346</v>
      </c>
      <c r="C120" s="88">
        <v>13.728272000000002</v>
      </c>
      <c r="D120" s="88">
        <v>0.82633400000000001</v>
      </c>
      <c r="E120" s="88">
        <v>7.4477599999999997</v>
      </c>
      <c r="F120" s="88">
        <v>19.361922999999997</v>
      </c>
      <c r="G120" s="88">
        <v>17.481375000000003</v>
      </c>
      <c r="H120" s="88">
        <v>6.7893710000000009</v>
      </c>
      <c r="I120" s="88">
        <v>5.7286749999999991</v>
      </c>
      <c r="J120" s="88">
        <v>28.123128999999999</v>
      </c>
      <c r="K120" s="88">
        <v>11.116482</v>
      </c>
      <c r="L120" s="88">
        <v>159.11052900000004</v>
      </c>
      <c r="M120" s="88">
        <v>79.434618999999998</v>
      </c>
      <c r="N120" s="88">
        <v>64.966980000000007</v>
      </c>
      <c r="O120" s="88">
        <v>147.90012099999998</v>
      </c>
      <c r="P120" s="88">
        <v>8.3527719999999999</v>
      </c>
      <c r="Q120" s="88">
        <v>0.78880600000000001</v>
      </c>
      <c r="R120" s="88">
        <v>0.70190200000000003</v>
      </c>
      <c r="S120" s="88">
        <v>48.345452000000002</v>
      </c>
      <c r="U120" s="84" t="s">
        <v>546</v>
      </c>
    </row>
    <row r="121" spans="1:21" x14ac:dyDescent="0.2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547</v>
      </c>
    </row>
    <row r="122" spans="1:21" x14ac:dyDescent="0.2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2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2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2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2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3">
      <c r="A127" s="205" t="s">
        <v>681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3">
      <c r="A128" s="199" t="s">
        <v>162</v>
      </c>
      <c r="B128" s="199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535</v>
      </c>
      <c r="U128" s="199" t="s">
        <v>522</v>
      </c>
    </row>
    <row r="129" spans="1:21" ht="20.25" customHeight="1" thickBot="1" x14ac:dyDescent="0.25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2">
      <c r="A130" s="87">
        <v>2023</v>
      </c>
      <c r="B130" s="84" t="s">
        <v>338</v>
      </c>
      <c r="C130" s="88">
        <v>80.561312999999998</v>
      </c>
      <c r="D130" s="88">
        <v>63.292254999999997</v>
      </c>
      <c r="E130" s="88">
        <v>22.170726999999999</v>
      </c>
      <c r="F130" s="88">
        <v>159.55296799999999</v>
      </c>
      <c r="G130" s="88">
        <v>193.03756700000002</v>
      </c>
      <c r="H130" s="88">
        <v>44.763568000000006</v>
      </c>
      <c r="I130" s="88">
        <v>0.23016900000000001</v>
      </c>
      <c r="J130" s="88">
        <v>78.20308399999999</v>
      </c>
      <c r="K130" s="88">
        <v>4.7784700000000004</v>
      </c>
      <c r="L130" s="88">
        <v>1.7954699999999999</v>
      </c>
      <c r="M130" s="88">
        <v>7.3474919999999999</v>
      </c>
      <c r="N130" s="88">
        <v>1.222966</v>
      </c>
      <c r="O130" s="88">
        <v>22.178433000000002</v>
      </c>
      <c r="P130" s="88">
        <v>40.798109000000004</v>
      </c>
      <c r="Q130" s="88">
        <v>416.0760039999999</v>
      </c>
      <c r="R130" s="88">
        <v>541.80286499999988</v>
      </c>
      <c r="S130" s="88">
        <v>2.0259740000000002</v>
      </c>
      <c r="T130" s="87">
        <v>2023</v>
      </c>
      <c r="U130" s="84" t="s">
        <v>538</v>
      </c>
    </row>
    <row r="131" spans="1:21" x14ac:dyDescent="0.2">
      <c r="B131" s="84" t="s">
        <v>339</v>
      </c>
      <c r="C131" s="88">
        <v>75.793948</v>
      </c>
      <c r="D131" s="88">
        <v>66.502782999999994</v>
      </c>
      <c r="E131" s="88">
        <v>18.698302000000002</v>
      </c>
      <c r="F131" s="88">
        <v>150.357563</v>
      </c>
      <c r="G131" s="88">
        <v>192.07899399999999</v>
      </c>
      <c r="H131" s="88">
        <v>37.979804999999999</v>
      </c>
      <c r="I131" s="88">
        <v>0.84249800000000008</v>
      </c>
      <c r="J131" s="88">
        <v>82.184545999999983</v>
      </c>
      <c r="K131" s="88">
        <v>3.3389420000000003</v>
      </c>
      <c r="L131" s="88">
        <v>1.645108</v>
      </c>
      <c r="M131" s="88">
        <v>3.6237189999999999</v>
      </c>
      <c r="N131" s="88">
        <v>1.1422760000000001</v>
      </c>
      <c r="O131" s="88">
        <v>19.232910000000011</v>
      </c>
      <c r="P131" s="88">
        <v>40.041444999999996</v>
      </c>
      <c r="Q131" s="88">
        <v>417.48434700000001</v>
      </c>
      <c r="R131" s="88">
        <v>503.49039900000008</v>
      </c>
      <c r="S131" s="88">
        <v>0.35714900000000005</v>
      </c>
      <c r="U131" s="84" t="s">
        <v>539</v>
      </c>
    </row>
    <row r="132" spans="1:21" x14ac:dyDescent="0.2">
      <c r="B132" s="84" t="s">
        <v>340</v>
      </c>
      <c r="C132" s="88">
        <v>90.076712999999998</v>
      </c>
      <c r="D132" s="88">
        <v>81.818242000000012</v>
      </c>
      <c r="E132" s="88">
        <v>27.254487999999998</v>
      </c>
      <c r="F132" s="88">
        <v>200.951437</v>
      </c>
      <c r="G132" s="88">
        <v>230.71277699999999</v>
      </c>
      <c r="H132" s="88">
        <v>42.573090999999998</v>
      </c>
      <c r="I132" s="88">
        <v>0.31223200000000001</v>
      </c>
      <c r="J132" s="88">
        <v>103.004766</v>
      </c>
      <c r="K132" s="88">
        <v>3.6484189999999996</v>
      </c>
      <c r="L132" s="88">
        <v>2.5153810000000001</v>
      </c>
      <c r="M132" s="88">
        <v>3.013344</v>
      </c>
      <c r="N132" s="88">
        <v>1.1770990000000001</v>
      </c>
      <c r="O132" s="88">
        <v>24.652593000000003</v>
      </c>
      <c r="P132" s="88">
        <v>50.59725000000001</v>
      </c>
      <c r="Q132" s="88">
        <v>534.71422600000028</v>
      </c>
      <c r="R132" s="88">
        <v>635.95861600000001</v>
      </c>
      <c r="S132" s="88">
        <v>0.5809899999999999</v>
      </c>
      <c r="U132" s="84" t="s">
        <v>540</v>
      </c>
    </row>
    <row r="133" spans="1:21" x14ac:dyDescent="0.2">
      <c r="B133" s="84" t="s">
        <v>341</v>
      </c>
      <c r="C133" s="88">
        <v>69.515956000000003</v>
      </c>
      <c r="D133" s="88">
        <v>72.607236999999998</v>
      </c>
      <c r="E133" s="88">
        <v>26.082356999999998</v>
      </c>
      <c r="F133" s="88">
        <v>167.79037499999998</v>
      </c>
      <c r="G133" s="88">
        <v>179.76289400000002</v>
      </c>
      <c r="H133" s="88">
        <v>34.411440000000006</v>
      </c>
      <c r="I133" s="88">
        <v>0.211393</v>
      </c>
      <c r="J133" s="88">
        <v>76.531142000000017</v>
      </c>
      <c r="K133" s="88">
        <v>3.7216140000000002</v>
      </c>
      <c r="L133" s="88">
        <v>1.269987</v>
      </c>
      <c r="M133" s="88">
        <v>2.8787069999999999</v>
      </c>
      <c r="N133" s="88">
        <v>0.93126400000000009</v>
      </c>
      <c r="O133" s="88">
        <v>18.721694999999997</v>
      </c>
      <c r="P133" s="88">
        <v>37.870933000000001</v>
      </c>
      <c r="Q133" s="88">
        <v>432.57822600000009</v>
      </c>
      <c r="R133" s="88">
        <v>491.63912300000004</v>
      </c>
      <c r="S133" s="88">
        <v>0.227745</v>
      </c>
      <c r="U133" s="84" t="s">
        <v>541</v>
      </c>
    </row>
    <row r="134" spans="1:21" x14ac:dyDescent="0.2">
      <c r="B134" s="84" t="s">
        <v>342</v>
      </c>
      <c r="C134" s="88">
        <v>81.964058999999992</v>
      </c>
      <c r="D134" s="88">
        <v>74.241906999999998</v>
      </c>
      <c r="E134" s="88">
        <v>35.452162999999999</v>
      </c>
      <c r="F134" s="88">
        <v>180.710723</v>
      </c>
      <c r="G134" s="88">
        <v>221.86605299999994</v>
      </c>
      <c r="H134" s="88">
        <v>35.668168000000009</v>
      </c>
      <c r="I134" s="88">
        <v>0.34123800000000004</v>
      </c>
      <c r="J134" s="88">
        <v>92.363677999999993</v>
      </c>
      <c r="K134" s="88">
        <v>4.2919320000000001</v>
      </c>
      <c r="L134" s="88">
        <v>2.093499</v>
      </c>
      <c r="M134" s="88">
        <v>2.5395889999999999</v>
      </c>
      <c r="N134" s="88">
        <v>1.2925820000000001</v>
      </c>
      <c r="O134" s="88">
        <v>25.975961999999992</v>
      </c>
      <c r="P134" s="88">
        <v>47.514454000000001</v>
      </c>
      <c r="Q134" s="88">
        <v>498.33192999999977</v>
      </c>
      <c r="R134" s="88">
        <v>544.07722999999987</v>
      </c>
      <c r="S134" s="88">
        <v>0.25092100000000001</v>
      </c>
      <c r="U134" s="84" t="s">
        <v>542</v>
      </c>
    </row>
    <row r="135" spans="1:21" x14ac:dyDescent="0.2">
      <c r="B135" s="84" t="s">
        <v>343</v>
      </c>
      <c r="C135" s="88">
        <v>80.216985000000008</v>
      </c>
      <c r="D135" s="88">
        <v>62.953886000000004</v>
      </c>
      <c r="E135" s="88">
        <v>21.255427000000001</v>
      </c>
      <c r="F135" s="88">
        <v>160.35023799999999</v>
      </c>
      <c r="G135" s="88">
        <v>220.38473700000003</v>
      </c>
      <c r="H135" s="88">
        <v>33.57103699999999</v>
      </c>
      <c r="I135" s="88">
        <v>0.115997</v>
      </c>
      <c r="J135" s="88">
        <v>91.461265999999995</v>
      </c>
      <c r="K135" s="88">
        <v>3.3116129999999999</v>
      </c>
      <c r="L135" s="88">
        <v>1.6216969999999999</v>
      </c>
      <c r="M135" s="88">
        <v>2.6182400000000001</v>
      </c>
      <c r="N135" s="88">
        <v>1.3227850000000001</v>
      </c>
      <c r="O135" s="88">
        <v>21.876799000000009</v>
      </c>
      <c r="P135" s="88">
        <v>45.216767000000004</v>
      </c>
      <c r="Q135" s="88">
        <v>475.93534599999998</v>
      </c>
      <c r="R135" s="88">
        <v>610.83557600000017</v>
      </c>
      <c r="S135" s="88">
        <v>0.27236300000000002</v>
      </c>
      <c r="U135" s="84" t="s">
        <v>543</v>
      </c>
    </row>
    <row r="136" spans="1:21" x14ac:dyDescent="0.2">
      <c r="B136" s="84" t="s">
        <v>344</v>
      </c>
      <c r="C136" s="88">
        <v>77.21320200000001</v>
      </c>
      <c r="D136" s="88">
        <v>77.88554400000001</v>
      </c>
      <c r="E136" s="88">
        <v>21.550790000000003</v>
      </c>
      <c r="F136" s="88">
        <v>131.712098</v>
      </c>
      <c r="G136" s="88">
        <v>218.41038800000001</v>
      </c>
      <c r="H136" s="88">
        <v>32.626889999999996</v>
      </c>
      <c r="I136" s="88">
        <v>9.4374E-2</v>
      </c>
      <c r="J136" s="88">
        <v>84.692873000000006</v>
      </c>
      <c r="K136" s="88">
        <v>3.8550390000000001</v>
      </c>
      <c r="L136" s="88">
        <v>1.974507</v>
      </c>
      <c r="M136" s="88">
        <v>2.7669440000000001</v>
      </c>
      <c r="N136" s="88">
        <v>1.5259560000000001</v>
      </c>
      <c r="O136" s="88">
        <v>21.006414999999997</v>
      </c>
      <c r="P136" s="88">
        <v>43.595939999999999</v>
      </c>
      <c r="Q136" s="88">
        <v>456.63663599999984</v>
      </c>
      <c r="R136" s="88">
        <v>558.47504700000025</v>
      </c>
      <c r="S136" s="88">
        <v>0.21728700000000001</v>
      </c>
      <c r="U136" s="84" t="s">
        <v>544</v>
      </c>
    </row>
    <row r="137" spans="1:21" x14ac:dyDescent="0.2">
      <c r="B137" s="84" t="s">
        <v>345</v>
      </c>
      <c r="C137" s="88">
        <v>52.311167999999995</v>
      </c>
      <c r="D137" s="88">
        <v>59.437877999999998</v>
      </c>
      <c r="E137" s="88">
        <v>20.342922000000002</v>
      </c>
      <c r="F137" s="88">
        <v>109.39937700000002</v>
      </c>
      <c r="G137" s="88">
        <v>167.53366199999999</v>
      </c>
      <c r="H137" s="88">
        <v>26.846515999999998</v>
      </c>
      <c r="I137" s="88">
        <v>5.8449999999999995E-2</v>
      </c>
      <c r="J137" s="88">
        <v>50.811363999999998</v>
      </c>
      <c r="K137" s="88">
        <v>3.8097460000000001</v>
      </c>
      <c r="L137" s="88">
        <v>0.721499</v>
      </c>
      <c r="M137" s="88">
        <v>2.6957689999999999</v>
      </c>
      <c r="N137" s="88">
        <v>1.0989659999999999</v>
      </c>
      <c r="O137" s="88">
        <v>16.844666000000004</v>
      </c>
      <c r="P137" s="88">
        <v>31.386759000000005</v>
      </c>
      <c r="Q137" s="88">
        <v>326.6888009999999</v>
      </c>
      <c r="R137" s="88">
        <v>490.67362400000013</v>
      </c>
      <c r="S137" s="88">
        <v>0.24604699999999996</v>
      </c>
      <c r="U137" s="84" t="s">
        <v>545</v>
      </c>
    </row>
    <row r="138" spans="1:21" x14ac:dyDescent="0.2">
      <c r="B138" s="84" t="s">
        <v>346</v>
      </c>
      <c r="C138" s="88">
        <v>67.144560999999996</v>
      </c>
      <c r="D138" s="88">
        <v>61.157817999999999</v>
      </c>
      <c r="E138" s="88">
        <v>26.412015</v>
      </c>
      <c r="F138" s="88">
        <v>144.46550199999999</v>
      </c>
      <c r="G138" s="88">
        <v>191.11779200000004</v>
      </c>
      <c r="H138" s="88">
        <v>34.944717999999995</v>
      </c>
      <c r="I138" s="88">
        <v>7.5910000000000005E-2</v>
      </c>
      <c r="J138" s="88">
        <v>78.691674000000006</v>
      </c>
      <c r="K138" s="88">
        <v>4.3508680000000002</v>
      </c>
      <c r="L138" s="88">
        <v>1.6804749999999999</v>
      </c>
      <c r="M138" s="88">
        <v>3.5519060000000002</v>
      </c>
      <c r="N138" s="88">
        <v>1.4853240000000001</v>
      </c>
      <c r="O138" s="88">
        <v>18.952894999999998</v>
      </c>
      <c r="P138" s="88">
        <v>46.381357000000008</v>
      </c>
      <c r="Q138" s="88">
        <v>434.48789099999993</v>
      </c>
      <c r="R138" s="88">
        <v>569.68889299999967</v>
      </c>
      <c r="S138" s="88">
        <v>0.117412</v>
      </c>
      <c r="U138" s="84" t="s">
        <v>546</v>
      </c>
    </row>
    <row r="139" spans="1:21" x14ac:dyDescent="0.2">
      <c r="B139" s="84" t="s">
        <v>347</v>
      </c>
      <c r="C139" s="88">
        <v>74.960159000000004</v>
      </c>
      <c r="D139" s="88">
        <v>54.519197999999996</v>
      </c>
      <c r="E139" s="88">
        <v>25.473158999999999</v>
      </c>
      <c r="F139" s="88">
        <v>141.94535199999999</v>
      </c>
      <c r="G139" s="88">
        <v>214.50563299999996</v>
      </c>
      <c r="H139" s="88">
        <v>30.804189999999998</v>
      </c>
      <c r="I139" s="88">
        <v>0.179314</v>
      </c>
      <c r="J139" s="88">
        <v>78.423231000000001</v>
      </c>
      <c r="K139" s="88">
        <v>4.2313520000000002</v>
      </c>
      <c r="L139" s="88">
        <v>1.7958270000000001</v>
      </c>
      <c r="M139" s="88">
        <v>2.5136540000000003</v>
      </c>
      <c r="N139" s="88">
        <v>1.6159110000000001</v>
      </c>
      <c r="O139" s="88">
        <v>21.748020000000004</v>
      </c>
      <c r="P139" s="88">
        <v>47.046073</v>
      </c>
      <c r="Q139" s="88">
        <v>433.97319500000003</v>
      </c>
      <c r="R139" s="88">
        <v>583.63031200000012</v>
      </c>
      <c r="S139" s="88">
        <v>0.16963000000000003</v>
      </c>
      <c r="U139" s="84" t="s">
        <v>547</v>
      </c>
    </row>
    <row r="140" spans="1:21" x14ac:dyDescent="0.2">
      <c r="B140" s="84" t="s">
        <v>348</v>
      </c>
      <c r="C140" s="88">
        <v>75.281387999999993</v>
      </c>
      <c r="D140" s="88">
        <v>64.407855999999995</v>
      </c>
      <c r="E140" s="88">
        <v>32.575994000000001</v>
      </c>
      <c r="F140" s="88">
        <v>138.14841799999999</v>
      </c>
      <c r="G140" s="88">
        <v>221.79923900000006</v>
      </c>
      <c r="H140" s="88">
        <v>40.655586</v>
      </c>
      <c r="I140" s="88">
        <v>0.14002600000000001</v>
      </c>
      <c r="J140" s="88">
        <v>84.885965999999996</v>
      </c>
      <c r="K140" s="88">
        <v>4.2884060000000002</v>
      </c>
      <c r="L140" s="88">
        <v>1.984899</v>
      </c>
      <c r="M140" s="88">
        <v>3.535501</v>
      </c>
      <c r="N140" s="88">
        <v>1.397448</v>
      </c>
      <c r="O140" s="88">
        <v>23.685210000000005</v>
      </c>
      <c r="P140" s="88">
        <v>51.831420000000001</v>
      </c>
      <c r="Q140" s="88">
        <v>473.77833700000008</v>
      </c>
      <c r="R140" s="88">
        <v>625.10137999999995</v>
      </c>
      <c r="S140" s="88">
        <v>2.0760299999999998</v>
      </c>
      <c r="U140" s="84" t="s">
        <v>548</v>
      </c>
    </row>
    <row r="141" spans="1:21" x14ac:dyDescent="0.2">
      <c r="B141" s="84" t="s">
        <v>349</v>
      </c>
      <c r="C141" s="88">
        <v>54.467342000000016</v>
      </c>
      <c r="D141" s="88">
        <v>44.816965999999994</v>
      </c>
      <c r="E141" s="88">
        <v>28.824022000000006</v>
      </c>
      <c r="F141" s="88">
        <v>111.37815399999999</v>
      </c>
      <c r="G141" s="88">
        <v>171.82867199999998</v>
      </c>
      <c r="H141" s="88">
        <v>28.376977</v>
      </c>
      <c r="I141" s="88">
        <v>4.0601999999999999E-2</v>
      </c>
      <c r="J141" s="88">
        <v>60.093042000000004</v>
      </c>
      <c r="K141" s="88">
        <v>2.7493470000000002</v>
      </c>
      <c r="L141" s="88">
        <v>1.196188</v>
      </c>
      <c r="M141" s="88">
        <v>1.5578620000000001</v>
      </c>
      <c r="N141" s="88">
        <v>4.0876719999999995</v>
      </c>
      <c r="O141" s="88">
        <v>22.164173000000005</v>
      </c>
      <c r="P141" s="88">
        <v>30.916938000000009</v>
      </c>
      <c r="Q141" s="88">
        <v>405.27956100000017</v>
      </c>
      <c r="R141" s="88">
        <v>440.84960999999993</v>
      </c>
      <c r="S141" s="88">
        <v>0.73712500000000003</v>
      </c>
      <c r="U141" s="84" t="s">
        <v>549</v>
      </c>
    </row>
    <row r="142" spans="1:21" x14ac:dyDescent="0.2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2">
      <c r="A143" s="87">
        <v>2024</v>
      </c>
      <c r="B143" s="84" t="s">
        <v>338</v>
      </c>
      <c r="C143" s="88">
        <v>69.674993999999998</v>
      </c>
      <c r="D143" s="88">
        <v>56.430630000000001</v>
      </c>
      <c r="E143" s="88">
        <v>27.3338</v>
      </c>
      <c r="F143" s="88">
        <v>142.15450300000001</v>
      </c>
      <c r="G143" s="88">
        <v>185.91994700000004</v>
      </c>
      <c r="H143" s="88">
        <v>38.924202999999999</v>
      </c>
      <c r="I143" s="88">
        <v>6.0639999999999999E-2</v>
      </c>
      <c r="J143" s="88">
        <v>76.216826999999995</v>
      </c>
      <c r="K143" s="88">
        <v>3.926167</v>
      </c>
      <c r="L143" s="88">
        <v>1.3715619999999999</v>
      </c>
      <c r="M143" s="88">
        <v>4.7350289999999999</v>
      </c>
      <c r="N143" s="88">
        <v>0.29310799999999998</v>
      </c>
      <c r="O143" s="88">
        <v>21.695341000000006</v>
      </c>
      <c r="P143" s="88">
        <v>45.828295999999995</v>
      </c>
      <c r="Q143" s="88">
        <v>388.47153500000002</v>
      </c>
      <c r="R143" s="88">
        <v>567.75173399999994</v>
      </c>
      <c r="S143" s="88">
        <v>0.25842000000000004</v>
      </c>
      <c r="T143" s="87">
        <v>2024</v>
      </c>
      <c r="U143" s="84" t="s">
        <v>538</v>
      </c>
    </row>
    <row r="144" spans="1:21" x14ac:dyDescent="0.2">
      <c r="B144" s="84" t="s">
        <v>339</v>
      </c>
      <c r="C144" s="88">
        <v>73.581086999999997</v>
      </c>
      <c r="D144" s="88">
        <v>55.298577000000002</v>
      </c>
      <c r="E144" s="88">
        <v>25.650776999999998</v>
      </c>
      <c r="F144" s="88">
        <v>154.35973200000001</v>
      </c>
      <c r="G144" s="88">
        <v>201.99011499999997</v>
      </c>
      <c r="H144" s="88">
        <v>38.733689999999996</v>
      </c>
      <c r="I144" s="88">
        <v>7.4194999999999997E-2</v>
      </c>
      <c r="J144" s="88">
        <v>85.537284</v>
      </c>
      <c r="K144" s="88">
        <v>4.2598560000000001</v>
      </c>
      <c r="L144" s="88">
        <v>1.6032169999999999</v>
      </c>
      <c r="M144" s="88">
        <v>3.826441</v>
      </c>
      <c r="N144" s="88">
        <v>0.170156</v>
      </c>
      <c r="O144" s="88">
        <v>21.282657000000007</v>
      </c>
      <c r="P144" s="88">
        <v>43.264437000000001</v>
      </c>
      <c r="Q144" s="88">
        <v>384.7998769999997</v>
      </c>
      <c r="R144" s="88">
        <v>575.40629800000011</v>
      </c>
      <c r="S144" s="88">
        <v>0.21124000000000001</v>
      </c>
      <c r="U144" s="84" t="s">
        <v>539</v>
      </c>
    </row>
    <row r="145" spans="1:21" x14ac:dyDescent="0.2">
      <c r="B145" s="84" t="s">
        <v>340</v>
      </c>
      <c r="C145" s="88">
        <v>73.863766999999982</v>
      </c>
      <c r="D145" s="88">
        <v>58.974978</v>
      </c>
      <c r="E145" s="88">
        <v>28.404581</v>
      </c>
      <c r="F145" s="88">
        <v>159.83381799999998</v>
      </c>
      <c r="G145" s="88">
        <v>195.097396</v>
      </c>
      <c r="H145" s="88">
        <v>40.051132000000003</v>
      </c>
      <c r="I145" s="88">
        <v>0.68633999999999995</v>
      </c>
      <c r="J145" s="88">
        <v>88.895683999999989</v>
      </c>
      <c r="K145" s="88">
        <v>4.4326340000000002</v>
      </c>
      <c r="L145" s="88">
        <v>1.6621939999999999</v>
      </c>
      <c r="M145" s="88">
        <v>3.4275009999999999</v>
      </c>
      <c r="N145" s="88">
        <v>0.28894300000000001</v>
      </c>
      <c r="O145" s="88">
        <v>21.808417999999993</v>
      </c>
      <c r="P145" s="88">
        <v>47.434784999999998</v>
      </c>
      <c r="Q145" s="88">
        <v>407.94860699999998</v>
      </c>
      <c r="R145" s="88">
        <v>581.83178599999997</v>
      </c>
      <c r="S145" s="88">
        <v>0.53020299999999998</v>
      </c>
      <c r="U145" s="84" t="s">
        <v>540</v>
      </c>
    </row>
    <row r="146" spans="1:21" x14ac:dyDescent="0.2">
      <c r="B146" s="84" t="s">
        <v>341</v>
      </c>
      <c r="C146" s="88">
        <v>77.323924999999988</v>
      </c>
      <c r="D146" s="88">
        <v>65.328564999999998</v>
      </c>
      <c r="E146" s="88">
        <v>34.910533000000001</v>
      </c>
      <c r="F146" s="88">
        <v>152.597238</v>
      </c>
      <c r="G146" s="88">
        <v>198.53478100000001</v>
      </c>
      <c r="H146" s="88">
        <v>48.193896000000002</v>
      </c>
      <c r="I146" s="88">
        <v>8.2347000000000004E-2</v>
      </c>
      <c r="J146" s="88">
        <v>84.686022000000008</v>
      </c>
      <c r="K146" s="88">
        <v>4.034548</v>
      </c>
      <c r="L146" s="88">
        <v>1.787819</v>
      </c>
      <c r="M146" s="88">
        <v>4.9648870000000001</v>
      </c>
      <c r="N146" s="88">
        <v>0.223856</v>
      </c>
      <c r="O146" s="88">
        <v>21.756049999999995</v>
      </c>
      <c r="P146" s="88">
        <v>46.332653999999998</v>
      </c>
      <c r="Q146" s="88">
        <v>423.96295399999985</v>
      </c>
      <c r="R146" s="88">
        <v>581.62414799999976</v>
      </c>
      <c r="S146" s="88">
        <v>0.191493</v>
      </c>
      <c r="U146" s="84" t="s">
        <v>541</v>
      </c>
    </row>
    <row r="147" spans="1:21" x14ac:dyDescent="0.2">
      <c r="B147" s="84" t="s">
        <v>342</v>
      </c>
      <c r="C147" s="88">
        <v>78.555995999999993</v>
      </c>
      <c r="D147" s="88">
        <v>65.648229000000001</v>
      </c>
      <c r="E147" s="88">
        <v>38.702033999999998</v>
      </c>
      <c r="F147" s="88">
        <v>168.55916200000001</v>
      </c>
      <c r="G147" s="88">
        <v>224.06750800000003</v>
      </c>
      <c r="H147" s="88">
        <v>48.305672000000001</v>
      </c>
      <c r="I147" s="88">
        <v>0.10112499999999999</v>
      </c>
      <c r="J147" s="88">
        <v>90.694595000000007</v>
      </c>
      <c r="K147" s="88">
        <v>3.6945869999999998</v>
      </c>
      <c r="L147" s="88">
        <v>1.5880300000000001</v>
      </c>
      <c r="M147" s="88">
        <v>2.7628910000000002</v>
      </c>
      <c r="N147" s="88">
        <v>0.19881399999999999</v>
      </c>
      <c r="O147" s="88">
        <v>20.461663999999992</v>
      </c>
      <c r="P147" s="88">
        <v>44.272336999999986</v>
      </c>
      <c r="Q147" s="88">
        <v>415.787688</v>
      </c>
      <c r="R147" s="88">
        <v>600.55300700000032</v>
      </c>
      <c r="S147" s="88">
        <v>0.76945299999999994</v>
      </c>
      <c r="U147" s="84" t="s">
        <v>542</v>
      </c>
    </row>
    <row r="148" spans="1:21" x14ac:dyDescent="0.2">
      <c r="B148" s="84" t="s">
        <v>343</v>
      </c>
      <c r="C148" s="88">
        <v>73.735916999999986</v>
      </c>
      <c r="D148" s="88">
        <v>65.639502000000007</v>
      </c>
      <c r="E148" s="88">
        <v>24.877679000000001</v>
      </c>
      <c r="F148" s="88">
        <v>152.17559</v>
      </c>
      <c r="G148" s="88">
        <v>227.63637399999999</v>
      </c>
      <c r="H148" s="88">
        <v>38.638914999999997</v>
      </c>
      <c r="I148" s="88">
        <v>0.25917499999999999</v>
      </c>
      <c r="J148" s="88">
        <v>88.181100000000001</v>
      </c>
      <c r="K148" s="88">
        <v>4.9286329999999996</v>
      </c>
      <c r="L148" s="88">
        <v>1.3645039999999999</v>
      </c>
      <c r="M148" s="88">
        <v>1.898663</v>
      </c>
      <c r="N148" s="88">
        <v>0.137743</v>
      </c>
      <c r="O148" s="88">
        <v>19.856604000000004</v>
      </c>
      <c r="P148" s="88">
        <v>43.706429</v>
      </c>
      <c r="Q148" s="88">
        <v>388.14456499999983</v>
      </c>
      <c r="R148" s="88">
        <v>577.35727000000009</v>
      </c>
      <c r="S148" s="88">
        <v>0.67546499999999987</v>
      </c>
      <c r="U148" s="84" t="s">
        <v>543</v>
      </c>
    </row>
    <row r="149" spans="1:21" x14ac:dyDescent="0.2">
      <c r="B149" s="84" t="s">
        <v>344</v>
      </c>
      <c r="C149" s="88">
        <v>84.236669000000006</v>
      </c>
      <c r="D149" s="88">
        <v>71.896303000000003</v>
      </c>
      <c r="E149" s="88">
        <v>31.152194000000001</v>
      </c>
      <c r="F149" s="88">
        <v>165.787826</v>
      </c>
      <c r="G149" s="88">
        <v>223.62177200000002</v>
      </c>
      <c r="H149" s="88">
        <v>37.974932000000003</v>
      </c>
      <c r="I149" s="88">
        <v>2.8948999999999999E-2</v>
      </c>
      <c r="J149" s="88">
        <v>97.540829000000002</v>
      </c>
      <c r="K149" s="88">
        <v>4.7375749999999996</v>
      </c>
      <c r="L149" s="88">
        <v>1.7197260000000001</v>
      </c>
      <c r="M149" s="88">
        <v>4.595199</v>
      </c>
      <c r="N149" s="88">
        <v>0.25534800000000002</v>
      </c>
      <c r="O149" s="88">
        <v>22.725024000000005</v>
      </c>
      <c r="P149" s="88">
        <v>43.856775999999996</v>
      </c>
      <c r="Q149" s="88">
        <v>442.12224599999985</v>
      </c>
      <c r="R149" s="88">
        <v>619.81981399999972</v>
      </c>
      <c r="S149" s="88">
        <v>0.77479699999999985</v>
      </c>
      <c r="U149" s="84" t="s">
        <v>544</v>
      </c>
    </row>
    <row r="150" spans="1:21" x14ac:dyDescent="0.2">
      <c r="B150" s="84" t="s">
        <v>345</v>
      </c>
      <c r="C150" s="88">
        <v>52.329353999999995</v>
      </c>
      <c r="D150" s="88">
        <v>55.920338000000001</v>
      </c>
      <c r="E150" s="88">
        <v>18.707301999999999</v>
      </c>
      <c r="F150" s="88">
        <v>96.266652999999991</v>
      </c>
      <c r="G150" s="88">
        <v>186.87724399999996</v>
      </c>
      <c r="H150" s="88">
        <v>21.067768000000001</v>
      </c>
      <c r="I150" s="88">
        <v>7.698E-3</v>
      </c>
      <c r="J150" s="88">
        <v>51.188587000000005</v>
      </c>
      <c r="K150" s="88">
        <v>2.4481050000000004</v>
      </c>
      <c r="L150" s="88">
        <v>0.84874499999999997</v>
      </c>
      <c r="M150" s="88">
        <v>4.5622280000000002</v>
      </c>
      <c r="N150" s="88">
        <v>0.23765900000000001</v>
      </c>
      <c r="O150" s="88">
        <v>16.136586999999999</v>
      </c>
      <c r="P150" s="88">
        <v>29.996269999999999</v>
      </c>
      <c r="Q150" s="88">
        <v>325.36529099999996</v>
      </c>
      <c r="R150" s="88">
        <v>503.63018100000011</v>
      </c>
      <c r="S150" s="88">
        <v>7.7631999999999993E-2</v>
      </c>
      <c r="U150" s="84" t="s">
        <v>545</v>
      </c>
    </row>
    <row r="151" spans="1:21" x14ac:dyDescent="0.2">
      <c r="B151" s="84" t="s">
        <v>346</v>
      </c>
      <c r="C151" s="88">
        <v>68.800373000000008</v>
      </c>
      <c r="D151" s="88">
        <v>63.144908000000001</v>
      </c>
      <c r="E151" s="88">
        <v>34.955370000000002</v>
      </c>
      <c r="F151" s="88">
        <v>135.42998600000001</v>
      </c>
      <c r="G151" s="88">
        <v>206.25518800000009</v>
      </c>
      <c r="H151" s="88">
        <v>38.525402000000007</v>
      </c>
      <c r="I151" s="88">
        <v>0.13289599999999999</v>
      </c>
      <c r="J151" s="88">
        <v>82.775069000000002</v>
      </c>
      <c r="K151" s="88">
        <v>3.6503900000000002</v>
      </c>
      <c r="L151" s="88">
        <v>1.452807</v>
      </c>
      <c r="M151" s="88">
        <v>1.614055</v>
      </c>
      <c r="N151" s="88">
        <v>0.32402799999999998</v>
      </c>
      <c r="O151" s="88">
        <v>19.132742999999998</v>
      </c>
      <c r="P151" s="88">
        <v>43.189436000000001</v>
      </c>
      <c r="Q151" s="88">
        <v>436.84497200000004</v>
      </c>
      <c r="R151" s="88">
        <v>618.20034799999985</v>
      </c>
      <c r="S151" s="88">
        <v>0.233456</v>
      </c>
      <c r="U151" s="84" t="s">
        <v>546</v>
      </c>
    </row>
    <row r="152" spans="1:21" x14ac:dyDescent="0.2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547</v>
      </c>
    </row>
    <row r="153" spans="1:21" x14ac:dyDescent="0.2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2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2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2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2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3">
      <c r="A158" s="205" t="s">
        <v>681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3">
      <c r="A159" s="199" t="s">
        <v>162</v>
      </c>
      <c r="B159" s="199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535</v>
      </c>
      <c r="Q159" s="199" t="s">
        <v>522</v>
      </c>
    </row>
    <row r="160" spans="1:21" ht="20.25" customHeight="1" thickBot="1" x14ac:dyDescent="0.25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2">
      <c r="A161" s="87">
        <v>2023</v>
      </c>
      <c r="B161" s="84" t="s">
        <v>338</v>
      </c>
      <c r="C161" s="88">
        <v>708.64937400000008</v>
      </c>
      <c r="D161" s="88">
        <v>20.461091999999994</v>
      </c>
      <c r="E161" s="88">
        <v>14.189266</v>
      </c>
      <c r="F161" s="88">
        <v>184.58616099999998</v>
      </c>
      <c r="G161" s="88">
        <v>9.0626599999999993</v>
      </c>
      <c r="H161" s="88">
        <v>0.54132100000000005</v>
      </c>
      <c r="I161" s="88">
        <v>4.4627970000000001</v>
      </c>
      <c r="J161" s="88">
        <v>199.73958800000003</v>
      </c>
      <c r="K161" s="88">
        <v>9.2710850000000011</v>
      </c>
      <c r="L161" s="88">
        <v>9.7697249999999993</v>
      </c>
      <c r="M161" s="88">
        <v>0.60143199999999997</v>
      </c>
      <c r="N161" s="88">
        <v>0</v>
      </c>
      <c r="O161" s="88">
        <v>9.853076999999999</v>
      </c>
      <c r="P161" s="87">
        <v>2023</v>
      </c>
      <c r="Q161" s="84" t="s">
        <v>538</v>
      </c>
    </row>
    <row r="162" spans="1:17" x14ac:dyDescent="0.2">
      <c r="B162" s="84" t="s">
        <v>339</v>
      </c>
      <c r="C162" s="88">
        <v>927.96606100000008</v>
      </c>
      <c r="D162" s="88">
        <v>22.893856999999997</v>
      </c>
      <c r="E162" s="88">
        <v>12.527228999999998</v>
      </c>
      <c r="F162" s="88">
        <v>181.05778800000002</v>
      </c>
      <c r="G162" s="88">
        <v>10.955702000000004</v>
      </c>
      <c r="H162" s="88">
        <v>0.73182899999999995</v>
      </c>
      <c r="I162" s="88">
        <v>6.327985</v>
      </c>
      <c r="J162" s="88">
        <v>195.08187700000002</v>
      </c>
      <c r="K162" s="88">
        <v>7.4864229999999994</v>
      </c>
      <c r="L162" s="88">
        <v>9.8413550000000001</v>
      </c>
      <c r="M162" s="88">
        <v>1.0994230000000003</v>
      </c>
      <c r="N162" s="88">
        <v>0</v>
      </c>
      <c r="O162" s="88">
        <v>8.5913459999999997</v>
      </c>
      <c r="P162" s="83"/>
      <c r="Q162" s="84" t="s">
        <v>539</v>
      </c>
    </row>
    <row r="163" spans="1:17" x14ac:dyDescent="0.2">
      <c r="B163" s="84" t="s">
        <v>340</v>
      </c>
      <c r="C163" s="88">
        <v>1077.3247039999999</v>
      </c>
      <c r="D163" s="88">
        <v>33.601415000000003</v>
      </c>
      <c r="E163" s="88">
        <v>18.759246999999998</v>
      </c>
      <c r="F163" s="88">
        <v>214.38451300000003</v>
      </c>
      <c r="G163" s="88">
        <v>11.802033999999999</v>
      </c>
      <c r="H163" s="88">
        <v>0.82215199999999999</v>
      </c>
      <c r="I163" s="88">
        <v>13.048291999999998</v>
      </c>
      <c r="J163" s="88">
        <v>229.32990800000005</v>
      </c>
      <c r="K163" s="88">
        <v>9.3905780000000014</v>
      </c>
      <c r="L163" s="88">
        <v>13.231431999999998</v>
      </c>
      <c r="M163" s="88">
        <v>1.0736269999999999</v>
      </c>
      <c r="N163" s="88">
        <v>0</v>
      </c>
      <c r="O163" s="88">
        <v>9.1646000000000001</v>
      </c>
      <c r="P163" s="83"/>
      <c r="Q163" s="84" t="s">
        <v>540</v>
      </c>
    </row>
    <row r="164" spans="1:17" x14ac:dyDescent="0.2">
      <c r="B164" s="84" t="s">
        <v>341</v>
      </c>
      <c r="C164" s="88">
        <v>742.74975999999992</v>
      </c>
      <c r="D164" s="88">
        <v>22.071510999999994</v>
      </c>
      <c r="E164" s="88">
        <v>15.13964</v>
      </c>
      <c r="F164" s="88">
        <v>181.34641199999996</v>
      </c>
      <c r="G164" s="88">
        <v>8.3027939999999987</v>
      </c>
      <c r="H164" s="88">
        <v>0.63993999999999995</v>
      </c>
      <c r="I164" s="88">
        <v>5.1025609999999997</v>
      </c>
      <c r="J164" s="88">
        <v>184.915853</v>
      </c>
      <c r="K164" s="88">
        <v>9.8647660000000013</v>
      </c>
      <c r="L164" s="88">
        <v>11.114348</v>
      </c>
      <c r="M164" s="88">
        <v>0.5381800000000001</v>
      </c>
      <c r="N164" s="88">
        <v>0</v>
      </c>
      <c r="O164" s="88">
        <v>10.535047</v>
      </c>
      <c r="P164" s="83"/>
      <c r="Q164" s="84" t="s">
        <v>541</v>
      </c>
    </row>
    <row r="165" spans="1:17" x14ac:dyDescent="0.2">
      <c r="B165" s="84" t="s">
        <v>342</v>
      </c>
      <c r="C165" s="88">
        <v>1012.5015320000001</v>
      </c>
      <c r="D165" s="88">
        <v>22.952229000000003</v>
      </c>
      <c r="E165" s="88">
        <v>13.552331000000001</v>
      </c>
      <c r="F165" s="88">
        <v>198.84830100000005</v>
      </c>
      <c r="G165" s="88">
        <v>12.350030999999994</v>
      </c>
      <c r="H165" s="88">
        <v>0.60513499999999998</v>
      </c>
      <c r="I165" s="88">
        <v>7.5998630000000009</v>
      </c>
      <c r="J165" s="88">
        <v>220.70485600000001</v>
      </c>
      <c r="K165" s="88">
        <v>12.663311</v>
      </c>
      <c r="L165" s="88">
        <v>10.711005999999998</v>
      </c>
      <c r="M165" s="88">
        <v>2.50223</v>
      </c>
      <c r="N165" s="88">
        <v>0</v>
      </c>
      <c r="O165" s="88">
        <v>10.592370000000003</v>
      </c>
      <c r="P165" s="83"/>
      <c r="Q165" s="84" t="s">
        <v>542</v>
      </c>
    </row>
    <row r="166" spans="1:17" x14ac:dyDescent="0.2">
      <c r="B166" s="84" t="s">
        <v>343</v>
      </c>
      <c r="C166" s="88">
        <v>928.81568900000013</v>
      </c>
      <c r="D166" s="88">
        <v>31.028129</v>
      </c>
      <c r="E166" s="88">
        <v>14.351740999999999</v>
      </c>
      <c r="F166" s="88">
        <v>190.89660200000003</v>
      </c>
      <c r="G166" s="88">
        <v>10.324861000000002</v>
      </c>
      <c r="H166" s="88">
        <v>0.497035</v>
      </c>
      <c r="I166" s="88">
        <v>12.252574000000001</v>
      </c>
      <c r="J166" s="88">
        <v>216.15238399999998</v>
      </c>
      <c r="K166" s="88">
        <v>11.859378</v>
      </c>
      <c r="L166" s="88">
        <v>9.5728399999999976</v>
      </c>
      <c r="M166" s="88">
        <v>1.203894</v>
      </c>
      <c r="N166" s="88">
        <v>0</v>
      </c>
      <c r="O166" s="88">
        <v>10.422003999999999</v>
      </c>
      <c r="P166" s="83"/>
      <c r="Q166" s="84" t="s">
        <v>543</v>
      </c>
    </row>
    <row r="167" spans="1:17" x14ac:dyDescent="0.2">
      <c r="B167" s="84" t="s">
        <v>344</v>
      </c>
      <c r="C167" s="88">
        <v>864.69264899999996</v>
      </c>
      <c r="D167" s="88">
        <v>25.357067000000018</v>
      </c>
      <c r="E167" s="88">
        <v>9.7596059999999998</v>
      </c>
      <c r="F167" s="88">
        <v>164.80466899999999</v>
      </c>
      <c r="G167" s="88">
        <v>9.8221489999999996</v>
      </c>
      <c r="H167" s="88">
        <v>0.8824519999999999</v>
      </c>
      <c r="I167" s="88">
        <v>9.0109249999999985</v>
      </c>
      <c r="J167" s="88">
        <v>209.878311</v>
      </c>
      <c r="K167" s="88">
        <v>11.455524000000002</v>
      </c>
      <c r="L167" s="88">
        <v>10.967110999999999</v>
      </c>
      <c r="M167" s="88">
        <v>0.37965099999999996</v>
      </c>
      <c r="N167" s="88">
        <v>0</v>
      </c>
      <c r="O167" s="88">
        <v>10.696987</v>
      </c>
      <c r="P167" s="83"/>
      <c r="Q167" s="84" t="s">
        <v>544</v>
      </c>
    </row>
    <row r="168" spans="1:17" x14ac:dyDescent="0.2">
      <c r="B168" s="84" t="s">
        <v>345</v>
      </c>
      <c r="C168" s="88">
        <v>469.29903200000001</v>
      </c>
      <c r="D168" s="88">
        <v>20.276018999999998</v>
      </c>
      <c r="E168" s="88">
        <v>7.4837860000000003</v>
      </c>
      <c r="F168" s="88">
        <v>173.74954099999997</v>
      </c>
      <c r="G168" s="88">
        <v>12.817647999999998</v>
      </c>
      <c r="H168" s="88">
        <v>0.46596800000000005</v>
      </c>
      <c r="I168" s="88">
        <v>6.9848879999999998</v>
      </c>
      <c r="J168" s="88">
        <v>148.12423100000001</v>
      </c>
      <c r="K168" s="88">
        <v>9.0954419999999985</v>
      </c>
      <c r="L168" s="88">
        <v>7.5824679999999995</v>
      </c>
      <c r="M168" s="88">
        <v>0.87830999999999992</v>
      </c>
      <c r="N168" s="88">
        <v>0</v>
      </c>
      <c r="O168" s="88">
        <v>13.541104999999998</v>
      </c>
      <c r="P168" s="83"/>
      <c r="Q168" s="84" t="s">
        <v>545</v>
      </c>
    </row>
    <row r="169" spans="1:17" x14ac:dyDescent="0.2">
      <c r="B169" s="84" t="s">
        <v>346</v>
      </c>
      <c r="C169" s="88">
        <v>658.78870699999993</v>
      </c>
      <c r="D169" s="88">
        <v>29.543780999999989</v>
      </c>
      <c r="E169" s="88">
        <v>11.647137000000001</v>
      </c>
      <c r="F169" s="88">
        <v>204.35131899999996</v>
      </c>
      <c r="G169" s="88">
        <v>10.108193</v>
      </c>
      <c r="H169" s="88">
        <v>0.84367000000000014</v>
      </c>
      <c r="I169" s="88">
        <v>4.6413630000000001</v>
      </c>
      <c r="J169" s="88">
        <v>201.11253200000004</v>
      </c>
      <c r="K169" s="88">
        <v>12.540668000000002</v>
      </c>
      <c r="L169" s="88">
        <v>10.24906</v>
      </c>
      <c r="M169" s="88">
        <v>1.101064</v>
      </c>
      <c r="N169" s="88">
        <v>0</v>
      </c>
      <c r="O169" s="88">
        <v>13.123048999999998</v>
      </c>
      <c r="P169" s="83"/>
      <c r="Q169" s="84" t="s">
        <v>546</v>
      </c>
    </row>
    <row r="170" spans="1:17" x14ac:dyDescent="0.2">
      <c r="B170" s="84" t="s">
        <v>347</v>
      </c>
      <c r="C170" s="88">
        <v>738.31279300000006</v>
      </c>
      <c r="D170" s="88">
        <v>24.890141</v>
      </c>
      <c r="E170" s="88">
        <v>13.638064</v>
      </c>
      <c r="F170" s="88">
        <v>212.619575</v>
      </c>
      <c r="G170" s="88">
        <v>10.89526</v>
      </c>
      <c r="H170" s="88">
        <v>0.88388599999999995</v>
      </c>
      <c r="I170" s="88">
        <v>7.639119</v>
      </c>
      <c r="J170" s="88">
        <v>212.22950499999996</v>
      </c>
      <c r="K170" s="88">
        <v>14.202577</v>
      </c>
      <c r="L170" s="88">
        <v>10.167386999999998</v>
      </c>
      <c r="M170" s="88">
        <v>1.2377940000000001</v>
      </c>
      <c r="N170" s="88">
        <v>0</v>
      </c>
      <c r="O170" s="88">
        <v>15.131571000000005</v>
      </c>
      <c r="P170" s="83"/>
      <c r="Q170" s="84" t="s">
        <v>547</v>
      </c>
    </row>
    <row r="171" spans="1:17" x14ac:dyDescent="0.2">
      <c r="B171" s="84" t="s">
        <v>348</v>
      </c>
      <c r="C171" s="88">
        <v>992.27648699999997</v>
      </c>
      <c r="D171" s="88">
        <v>41.157528000000013</v>
      </c>
      <c r="E171" s="88">
        <v>11.803149999999999</v>
      </c>
      <c r="F171" s="88">
        <v>218.89280800000003</v>
      </c>
      <c r="G171" s="88">
        <v>13.470962999999999</v>
      </c>
      <c r="H171" s="88">
        <v>0.75769900000000001</v>
      </c>
      <c r="I171" s="88">
        <v>8.0325390000000016</v>
      </c>
      <c r="J171" s="88">
        <v>227.31905999999998</v>
      </c>
      <c r="K171" s="88">
        <v>14.444141</v>
      </c>
      <c r="L171" s="88">
        <v>10.396925</v>
      </c>
      <c r="M171" s="88">
        <v>1.1559290000000002</v>
      </c>
      <c r="N171" s="88">
        <v>0</v>
      </c>
      <c r="O171" s="88">
        <v>10.256852</v>
      </c>
      <c r="P171" s="83"/>
      <c r="Q171" s="84" t="s">
        <v>548</v>
      </c>
    </row>
    <row r="172" spans="1:17" x14ac:dyDescent="0.2">
      <c r="B172" s="84" t="s">
        <v>349</v>
      </c>
      <c r="C172" s="88">
        <v>656.93287399999986</v>
      </c>
      <c r="D172" s="88">
        <v>23.549844</v>
      </c>
      <c r="E172" s="88">
        <v>10.410487</v>
      </c>
      <c r="F172" s="88">
        <v>133.90070899999998</v>
      </c>
      <c r="G172" s="88">
        <v>11.134406999999999</v>
      </c>
      <c r="H172" s="88">
        <v>0.51425799999999999</v>
      </c>
      <c r="I172" s="88">
        <v>6.6599820000000003</v>
      </c>
      <c r="J172" s="88">
        <v>175.34848299999999</v>
      </c>
      <c r="K172" s="88">
        <v>12.258808</v>
      </c>
      <c r="L172" s="88">
        <v>9.8425440000000002</v>
      </c>
      <c r="M172" s="88">
        <v>0.67178300000000002</v>
      </c>
      <c r="N172" s="88">
        <v>0</v>
      </c>
      <c r="O172" s="88">
        <v>8.7767979999999994</v>
      </c>
      <c r="P172" s="83"/>
      <c r="Q172" s="84" t="s">
        <v>549</v>
      </c>
    </row>
    <row r="173" spans="1:17" x14ac:dyDescent="0.2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2">
      <c r="A174" s="87">
        <v>2024</v>
      </c>
      <c r="B174" s="84" t="s">
        <v>338</v>
      </c>
      <c r="C174" s="88">
        <v>819.54090000000008</v>
      </c>
      <c r="D174" s="88">
        <v>37.460639</v>
      </c>
      <c r="E174" s="88">
        <v>10.908940000000001</v>
      </c>
      <c r="F174" s="88">
        <v>200.172361</v>
      </c>
      <c r="G174" s="88">
        <v>13.392585999999998</v>
      </c>
      <c r="H174" s="88">
        <v>0.47265399999999996</v>
      </c>
      <c r="I174" s="88">
        <v>6.9587940000000001</v>
      </c>
      <c r="J174" s="88">
        <v>192.33426099999997</v>
      </c>
      <c r="K174" s="88">
        <v>12.684905000000001</v>
      </c>
      <c r="L174" s="88">
        <v>9.547108999999999</v>
      </c>
      <c r="M174" s="88">
        <v>0.71685599999999983</v>
      </c>
      <c r="N174" s="88">
        <v>0</v>
      </c>
      <c r="O174" s="88">
        <v>8.7033939999999994</v>
      </c>
      <c r="P174" s="87">
        <v>2024</v>
      </c>
      <c r="Q174" s="84" t="s">
        <v>538</v>
      </c>
    </row>
    <row r="175" spans="1:17" x14ac:dyDescent="0.2">
      <c r="B175" s="84" t="s">
        <v>339</v>
      </c>
      <c r="C175" s="88">
        <v>935.54827399999999</v>
      </c>
      <c r="D175" s="88">
        <v>34.018703999999985</v>
      </c>
      <c r="E175" s="88">
        <v>7.3545470000000002</v>
      </c>
      <c r="F175" s="88">
        <v>192.12286799999998</v>
      </c>
      <c r="G175" s="88">
        <v>11.991620999999999</v>
      </c>
      <c r="H175" s="88">
        <v>0.72605699999999995</v>
      </c>
      <c r="I175" s="88">
        <v>8.2992849999999994</v>
      </c>
      <c r="J175" s="88">
        <v>194.45540600000004</v>
      </c>
      <c r="K175" s="88">
        <v>13.249504999999999</v>
      </c>
      <c r="L175" s="88">
        <v>10.424396</v>
      </c>
      <c r="M175" s="88">
        <v>0.93172600000000005</v>
      </c>
      <c r="N175" s="88">
        <v>0</v>
      </c>
      <c r="O175" s="88">
        <v>10.743931</v>
      </c>
      <c r="P175" s="83"/>
      <c r="Q175" s="84" t="s">
        <v>539</v>
      </c>
    </row>
    <row r="176" spans="1:17" x14ac:dyDescent="0.2">
      <c r="B176" s="84" t="s">
        <v>340</v>
      </c>
      <c r="C176" s="88">
        <v>872.81268100000011</v>
      </c>
      <c r="D176" s="88">
        <v>37.464219</v>
      </c>
      <c r="E176" s="88">
        <v>13.741322999999998</v>
      </c>
      <c r="F176" s="88">
        <v>192.039187</v>
      </c>
      <c r="G176" s="88">
        <v>11.399469999999996</v>
      </c>
      <c r="H176" s="88">
        <v>0.702094</v>
      </c>
      <c r="I176" s="88">
        <v>7.8293290000000004</v>
      </c>
      <c r="J176" s="88">
        <v>193.71988400000004</v>
      </c>
      <c r="K176" s="88">
        <v>12.960754999999999</v>
      </c>
      <c r="L176" s="88">
        <v>10.866178999999999</v>
      </c>
      <c r="M176" s="88">
        <v>0.73768999999999996</v>
      </c>
      <c r="N176" s="88">
        <v>0</v>
      </c>
      <c r="O176" s="88">
        <v>10.431039999999999</v>
      </c>
      <c r="P176" s="83"/>
      <c r="Q176" s="84" t="s">
        <v>540</v>
      </c>
    </row>
    <row r="177" spans="2:19" x14ac:dyDescent="0.2">
      <c r="B177" s="84" t="s">
        <v>341</v>
      </c>
      <c r="C177" s="88">
        <v>882.68291000000011</v>
      </c>
      <c r="D177" s="88">
        <v>33.956545000000006</v>
      </c>
      <c r="E177" s="88">
        <v>8.8759890000000006</v>
      </c>
      <c r="F177" s="88">
        <v>208.61939700000002</v>
      </c>
      <c r="G177" s="88">
        <v>11.393236</v>
      </c>
      <c r="H177" s="88">
        <v>0.61619100000000004</v>
      </c>
      <c r="I177" s="88">
        <v>9.2887339999999998</v>
      </c>
      <c r="J177" s="88">
        <v>195.94115500000001</v>
      </c>
      <c r="K177" s="88">
        <v>15.311044000000001</v>
      </c>
      <c r="L177" s="88">
        <v>9.7204229999999967</v>
      </c>
      <c r="M177" s="88">
        <v>0.52534399999999981</v>
      </c>
      <c r="N177" s="88">
        <v>0</v>
      </c>
      <c r="O177" s="88">
        <v>11.04025</v>
      </c>
      <c r="P177" s="83"/>
      <c r="Q177" s="84" t="s">
        <v>541</v>
      </c>
    </row>
    <row r="178" spans="2:19" x14ac:dyDescent="0.2">
      <c r="B178" s="84" t="s">
        <v>342</v>
      </c>
      <c r="C178" s="88">
        <v>842.04300200000012</v>
      </c>
      <c r="D178" s="88">
        <v>36.076633000000001</v>
      </c>
      <c r="E178" s="88">
        <v>11.925339000000001</v>
      </c>
      <c r="F178" s="88">
        <v>208.79848600000003</v>
      </c>
      <c r="G178" s="88">
        <v>10.507996</v>
      </c>
      <c r="H178" s="88">
        <v>0.75090299999999999</v>
      </c>
      <c r="I178" s="88">
        <v>8.4709420000000009</v>
      </c>
      <c r="J178" s="88">
        <v>209.21830599999996</v>
      </c>
      <c r="K178" s="88">
        <v>17.486105000000002</v>
      </c>
      <c r="L178" s="88">
        <v>9.5146880000000014</v>
      </c>
      <c r="M178" s="88">
        <v>2.158992</v>
      </c>
      <c r="N178" s="88">
        <v>0</v>
      </c>
      <c r="O178" s="88">
        <v>10.949826</v>
      </c>
      <c r="P178" s="83"/>
      <c r="Q178" s="84" t="s">
        <v>542</v>
      </c>
    </row>
    <row r="179" spans="2:19" x14ac:dyDescent="0.2">
      <c r="B179" s="84" t="s">
        <v>343</v>
      </c>
      <c r="C179" s="88">
        <v>715.70056599999998</v>
      </c>
      <c r="D179" s="88">
        <v>28.24958199999999</v>
      </c>
      <c r="E179" s="88">
        <v>13.225954999999999</v>
      </c>
      <c r="F179" s="88">
        <v>199.56698799999998</v>
      </c>
      <c r="G179" s="88">
        <v>10.764150999999998</v>
      </c>
      <c r="H179" s="88">
        <v>0.52736300000000003</v>
      </c>
      <c r="I179" s="88">
        <v>6.1013330000000003</v>
      </c>
      <c r="J179" s="88">
        <v>186.89967800000002</v>
      </c>
      <c r="K179" s="88">
        <v>14.453237000000001</v>
      </c>
      <c r="L179" s="88">
        <v>9.1006679999999989</v>
      </c>
      <c r="M179" s="88">
        <v>2.4019949999999999</v>
      </c>
      <c r="N179" s="88">
        <v>0</v>
      </c>
      <c r="O179" s="88">
        <v>10.886195000000001</v>
      </c>
      <c r="P179" s="83"/>
      <c r="Q179" s="84" t="s">
        <v>543</v>
      </c>
      <c r="R179" s="89"/>
      <c r="S179" s="89"/>
    </row>
    <row r="180" spans="2:19" x14ac:dyDescent="0.2">
      <c r="B180" s="84" t="s">
        <v>344</v>
      </c>
      <c r="C180" s="88">
        <v>690.14187200000015</v>
      </c>
      <c r="D180" s="88">
        <v>38.952031999999988</v>
      </c>
      <c r="E180" s="88">
        <v>9.4443000000000001</v>
      </c>
      <c r="F180" s="88">
        <v>222.64576100000002</v>
      </c>
      <c r="G180" s="88">
        <v>11.093589000000001</v>
      </c>
      <c r="H180" s="88">
        <v>0.71829799999999999</v>
      </c>
      <c r="I180" s="88">
        <v>4.2060779999999998</v>
      </c>
      <c r="J180" s="88">
        <v>215.685261</v>
      </c>
      <c r="K180" s="88">
        <v>18.212695</v>
      </c>
      <c r="L180" s="88">
        <v>10.660871</v>
      </c>
      <c r="M180" s="88">
        <v>0.82665900000000003</v>
      </c>
      <c r="N180" s="88">
        <v>0</v>
      </c>
      <c r="O180" s="88">
        <v>12.515703999999999</v>
      </c>
      <c r="P180" s="83"/>
      <c r="Q180" s="84" t="s">
        <v>544</v>
      </c>
      <c r="R180" s="89"/>
      <c r="S180" s="89"/>
    </row>
    <row r="181" spans="2:19" x14ac:dyDescent="0.2">
      <c r="B181" s="84" t="s">
        <v>345</v>
      </c>
      <c r="C181" s="88">
        <v>387.05823400000003</v>
      </c>
      <c r="D181" s="88">
        <v>27.461281999999983</v>
      </c>
      <c r="E181" s="88">
        <v>3.9644189999999995</v>
      </c>
      <c r="F181" s="88">
        <v>167.88105599999997</v>
      </c>
      <c r="G181" s="88">
        <v>9.5996510000000033</v>
      </c>
      <c r="H181" s="88">
        <v>0.378498</v>
      </c>
      <c r="I181" s="88">
        <v>3.3100589999999999</v>
      </c>
      <c r="J181" s="88">
        <v>137.04586500000002</v>
      </c>
      <c r="K181" s="88">
        <v>12.237325999999999</v>
      </c>
      <c r="L181" s="88">
        <v>7.6658249999999999</v>
      </c>
      <c r="M181" s="88">
        <v>0.50089199999999989</v>
      </c>
      <c r="N181" s="88">
        <v>0</v>
      </c>
      <c r="O181" s="88">
        <v>12.686825000000001</v>
      </c>
      <c r="P181" s="83"/>
      <c r="Q181" s="84" t="s">
        <v>545</v>
      </c>
      <c r="R181" s="89"/>
      <c r="S181" s="89"/>
    </row>
    <row r="182" spans="2:19" x14ac:dyDescent="0.2">
      <c r="B182" s="84" t="s">
        <v>346</v>
      </c>
      <c r="C182" s="88">
        <v>866.26897800000006</v>
      </c>
      <c r="D182" s="88">
        <v>24.195311999999994</v>
      </c>
      <c r="E182" s="88">
        <v>11.168346999999999</v>
      </c>
      <c r="F182" s="88">
        <v>193.81000700000001</v>
      </c>
      <c r="G182" s="88">
        <v>9.5832930000000047</v>
      </c>
      <c r="H182" s="88">
        <v>0.54874500000000004</v>
      </c>
      <c r="I182" s="88">
        <v>7.3333440000000003</v>
      </c>
      <c r="J182" s="88">
        <v>193.13561700000002</v>
      </c>
      <c r="K182" s="88">
        <v>15.506551999999999</v>
      </c>
      <c r="L182" s="88">
        <v>10.918653999999998</v>
      </c>
      <c r="M182" s="88">
        <v>0.25053600000000004</v>
      </c>
      <c r="N182" s="88">
        <v>0</v>
      </c>
      <c r="O182" s="88">
        <v>10.684255</v>
      </c>
      <c r="P182" s="83"/>
      <c r="Q182" s="84" t="s">
        <v>546</v>
      </c>
      <c r="R182" s="89"/>
      <c r="S182" s="89"/>
    </row>
    <row r="183" spans="2:19" x14ac:dyDescent="0.2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547</v>
      </c>
      <c r="R183" s="89"/>
      <c r="S183" s="89"/>
    </row>
    <row r="184" spans="2:19" x14ac:dyDescent="0.2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2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2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2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2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8:Q158"/>
    <mergeCell ref="A159:A160"/>
    <mergeCell ref="B159:B160"/>
    <mergeCell ref="C159:O159"/>
    <mergeCell ref="P159:P160"/>
    <mergeCell ref="Q159:Q160"/>
    <mergeCell ref="A127:U127"/>
    <mergeCell ref="A128:A129"/>
    <mergeCell ref="B128:B129"/>
    <mergeCell ref="C128:S128"/>
    <mergeCell ref="T128:T129"/>
    <mergeCell ref="U128:U129"/>
    <mergeCell ref="A96:U96"/>
    <mergeCell ref="A97:A98"/>
    <mergeCell ref="B97:B98"/>
    <mergeCell ref="C97:S97"/>
    <mergeCell ref="T97:T98"/>
    <mergeCell ref="U97:U98"/>
    <mergeCell ref="A65:U65"/>
    <mergeCell ref="A66:A67"/>
    <mergeCell ref="B66:B67"/>
    <mergeCell ref="C66:S66"/>
    <mergeCell ref="T66:T67"/>
    <mergeCell ref="U66:U67"/>
    <mergeCell ref="A34:U34"/>
    <mergeCell ref="A35:A36"/>
    <mergeCell ref="B35:B36"/>
    <mergeCell ref="C35:S35"/>
    <mergeCell ref="T35:T36"/>
    <mergeCell ref="U35:U36"/>
    <mergeCell ref="A2:U2"/>
    <mergeCell ref="A3:U3"/>
    <mergeCell ref="A4:A5"/>
    <mergeCell ref="B4:B5"/>
    <mergeCell ref="C4:S4"/>
    <mergeCell ref="T4:T5"/>
    <mergeCell ref="U4:U5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42.5546875" style="7" customWidth="1"/>
    <col min="2" max="2" width="12.33203125" style="7" customWidth="1"/>
    <col min="3" max="3" width="9.33203125" style="7" customWidth="1"/>
    <col min="4" max="4" width="12.33203125" style="7" customWidth="1"/>
    <col min="5" max="5" width="9.33203125" style="7" customWidth="1"/>
    <col min="6" max="6" width="11.6640625" style="7" customWidth="1"/>
    <col min="7" max="7" width="12.33203125" style="7" customWidth="1"/>
    <col min="8" max="8" width="9.33203125" style="7" customWidth="1"/>
    <col min="9" max="9" width="12.33203125" style="7" customWidth="1"/>
    <col min="10" max="10" width="9.33203125" style="7" customWidth="1"/>
    <col min="11" max="11" width="11.6640625" style="7" customWidth="1"/>
    <col min="12" max="12" width="2" style="7" customWidth="1"/>
    <col min="13" max="13" width="40.44140625" style="7" customWidth="1"/>
    <col min="14" max="16384" width="9.109375" style="7"/>
  </cols>
  <sheetData>
    <row r="1" spans="1:13" hidden="1" x14ac:dyDescent="0.3"/>
    <row r="2" spans="1:13" ht="25.5" customHeight="1" x14ac:dyDescent="0.3">
      <c r="A2" s="241" t="s">
        <v>682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3" x14ac:dyDescent="0.3">
      <c r="A3" s="141" t="s">
        <v>713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3" t="s">
        <v>930</v>
      </c>
    </row>
    <row r="4" spans="1:13" ht="26.25" customHeight="1" x14ac:dyDescent="0.3">
      <c r="A4" s="242" t="s">
        <v>307</v>
      </c>
      <c r="B4" s="245" t="s">
        <v>683</v>
      </c>
      <c r="C4" s="246"/>
      <c r="D4" s="246"/>
      <c r="E4" s="246"/>
      <c r="F4" s="247"/>
      <c r="G4" s="245" t="s">
        <v>684</v>
      </c>
      <c r="H4" s="246"/>
      <c r="I4" s="246"/>
      <c r="J4" s="246"/>
      <c r="K4" s="247"/>
      <c r="L4" s="144"/>
      <c r="M4" s="238" t="s">
        <v>597</v>
      </c>
    </row>
    <row r="5" spans="1:13" ht="56.25" customHeight="1" x14ac:dyDescent="0.3">
      <c r="A5" s="243"/>
      <c r="B5" s="248">
        <v>2023</v>
      </c>
      <c r="C5" s="249"/>
      <c r="D5" s="248">
        <v>2024</v>
      </c>
      <c r="E5" s="249"/>
      <c r="F5" s="145" t="s">
        <v>685</v>
      </c>
      <c r="G5" s="248">
        <v>2023</v>
      </c>
      <c r="H5" s="249"/>
      <c r="I5" s="248">
        <v>2024</v>
      </c>
      <c r="J5" s="249"/>
      <c r="K5" s="145" t="s">
        <v>685</v>
      </c>
      <c r="L5" s="146"/>
      <c r="M5" s="239"/>
    </row>
    <row r="6" spans="1:13" ht="24" customHeight="1" x14ac:dyDescent="0.3">
      <c r="A6" s="244"/>
      <c r="B6" s="145" t="s">
        <v>686</v>
      </c>
      <c r="C6" s="147" t="s">
        <v>295</v>
      </c>
      <c r="D6" s="145" t="s">
        <v>686</v>
      </c>
      <c r="E6" s="148" t="s">
        <v>295</v>
      </c>
      <c r="F6" s="149"/>
      <c r="G6" s="145" t="s">
        <v>686</v>
      </c>
      <c r="H6" s="147" t="s">
        <v>295</v>
      </c>
      <c r="I6" s="145" t="s">
        <v>686</v>
      </c>
      <c r="J6" s="250" t="s">
        <v>295</v>
      </c>
      <c r="K6" s="251"/>
      <c r="L6" s="150"/>
      <c r="M6" s="240"/>
    </row>
    <row r="7" spans="1:13" x14ac:dyDescent="0.3">
      <c r="A7" s="151" t="s">
        <v>296</v>
      </c>
      <c r="B7" s="152">
        <f>SUM(B9:B25)</f>
        <v>78776.608223999996</v>
      </c>
      <c r="C7" s="152">
        <f>SUM(C9:C25)</f>
        <v>100</v>
      </c>
      <c r="D7" s="152">
        <f>SUM(D9:D25)</f>
        <v>79298.557195999994</v>
      </c>
      <c r="E7" s="152">
        <f>SUM(E9:E25)</f>
        <v>99.999999999999986</v>
      </c>
      <c r="F7" s="152">
        <f>D7/B7*100-100</f>
        <v>0.66256847529642471</v>
      </c>
      <c r="G7" s="152">
        <f>SUM(G9:G25)</f>
        <v>58285.385401</v>
      </c>
      <c r="H7" s="152">
        <f>SUM(H9:H25)</f>
        <v>100</v>
      </c>
      <c r="I7" s="152">
        <f>SUM(I9:I25)</f>
        <v>59567.286561000001</v>
      </c>
      <c r="J7" s="152">
        <f>SUM(J9:J25)</f>
        <v>99.999999999999986</v>
      </c>
      <c r="K7" s="152">
        <f>I7/G7*100-100</f>
        <v>2.1993526356231428</v>
      </c>
      <c r="L7" s="152"/>
      <c r="M7" s="151" t="s">
        <v>296</v>
      </c>
    </row>
    <row r="8" spans="1:13" x14ac:dyDescent="0.3">
      <c r="M8" s="153"/>
    </row>
    <row r="9" spans="1:13" x14ac:dyDescent="0.3">
      <c r="A9" s="154" t="s">
        <v>297</v>
      </c>
      <c r="B9" s="42">
        <v>8368.3694890000006</v>
      </c>
      <c r="C9" s="42">
        <f t="shared" ref="C9:C25" si="0">B9/$B$7*100</f>
        <v>10.622911645554325</v>
      </c>
      <c r="D9" s="42">
        <v>8366.3278509999982</v>
      </c>
      <c r="E9" s="42">
        <f>D9/$D$7*100</f>
        <v>10.550416233073676</v>
      </c>
      <c r="F9" s="42">
        <f>D9/B9*100-100</f>
        <v>-2.4397082402799697E-2</v>
      </c>
      <c r="G9" s="42">
        <v>4243.4921459999996</v>
      </c>
      <c r="H9" s="42">
        <f>G9/$G$7*100</f>
        <v>7.2805423122881061</v>
      </c>
      <c r="I9" s="42">
        <v>4782.2886399999998</v>
      </c>
      <c r="J9" s="42">
        <f>I9/$I$7*100</f>
        <v>8.0283808716092651</v>
      </c>
      <c r="K9" s="42">
        <f>I9/G9*100-100</f>
        <v>12.697006980627521</v>
      </c>
      <c r="L9" s="42"/>
      <c r="M9" s="154" t="s">
        <v>598</v>
      </c>
    </row>
    <row r="10" spans="1:13" x14ac:dyDescent="0.3">
      <c r="A10" s="154" t="s">
        <v>298</v>
      </c>
      <c r="B10" s="42">
        <v>3696.0248630000001</v>
      </c>
      <c r="C10" s="42">
        <f t="shared" si="0"/>
        <v>4.6917796365266371</v>
      </c>
      <c r="D10" s="42">
        <v>3818.7156619999996</v>
      </c>
      <c r="E10" s="42">
        <f t="shared" ref="E10:E25" si="1">D10/$D$7*100</f>
        <v>4.8156180856625026</v>
      </c>
      <c r="F10" s="42">
        <f t="shared" ref="F10:F25" si="2">D10/B10*100-100</f>
        <v>3.3195339194881228</v>
      </c>
      <c r="G10" s="42">
        <v>2973.3499769999999</v>
      </c>
      <c r="H10" s="42">
        <f t="shared" ref="H10:H25" si="3">G10/$G$7*100</f>
        <v>5.1013645299649788</v>
      </c>
      <c r="I10" s="42">
        <v>3039.7245189999999</v>
      </c>
      <c r="J10" s="42">
        <f t="shared" ref="J10:J25" si="4">I10/$I$7*100</f>
        <v>5.1030098809136852</v>
      </c>
      <c r="K10" s="42">
        <f t="shared" ref="K10:K25" si="5">I10/G10*100-100</f>
        <v>2.23231515003053</v>
      </c>
      <c r="L10" s="42"/>
      <c r="M10" s="154" t="s">
        <v>599</v>
      </c>
    </row>
    <row r="11" spans="1:13" x14ac:dyDescent="0.3">
      <c r="A11" s="154" t="s">
        <v>299</v>
      </c>
      <c r="B11" s="42">
        <v>9512.5779210000001</v>
      </c>
      <c r="C11" s="42">
        <f t="shared" si="0"/>
        <v>12.075383969250289</v>
      </c>
      <c r="D11" s="42">
        <v>8593.051954999999</v>
      </c>
      <c r="E11" s="42">
        <f t="shared" si="1"/>
        <v>10.83632824965629</v>
      </c>
      <c r="F11" s="42">
        <f t="shared" si="2"/>
        <v>-9.6664224318210472</v>
      </c>
      <c r="G11" s="42">
        <v>3873.9527019999996</v>
      </c>
      <c r="H11" s="42">
        <f t="shared" si="3"/>
        <v>6.6465249828021795</v>
      </c>
      <c r="I11" s="42">
        <v>4306.0742549999995</v>
      </c>
      <c r="J11" s="42">
        <f t="shared" si="4"/>
        <v>7.2289246390136563</v>
      </c>
      <c r="K11" s="42">
        <f t="shared" si="5"/>
        <v>11.154538690596524</v>
      </c>
      <c r="L11" s="42"/>
      <c r="M11" s="154" t="s">
        <v>600</v>
      </c>
    </row>
    <row r="12" spans="1:13" x14ac:dyDescent="0.3">
      <c r="A12" s="154" t="s">
        <v>300</v>
      </c>
      <c r="B12" s="42">
        <v>8937.1107090000023</v>
      </c>
      <c r="C12" s="42">
        <f t="shared" si="0"/>
        <v>11.344878778720041</v>
      </c>
      <c r="D12" s="42">
        <v>9436.160734000001</v>
      </c>
      <c r="E12" s="42">
        <f t="shared" si="1"/>
        <v>11.899536470350791</v>
      </c>
      <c r="F12" s="42">
        <f t="shared" si="2"/>
        <v>5.5840197268389744</v>
      </c>
      <c r="G12" s="42">
        <v>3777.0615479999997</v>
      </c>
      <c r="H12" s="42">
        <f t="shared" si="3"/>
        <v>6.480289221756089</v>
      </c>
      <c r="I12" s="42">
        <v>4653.5197639999988</v>
      </c>
      <c r="J12" s="42">
        <f t="shared" si="4"/>
        <v>7.8122070563589494</v>
      </c>
      <c r="K12" s="42">
        <f t="shared" si="5"/>
        <v>23.204763937831373</v>
      </c>
      <c r="L12" s="42"/>
      <c r="M12" s="154" t="s">
        <v>601</v>
      </c>
    </row>
    <row r="13" spans="1:13" x14ac:dyDescent="0.3">
      <c r="A13" s="154" t="s">
        <v>357</v>
      </c>
      <c r="B13" s="42">
        <v>4477.5901410000006</v>
      </c>
      <c r="C13" s="42">
        <f t="shared" si="0"/>
        <v>5.6839082589949115</v>
      </c>
      <c r="D13" s="42">
        <v>4467.7871140000007</v>
      </c>
      <c r="E13" s="42">
        <f t="shared" si="1"/>
        <v>5.6341341784530803</v>
      </c>
      <c r="F13" s="42">
        <f t="shared" si="2"/>
        <v>-0.21893533555554257</v>
      </c>
      <c r="G13" s="42">
        <v>4117.9529349999993</v>
      </c>
      <c r="H13" s="42">
        <f t="shared" si="3"/>
        <v>7.0651551957128316</v>
      </c>
      <c r="I13" s="42">
        <v>4141.3280059999997</v>
      </c>
      <c r="J13" s="42">
        <f t="shared" si="4"/>
        <v>6.9523529525875993</v>
      </c>
      <c r="K13" s="42">
        <f t="shared" si="5"/>
        <v>0.56763812916187817</v>
      </c>
      <c r="L13" s="42"/>
      <c r="M13" s="154" t="s">
        <v>602</v>
      </c>
    </row>
    <row r="14" spans="1:13" x14ac:dyDescent="0.3">
      <c r="A14" s="154" t="s">
        <v>358</v>
      </c>
      <c r="B14" s="42">
        <v>655.78322500000013</v>
      </c>
      <c r="C14" s="42">
        <f t="shared" si="0"/>
        <v>0.83245932997685212</v>
      </c>
      <c r="D14" s="42">
        <v>704.41082799999992</v>
      </c>
      <c r="E14" s="42">
        <f t="shared" si="1"/>
        <v>0.88830219982304037</v>
      </c>
      <c r="F14" s="42">
        <f t="shared" si="2"/>
        <v>7.4151947085867818</v>
      </c>
      <c r="G14" s="42">
        <v>337.69177999999999</v>
      </c>
      <c r="H14" s="42">
        <f t="shared" si="3"/>
        <v>0.57937642116750288</v>
      </c>
      <c r="I14" s="42">
        <v>348.19989199999998</v>
      </c>
      <c r="J14" s="42">
        <f t="shared" si="4"/>
        <v>0.58454885576066185</v>
      </c>
      <c r="K14" s="42">
        <f t="shared" si="5"/>
        <v>3.1117464570798745</v>
      </c>
      <c r="L14" s="42"/>
      <c r="M14" s="154" t="s">
        <v>603</v>
      </c>
    </row>
    <row r="15" spans="1:13" x14ac:dyDescent="0.3">
      <c r="A15" s="154" t="s">
        <v>359</v>
      </c>
      <c r="B15" s="42">
        <v>1172.6789620000002</v>
      </c>
      <c r="C15" s="42">
        <f t="shared" si="0"/>
        <v>1.4886131663164612</v>
      </c>
      <c r="D15" s="42">
        <v>1050.675405</v>
      </c>
      <c r="E15" s="42">
        <f t="shared" si="1"/>
        <v>1.3249615656979425</v>
      </c>
      <c r="F15" s="42">
        <f t="shared" si="2"/>
        <v>-10.403832673174549</v>
      </c>
      <c r="G15" s="42">
        <v>1632.1053840000002</v>
      </c>
      <c r="H15" s="42">
        <f t="shared" si="3"/>
        <v>2.8001966063554558</v>
      </c>
      <c r="I15" s="42">
        <v>1524.5562630000002</v>
      </c>
      <c r="J15" s="42">
        <f t="shared" si="4"/>
        <v>2.5593851105485141</v>
      </c>
      <c r="K15" s="42">
        <f t="shared" si="5"/>
        <v>-6.5895941557656244</v>
      </c>
      <c r="L15" s="42"/>
      <c r="M15" s="154" t="s">
        <v>604</v>
      </c>
    </row>
    <row r="16" spans="1:13" x14ac:dyDescent="0.3">
      <c r="A16" s="154" t="s">
        <v>360</v>
      </c>
      <c r="B16" s="42">
        <v>1251.060759</v>
      </c>
      <c r="C16" s="42">
        <f t="shared" si="0"/>
        <v>1.5881119880696428</v>
      </c>
      <c r="D16" s="42">
        <v>1280.755193</v>
      </c>
      <c r="E16" s="42">
        <f t="shared" si="1"/>
        <v>1.6151052910513788</v>
      </c>
      <c r="F16" s="42">
        <f t="shared" si="2"/>
        <v>2.3735405164282639</v>
      </c>
      <c r="G16" s="42">
        <v>2371.9920910000001</v>
      </c>
      <c r="H16" s="42">
        <f t="shared" si="3"/>
        <v>4.0696172371184218</v>
      </c>
      <c r="I16" s="42">
        <v>2550.5120929999998</v>
      </c>
      <c r="J16" s="42">
        <f t="shared" si="4"/>
        <v>4.2817328776393779</v>
      </c>
      <c r="K16" s="42">
        <f t="shared" si="5"/>
        <v>7.5261634588645592</v>
      </c>
      <c r="L16" s="42"/>
      <c r="M16" s="154" t="s">
        <v>605</v>
      </c>
    </row>
    <row r="17" spans="1:13" x14ac:dyDescent="0.3">
      <c r="A17" s="154" t="s">
        <v>301</v>
      </c>
      <c r="B17" s="42">
        <v>1735.4532109999998</v>
      </c>
      <c r="C17" s="42">
        <f t="shared" si="0"/>
        <v>2.2030057527550144</v>
      </c>
      <c r="D17" s="42">
        <v>1635.5896129999999</v>
      </c>
      <c r="E17" s="42">
        <f t="shared" si="1"/>
        <v>2.0625717173609597</v>
      </c>
      <c r="F17" s="42">
        <f t="shared" si="2"/>
        <v>-5.7543238484923904</v>
      </c>
      <c r="G17" s="42">
        <v>1837.154912</v>
      </c>
      <c r="H17" s="42">
        <f t="shared" si="3"/>
        <v>3.1519992522318985</v>
      </c>
      <c r="I17" s="42">
        <v>1790.044629</v>
      </c>
      <c r="J17" s="42">
        <f t="shared" si="4"/>
        <v>3.0050800235241555</v>
      </c>
      <c r="K17" s="42">
        <f t="shared" si="5"/>
        <v>-2.5643065096080448</v>
      </c>
      <c r="L17" s="42"/>
      <c r="M17" s="154" t="s">
        <v>606</v>
      </c>
    </row>
    <row r="18" spans="1:13" x14ac:dyDescent="0.3">
      <c r="A18" s="154" t="s">
        <v>302</v>
      </c>
      <c r="B18" s="42">
        <v>2153.295474</v>
      </c>
      <c r="C18" s="42">
        <f t="shared" si="0"/>
        <v>2.7334198850972862</v>
      </c>
      <c r="D18" s="42">
        <v>2154.4091719999997</v>
      </c>
      <c r="E18" s="42">
        <f t="shared" si="1"/>
        <v>2.7168327497750151</v>
      </c>
      <c r="F18" s="42">
        <f t="shared" si="2"/>
        <v>5.1720630700586412E-2</v>
      </c>
      <c r="G18" s="42">
        <v>2599.8947550000003</v>
      </c>
      <c r="H18" s="42">
        <f t="shared" si="3"/>
        <v>4.4606289160016326</v>
      </c>
      <c r="I18" s="42">
        <v>2379.4827150000001</v>
      </c>
      <c r="J18" s="42">
        <f t="shared" si="4"/>
        <v>3.9946132388677564</v>
      </c>
      <c r="K18" s="42">
        <f t="shared" si="5"/>
        <v>-8.4777293225471482</v>
      </c>
      <c r="L18" s="42"/>
      <c r="M18" s="154" t="s">
        <v>607</v>
      </c>
    </row>
    <row r="19" spans="1:13" x14ac:dyDescent="0.3">
      <c r="A19" s="154" t="s">
        <v>303</v>
      </c>
      <c r="B19" s="42">
        <v>736.231987</v>
      </c>
      <c r="C19" s="42">
        <f t="shared" si="0"/>
        <v>0.93458198264456427</v>
      </c>
      <c r="D19" s="42">
        <v>739.073714</v>
      </c>
      <c r="E19" s="42">
        <f t="shared" si="1"/>
        <v>0.93201407457294894</v>
      </c>
      <c r="F19" s="42">
        <f t="shared" si="2"/>
        <v>0.38598255036153262</v>
      </c>
      <c r="G19" s="42">
        <v>1510.340567</v>
      </c>
      <c r="H19" s="42">
        <f t="shared" si="3"/>
        <v>2.5912852023006216</v>
      </c>
      <c r="I19" s="42">
        <v>1356.2123760000002</v>
      </c>
      <c r="J19" s="42">
        <f t="shared" si="4"/>
        <v>2.2767738037071208</v>
      </c>
      <c r="K19" s="42">
        <f t="shared" si="5"/>
        <v>-10.204863351194078</v>
      </c>
      <c r="L19" s="42"/>
      <c r="M19" s="154" t="s">
        <v>608</v>
      </c>
    </row>
    <row r="20" spans="1:13" x14ac:dyDescent="0.3">
      <c r="A20" s="154" t="s">
        <v>361</v>
      </c>
      <c r="B20" s="42">
        <v>1234.1359499999999</v>
      </c>
      <c r="C20" s="42">
        <f t="shared" si="0"/>
        <v>1.5666274263684399</v>
      </c>
      <c r="D20" s="42">
        <v>1211.9080939999999</v>
      </c>
      <c r="E20" s="42">
        <f t="shared" si="1"/>
        <v>1.5282851754850482</v>
      </c>
      <c r="F20" s="42">
        <f t="shared" si="2"/>
        <v>-1.8010865010455177</v>
      </c>
      <c r="G20" s="42">
        <v>2516.8899660000002</v>
      </c>
      <c r="H20" s="42">
        <f t="shared" si="3"/>
        <v>4.3182179352232914</v>
      </c>
      <c r="I20" s="42">
        <v>2436.331983</v>
      </c>
      <c r="J20" s="42">
        <f t="shared" si="4"/>
        <v>4.0900503005203523</v>
      </c>
      <c r="K20" s="42">
        <f t="shared" si="5"/>
        <v>-3.2006954649681347</v>
      </c>
      <c r="L20" s="42"/>
      <c r="M20" s="154" t="s">
        <v>609</v>
      </c>
    </row>
    <row r="21" spans="1:13" x14ac:dyDescent="0.3">
      <c r="A21" s="154" t="s">
        <v>304</v>
      </c>
      <c r="B21" s="42">
        <v>6692.8421920000037</v>
      </c>
      <c r="C21" s="42">
        <f t="shared" si="0"/>
        <v>8.4959765885946954</v>
      </c>
      <c r="D21" s="42">
        <v>6531.9000510000014</v>
      </c>
      <c r="E21" s="42">
        <f t="shared" si="1"/>
        <v>8.2370982297386437</v>
      </c>
      <c r="F21" s="42">
        <f t="shared" si="2"/>
        <v>-2.404690509397895</v>
      </c>
      <c r="G21" s="42">
        <v>4949.3116079999982</v>
      </c>
      <c r="H21" s="42">
        <f t="shared" si="3"/>
        <v>8.4915139085879368</v>
      </c>
      <c r="I21" s="42">
        <v>4931.4939609999974</v>
      </c>
      <c r="J21" s="42">
        <f t="shared" si="4"/>
        <v>8.2788628552853272</v>
      </c>
      <c r="K21" s="42">
        <f t="shared" si="5"/>
        <v>-0.3600025298710392</v>
      </c>
      <c r="L21" s="42"/>
      <c r="M21" s="154" t="s">
        <v>610</v>
      </c>
    </row>
    <row r="22" spans="1:13" x14ac:dyDescent="0.3">
      <c r="A22" s="154" t="s">
        <v>362</v>
      </c>
      <c r="B22" s="42">
        <v>14024.984523000001</v>
      </c>
      <c r="C22" s="42">
        <f t="shared" si="0"/>
        <v>17.803488674100041</v>
      </c>
      <c r="D22" s="42">
        <v>14335.329637999999</v>
      </c>
      <c r="E22" s="42">
        <f t="shared" si="1"/>
        <v>18.077667671263896</v>
      </c>
      <c r="F22" s="42">
        <f t="shared" si="2"/>
        <v>2.2128018358312858</v>
      </c>
      <c r="G22" s="42">
        <v>8939.5747800000008</v>
      </c>
      <c r="H22" s="42">
        <f t="shared" si="3"/>
        <v>15.337592294356906</v>
      </c>
      <c r="I22" s="42">
        <v>8839.6223210000007</v>
      </c>
      <c r="J22" s="42">
        <f t="shared" si="4"/>
        <v>14.839726352060318</v>
      </c>
      <c r="K22" s="42">
        <f t="shared" si="5"/>
        <v>-1.1180896346839546</v>
      </c>
      <c r="L22" s="42"/>
      <c r="M22" s="154" t="s">
        <v>611</v>
      </c>
    </row>
    <row r="23" spans="1:13" x14ac:dyDescent="0.3">
      <c r="A23" s="154" t="s">
        <v>363</v>
      </c>
      <c r="B23" s="42">
        <v>9797.2383200000004</v>
      </c>
      <c r="C23" s="42">
        <f t="shared" si="0"/>
        <v>12.436735397570956</v>
      </c>
      <c r="D23" s="42">
        <v>10466.506334</v>
      </c>
      <c r="E23" s="42">
        <f t="shared" si="1"/>
        <v>13.198860993309417</v>
      </c>
      <c r="F23" s="42">
        <f t="shared" si="2"/>
        <v>6.8311905063466867</v>
      </c>
      <c r="G23" s="42">
        <v>7740.6784790000002</v>
      </c>
      <c r="H23" s="42">
        <f t="shared" si="3"/>
        <v>13.28065075961082</v>
      </c>
      <c r="I23" s="42">
        <v>7403.9636829999999</v>
      </c>
      <c r="J23" s="42">
        <f t="shared" si="4"/>
        <v>12.429580245220597</v>
      </c>
      <c r="K23" s="42">
        <f t="shared" si="5"/>
        <v>-4.3499390513827336</v>
      </c>
      <c r="L23" s="42"/>
      <c r="M23" s="154" t="s">
        <v>612</v>
      </c>
    </row>
    <row r="24" spans="1:13" x14ac:dyDescent="0.3">
      <c r="A24" s="154" t="s">
        <v>325</v>
      </c>
      <c r="B24" s="42">
        <v>1820.092553</v>
      </c>
      <c r="C24" s="42">
        <f t="shared" si="0"/>
        <v>2.3104479794618684</v>
      </c>
      <c r="D24" s="42">
        <v>1944.376131</v>
      </c>
      <c r="E24" s="42">
        <f t="shared" si="1"/>
        <v>2.4519691148908809</v>
      </c>
      <c r="F24" s="42">
        <f t="shared" si="2"/>
        <v>6.82842077427037</v>
      </c>
      <c r="G24" s="42">
        <v>1795.60088</v>
      </c>
      <c r="H24" s="42">
        <f t="shared" si="3"/>
        <v>3.0807051675928232</v>
      </c>
      <c r="I24" s="42">
        <v>1890.8225069999999</v>
      </c>
      <c r="J24" s="42">
        <f t="shared" si="4"/>
        <v>3.1742632847035921</v>
      </c>
      <c r="K24" s="42">
        <f t="shared" si="5"/>
        <v>5.3030508093758471</v>
      </c>
      <c r="L24" s="42"/>
      <c r="M24" s="154" t="s">
        <v>613</v>
      </c>
    </row>
    <row r="25" spans="1:13" x14ac:dyDescent="0.3">
      <c r="A25" s="154" t="s">
        <v>305</v>
      </c>
      <c r="B25" s="42">
        <v>2511.1379449999995</v>
      </c>
      <c r="C25" s="42">
        <f t="shared" si="0"/>
        <v>3.18766953999799</v>
      </c>
      <c r="D25" s="42">
        <v>2561.5797069999999</v>
      </c>
      <c r="E25" s="42">
        <f t="shared" si="1"/>
        <v>3.2302979998344936</v>
      </c>
      <c r="F25" s="42">
        <f t="shared" si="2"/>
        <v>2.0087212691933871</v>
      </c>
      <c r="G25" s="42">
        <v>3068.3408909999998</v>
      </c>
      <c r="H25" s="42">
        <f t="shared" si="3"/>
        <v>5.2643400569285017</v>
      </c>
      <c r="I25" s="42">
        <v>3193.1089540000007</v>
      </c>
      <c r="J25" s="42">
        <f t="shared" si="4"/>
        <v>5.3605076516790655</v>
      </c>
      <c r="K25" s="42">
        <f t="shared" si="5"/>
        <v>4.0663038245185987</v>
      </c>
      <c r="L25" s="42"/>
      <c r="M25" s="154" t="s">
        <v>614</v>
      </c>
    </row>
    <row r="27" spans="1:13" x14ac:dyDescent="0.3">
      <c r="A27" s="155"/>
    </row>
    <row r="28" spans="1:13" x14ac:dyDescent="0.3">
      <c r="A28" s="155" t="s">
        <v>364</v>
      </c>
    </row>
    <row r="32" spans="1:13" x14ac:dyDescent="0.3">
      <c r="A32" s="190"/>
      <c r="B32" s="190"/>
    </row>
    <row r="34" spans="1:3" x14ac:dyDescent="0.3">
      <c r="A34" s="190"/>
      <c r="B34" s="190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47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37.88671875" style="7" customWidth="1"/>
    <col min="2" max="2" width="12.88671875" style="180" customWidth="1"/>
    <col min="3" max="3" width="6.88671875" style="42" customWidth="1"/>
    <col min="4" max="4" width="12.88671875" style="7" customWidth="1"/>
    <col min="5" max="5" width="6.88671875" style="42" customWidth="1"/>
    <col min="6" max="6" width="12.88671875" style="7" customWidth="1"/>
    <col min="7" max="7" width="6.88671875" style="42" customWidth="1"/>
    <col min="8" max="8" width="12.88671875" style="7" customWidth="1"/>
    <col min="9" max="9" width="6.88671875" style="42" customWidth="1"/>
    <col min="10" max="11" width="10.6640625" style="7" customWidth="1"/>
    <col min="12" max="12" width="2.5546875" style="7" customWidth="1"/>
    <col min="13" max="13" width="37.88671875" style="155" customWidth="1"/>
    <col min="14" max="14" width="3.6640625" style="7" customWidth="1"/>
    <col min="15" max="16384" width="9.109375" style="7"/>
  </cols>
  <sheetData>
    <row r="1" spans="1:15" s="156" customFormat="1" ht="10.199999999999999" hidden="1" x14ac:dyDescent="0.2">
      <c r="B1" s="143"/>
      <c r="C1" s="157"/>
      <c r="E1" s="157"/>
      <c r="G1" s="157"/>
      <c r="I1" s="157"/>
    </row>
    <row r="2" spans="1:15" s="156" customFormat="1" ht="30" customHeight="1" x14ac:dyDescent="0.2">
      <c r="A2" s="241" t="s">
        <v>687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5" s="156" customFormat="1" ht="15" customHeight="1" x14ac:dyDescent="0.2">
      <c r="A3" s="141" t="s">
        <v>713</v>
      </c>
      <c r="B3" s="143"/>
      <c r="C3" s="157"/>
      <c r="D3" s="158"/>
      <c r="E3" s="159"/>
      <c r="F3" s="158"/>
      <c r="G3" s="159"/>
      <c r="H3" s="158"/>
      <c r="I3" s="159"/>
      <c r="J3" s="158"/>
      <c r="K3" s="160"/>
      <c r="L3" s="160"/>
      <c r="M3" s="143" t="s">
        <v>930</v>
      </c>
    </row>
    <row r="4" spans="1:15" s="162" customFormat="1" ht="33.75" customHeight="1" x14ac:dyDescent="0.2">
      <c r="A4" s="254" t="s">
        <v>306</v>
      </c>
      <c r="B4" s="245" t="s">
        <v>683</v>
      </c>
      <c r="C4" s="246"/>
      <c r="D4" s="246"/>
      <c r="E4" s="247"/>
      <c r="F4" s="245" t="s">
        <v>688</v>
      </c>
      <c r="G4" s="246"/>
      <c r="H4" s="246"/>
      <c r="I4" s="247"/>
      <c r="J4" s="245" t="s">
        <v>689</v>
      </c>
      <c r="K4" s="247"/>
      <c r="L4" s="161"/>
      <c r="M4" s="253" t="s">
        <v>615</v>
      </c>
    </row>
    <row r="5" spans="1:15" s="162" customFormat="1" ht="10.199999999999999" x14ac:dyDescent="0.2">
      <c r="A5" s="254"/>
      <c r="B5" s="250">
        <v>2023</v>
      </c>
      <c r="C5" s="251"/>
      <c r="D5" s="250">
        <v>2024</v>
      </c>
      <c r="E5" s="251"/>
      <c r="F5" s="250">
        <v>2023</v>
      </c>
      <c r="G5" s="251"/>
      <c r="H5" s="250">
        <v>2024</v>
      </c>
      <c r="I5" s="251"/>
      <c r="J5" s="149">
        <v>2023</v>
      </c>
      <c r="K5" s="163">
        <v>2024</v>
      </c>
      <c r="L5" s="164"/>
      <c r="M5" s="253"/>
    </row>
    <row r="6" spans="1:15" s="162" customFormat="1" ht="21" customHeight="1" x14ac:dyDescent="0.3">
      <c r="A6" s="254"/>
      <c r="B6" s="145" t="s">
        <v>690</v>
      </c>
      <c r="C6" s="165" t="s">
        <v>295</v>
      </c>
      <c r="D6" s="145" t="s">
        <v>690</v>
      </c>
      <c r="E6" s="165" t="s">
        <v>295</v>
      </c>
      <c r="F6" s="145" t="s">
        <v>690</v>
      </c>
      <c r="G6" s="165" t="s">
        <v>295</v>
      </c>
      <c r="H6" s="145" t="s">
        <v>690</v>
      </c>
      <c r="I6" s="165" t="s">
        <v>295</v>
      </c>
      <c r="J6" s="252" t="s">
        <v>690</v>
      </c>
      <c r="K6" s="247"/>
      <c r="L6" s="166"/>
      <c r="M6" s="253"/>
      <c r="N6" s="167"/>
    </row>
    <row r="7" spans="1:15" s="162" customFormat="1" ht="12.75" customHeight="1" x14ac:dyDescent="0.3">
      <c r="A7" s="168"/>
      <c r="B7" s="168"/>
      <c r="C7" s="169"/>
      <c r="D7" s="168"/>
      <c r="E7" s="169"/>
      <c r="F7" s="168"/>
      <c r="G7" s="169"/>
      <c r="H7" s="168"/>
      <c r="I7" s="169"/>
      <c r="J7" s="170"/>
      <c r="K7" s="170"/>
      <c r="L7" s="170"/>
      <c r="M7" s="168"/>
      <c r="N7" s="139"/>
    </row>
    <row r="8" spans="1:15" s="162" customFormat="1" ht="12.75" customHeight="1" x14ac:dyDescent="0.3">
      <c r="A8" s="171" t="s">
        <v>691</v>
      </c>
      <c r="B8" s="172">
        <v>59180208.988000005</v>
      </c>
      <c r="C8" s="173"/>
      <c r="D8" s="172">
        <v>59622236.56000001</v>
      </c>
      <c r="E8" s="173"/>
      <c r="F8" s="172">
        <v>43763291.186999999</v>
      </c>
      <c r="G8" s="173"/>
      <c r="H8" s="172">
        <v>45124949.853</v>
      </c>
      <c r="I8" s="173"/>
      <c r="J8" s="174">
        <f>F8-B8</f>
        <v>-15416917.801000006</v>
      </c>
      <c r="K8" s="174">
        <f>H8-D8</f>
        <v>-14497286.70700001</v>
      </c>
      <c r="L8" s="170"/>
      <c r="M8" s="171" t="s">
        <v>692</v>
      </c>
      <c r="N8" s="139"/>
      <c r="O8" s="175" t="str">
        <f>"(1) - UE28/EU28 (inclui GB REINO UNIDO) / (includes GB UNITED KINGDOM)"</f>
        <v>(1) - UE28/EU28 (inclui GB REINO UNIDO) / (includes GB UNITED KINGDOM)</v>
      </c>
    </row>
    <row r="9" spans="1:15" s="162" customFormat="1" ht="12.75" customHeight="1" x14ac:dyDescent="0.3">
      <c r="A9" s="171" t="s">
        <v>693</v>
      </c>
      <c r="B9" s="172">
        <v>58323199.982999995</v>
      </c>
      <c r="C9" s="173"/>
      <c r="D9" s="172">
        <v>58745427.378000006</v>
      </c>
      <c r="E9" s="173"/>
      <c r="F9" s="172">
        <v>41010460.636999995</v>
      </c>
      <c r="G9" s="173"/>
      <c r="H9" s="172">
        <v>42400358.630000003</v>
      </c>
      <c r="I9" s="173"/>
      <c r="J9" s="174">
        <f>F9-B9</f>
        <v>-17312739.346000001</v>
      </c>
      <c r="K9" s="174">
        <f>H9-D9</f>
        <v>-16345068.748000003</v>
      </c>
      <c r="L9" s="170"/>
      <c r="M9" s="171" t="s">
        <v>694</v>
      </c>
      <c r="N9" s="139"/>
      <c r="O9" s="175" t="str">
        <f>"(2) - UE27/EU27 (exclui GB REINO UNIDO) / (excludes GB UNITED KINGDOM)"</f>
        <v>(2) - UE27/EU27 (exclui GB REINO UNIDO) / (excludes GB UNITED KINGDOM)</v>
      </c>
    </row>
    <row r="10" spans="1:15" s="162" customFormat="1" ht="12.75" customHeight="1" x14ac:dyDescent="0.3">
      <c r="A10" s="168"/>
      <c r="B10" s="172"/>
      <c r="C10" s="173"/>
      <c r="D10" s="176"/>
      <c r="E10" s="173"/>
      <c r="F10" s="172"/>
      <c r="G10" s="173"/>
      <c r="H10" s="176"/>
      <c r="I10" s="173"/>
      <c r="J10" s="125"/>
      <c r="K10" s="125"/>
      <c r="L10" s="170"/>
      <c r="M10" s="168"/>
      <c r="N10" s="139"/>
      <c r="O10" s="175"/>
    </row>
    <row r="11" spans="1:15" s="162" customFormat="1" ht="12.75" customHeight="1" x14ac:dyDescent="0.3">
      <c r="A11" s="171" t="s">
        <v>695</v>
      </c>
      <c r="B11" s="172">
        <v>19596399.236000001</v>
      </c>
      <c r="C11" s="177"/>
      <c r="D11" s="172">
        <v>19676320.636</v>
      </c>
      <c r="E11" s="173"/>
      <c r="F11" s="172">
        <v>14522094.213999992</v>
      </c>
      <c r="G11" s="177"/>
      <c r="H11" s="172">
        <v>14442336.708000002</v>
      </c>
      <c r="I11" s="173"/>
      <c r="J11" s="174">
        <f>F11-B11</f>
        <v>-5074305.0220000092</v>
      </c>
      <c r="K11" s="174">
        <f>H11-D11</f>
        <v>-5233983.9279999975</v>
      </c>
      <c r="L11" s="170"/>
      <c r="M11" s="171" t="s">
        <v>696</v>
      </c>
      <c r="N11" s="139"/>
      <c r="O11" s="175"/>
    </row>
    <row r="12" spans="1:15" x14ac:dyDescent="0.3">
      <c r="A12" s="171" t="s">
        <v>697</v>
      </c>
      <c r="B12" s="172">
        <v>20453408.241</v>
      </c>
      <c r="C12" s="177"/>
      <c r="D12" s="172">
        <v>20553129.818</v>
      </c>
      <c r="E12" s="177"/>
      <c r="F12" s="172">
        <v>17274924.763999991</v>
      </c>
      <c r="G12" s="177"/>
      <c r="H12" s="172">
        <v>17166927.930999998</v>
      </c>
      <c r="I12" s="177"/>
      <c r="J12" s="174">
        <f>F12-B12</f>
        <v>-3178483.4770000093</v>
      </c>
      <c r="K12" s="174">
        <f>H12-D12</f>
        <v>-3386201.887000002</v>
      </c>
      <c r="L12" s="174"/>
      <c r="M12" s="171" t="s">
        <v>698</v>
      </c>
      <c r="O12" s="84"/>
    </row>
    <row r="13" spans="1:15" x14ac:dyDescent="0.3">
      <c r="A13" s="155" t="s">
        <v>714</v>
      </c>
      <c r="B13" s="178">
        <v>633032.86499999999</v>
      </c>
      <c r="C13" s="179">
        <f>IF(B13=0,0,IF(OR(B13="x",B13="Ə"),"x",B13/$B$12*100))</f>
        <v>3.0949994130124985</v>
      </c>
      <c r="D13" s="178">
        <v>820084.23699999996</v>
      </c>
      <c r="E13" s="179">
        <f>IF(D13=0,0,IF(OR(D13="x",D13="Ə"),"x",D13/$D$12*100))</f>
        <v>3.9900698543819217</v>
      </c>
      <c r="F13" s="178">
        <v>783764.62399999995</v>
      </c>
      <c r="G13" s="179">
        <f>IF(F13=0,0,IF(OR(F13="x",F13="Ə"),"x",F13/$F$12*100))</f>
        <v>4.5370074527521131</v>
      </c>
      <c r="H13" s="178">
        <v>784054.00699999998</v>
      </c>
      <c r="I13" s="179">
        <f>IF(H13=0,0,IF(OR(H13="x",H13="Ə"),"x",H13/$H$12*100))</f>
        <v>4.567235385104385</v>
      </c>
      <c r="J13" s="178">
        <v>150731.75899999996</v>
      </c>
      <c r="K13" s="178">
        <v>-36030.229999999981</v>
      </c>
      <c r="L13" s="178"/>
      <c r="M13" s="155" t="s">
        <v>714</v>
      </c>
      <c r="O13" s="175" t="str">
        <f>"(3) - UE28/EU28 (exclui GB REINO UNIDO) / (excludes GB UNITED KINGDOM)"</f>
        <v>(3) - UE28/EU28 (exclui GB REINO UNIDO) / (excludes GB UNITED KINGDOM)</v>
      </c>
    </row>
    <row r="14" spans="1:15" x14ac:dyDescent="0.3">
      <c r="A14" s="155" t="s">
        <v>715</v>
      </c>
      <c r="B14" s="178">
        <v>401145.772</v>
      </c>
      <c r="C14" s="179">
        <f t="shared" ref="C14:C77" si="0">IF(B14=0,0,IF(OR(B14="x",B14="Ə"),"x",B14/$B$12*100))</f>
        <v>1.9612661482788032</v>
      </c>
      <c r="D14" s="178">
        <v>413376.185</v>
      </c>
      <c r="E14" s="179">
        <f t="shared" ref="E14:E77" si="1">IF(D14=0,0,IF(OR(D14="x",D14="Ə"),"x",D14/$D$12*100))</f>
        <v>2.0112566244678405</v>
      </c>
      <c r="F14" s="178">
        <v>585524.10699999996</v>
      </c>
      <c r="G14" s="179">
        <f t="shared" ref="G14:G77" si="2">IF(F14=0,0,IF(OR(F14="x",F14="Ə"),"x",F14/$F$12*100))</f>
        <v>3.389445192955054</v>
      </c>
      <c r="H14" s="178">
        <v>604029.46799999999</v>
      </c>
      <c r="I14" s="179">
        <f t="shared" ref="I14:I77" si="3">IF(H14=0,0,IF(OR(H14="x",H14="Ə"),"x",H14/$H$12*100))</f>
        <v>3.5185647101671873</v>
      </c>
      <c r="J14" s="178">
        <v>184378.33499999996</v>
      </c>
      <c r="K14" s="178">
        <v>190653.283</v>
      </c>
      <c r="L14" s="178"/>
      <c r="M14" s="155" t="s">
        <v>931</v>
      </c>
      <c r="N14" s="139"/>
      <c r="O14" s="175" t="str">
        <f>"(4) - UE27/EU27 (inclui GB REINO UNIDO) / (includes GB UNITED KINGDOM)"</f>
        <v>(4) - UE27/EU27 (inclui GB REINO UNIDO) / (includes GB UNITED KINGDOM)</v>
      </c>
    </row>
    <row r="15" spans="1:15" x14ac:dyDescent="0.3">
      <c r="A15" s="155" t="s">
        <v>716</v>
      </c>
      <c r="B15" s="178">
        <v>12875.839</v>
      </c>
      <c r="C15" s="179">
        <f t="shared" si="0"/>
        <v>6.2952046173848239E-2</v>
      </c>
      <c r="D15" s="178">
        <v>14330.157999999999</v>
      </c>
      <c r="E15" s="179">
        <f t="shared" si="1"/>
        <v>6.9722510035673244E-2</v>
      </c>
      <c r="F15" s="178">
        <v>11481.751</v>
      </c>
      <c r="G15" s="179">
        <f t="shared" si="2"/>
        <v>6.6464839395001876E-2</v>
      </c>
      <c r="H15" s="178">
        <v>13034.412</v>
      </c>
      <c r="I15" s="179">
        <f t="shared" si="3"/>
        <v>7.5927458030871614E-2</v>
      </c>
      <c r="J15" s="178">
        <v>-1394.0879999999997</v>
      </c>
      <c r="K15" s="178">
        <v>-1295.7459999999992</v>
      </c>
      <c r="L15" s="178"/>
      <c r="M15" s="155" t="s">
        <v>932</v>
      </c>
    </row>
    <row r="16" spans="1:15" x14ac:dyDescent="0.3">
      <c r="A16" s="155" t="s">
        <v>717</v>
      </c>
      <c r="B16" s="178">
        <v>69.218000000000004</v>
      </c>
      <c r="C16" s="179">
        <f t="shared" si="0"/>
        <v>3.3841792616865022E-4</v>
      </c>
      <c r="D16" s="178">
        <v>622.68399999999997</v>
      </c>
      <c r="E16" s="179">
        <f t="shared" si="1"/>
        <v>3.0296310368003727E-3</v>
      </c>
      <c r="F16" s="178">
        <v>269.20499999999998</v>
      </c>
      <c r="G16" s="179">
        <f t="shared" si="2"/>
        <v>1.5583570040259085E-3</v>
      </c>
      <c r="H16" s="178">
        <v>174.245</v>
      </c>
      <c r="I16" s="179">
        <f t="shared" si="3"/>
        <v>1.0150039698445335E-3</v>
      </c>
      <c r="J16" s="178">
        <v>199.98699999999997</v>
      </c>
      <c r="K16" s="178">
        <v>-448.43899999999996</v>
      </c>
      <c r="L16" s="178"/>
      <c r="M16" s="155" t="s">
        <v>933</v>
      </c>
    </row>
    <row r="17" spans="1:18" x14ac:dyDescent="0.3">
      <c r="A17" s="155" t="s">
        <v>718</v>
      </c>
      <c r="B17" s="178">
        <v>218942.03599999999</v>
      </c>
      <c r="C17" s="179">
        <f t="shared" si="0"/>
        <v>1.0704428006336784</v>
      </c>
      <c r="D17" s="178">
        <v>391755.21</v>
      </c>
      <c r="E17" s="179">
        <f t="shared" si="1"/>
        <v>1.9060610888416083</v>
      </c>
      <c r="F17" s="178">
        <v>186489.56099999999</v>
      </c>
      <c r="G17" s="179">
        <f t="shared" si="2"/>
        <v>1.0795390633980309</v>
      </c>
      <c r="H17" s="178">
        <v>166815.88200000001</v>
      </c>
      <c r="I17" s="179">
        <f t="shared" si="3"/>
        <v>0.97172821293648159</v>
      </c>
      <c r="J17" s="178">
        <v>-32452.475000000006</v>
      </c>
      <c r="K17" s="178">
        <v>-224939.32800000001</v>
      </c>
      <c r="L17" s="178"/>
      <c r="M17" s="155" t="s">
        <v>934</v>
      </c>
    </row>
    <row r="18" spans="1:18" x14ac:dyDescent="0.3">
      <c r="A18" s="155" t="s">
        <v>719</v>
      </c>
      <c r="B18" s="178">
        <v>2422497.656</v>
      </c>
      <c r="C18" s="179">
        <f t="shared" si="0"/>
        <v>11.843980364817478</v>
      </c>
      <c r="D18" s="178">
        <v>2545659.66</v>
      </c>
      <c r="E18" s="179">
        <f t="shared" si="1"/>
        <v>12.385751866222169</v>
      </c>
      <c r="F18" s="178">
        <v>880829.44500000007</v>
      </c>
      <c r="G18" s="179">
        <f t="shared" si="2"/>
        <v>5.0988901950855441</v>
      </c>
      <c r="H18" s="178">
        <v>808443.67499999981</v>
      </c>
      <c r="I18" s="179">
        <f t="shared" si="3"/>
        <v>4.7093089587689949</v>
      </c>
      <c r="J18" s="178">
        <v>-1541668.2109999999</v>
      </c>
      <c r="K18" s="178">
        <v>-1737215.9850000003</v>
      </c>
      <c r="L18" s="178"/>
      <c r="M18" s="155" t="s">
        <v>935</v>
      </c>
    </row>
    <row r="19" spans="1:18" x14ac:dyDescent="0.3">
      <c r="A19" s="155" t="s">
        <v>720</v>
      </c>
      <c r="B19" s="178">
        <v>30005.24</v>
      </c>
      <c r="C19" s="179">
        <f t="shared" si="0"/>
        <v>0.14670044056448656</v>
      </c>
      <c r="D19" s="178">
        <v>25932.758000000002</v>
      </c>
      <c r="E19" s="179">
        <f t="shared" si="1"/>
        <v>0.12617425292224174</v>
      </c>
      <c r="F19" s="178">
        <v>213586.50099999999</v>
      </c>
      <c r="G19" s="179">
        <f t="shared" si="2"/>
        <v>1.2363961285961875</v>
      </c>
      <c r="H19" s="178">
        <v>160097.122</v>
      </c>
      <c r="I19" s="179">
        <f t="shared" si="3"/>
        <v>0.93259040081887334</v>
      </c>
      <c r="J19" s="178">
        <v>183581.261</v>
      </c>
      <c r="K19" s="178">
        <v>134164.364</v>
      </c>
      <c r="L19" s="178"/>
      <c r="M19" s="155" t="s">
        <v>936</v>
      </c>
    </row>
    <row r="20" spans="1:18" x14ac:dyDescent="0.3">
      <c r="A20" s="155" t="s">
        <v>721</v>
      </c>
      <c r="B20" s="178">
        <v>239291.77299999999</v>
      </c>
      <c r="C20" s="179">
        <f t="shared" si="0"/>
        <v>1.1699359352752088</v>
      </c>
      <c r="D20" s="178">
        <v>2214.6309999999999</v>
      </c>
      <c r="E20" s="179">
        <f t="shared" si="1"/>
        <v>1.0775152103892578E-2</v>
      </c>
      <c r="F20" s="178">
        <v>9775.3979999999992</v>
      </c>
      <c r="G20" s="179">
        <f t="shared" si="2"/>
        <v>5.6587210268906063E-2</v>
      </c>
      <c r="H20" s="178">
        <v>8982.0689999999995</v>
      </c>
      <c r="I20" s="179">
        <f t="shared" si="3"/>
        <v>5.232193573656356E-2</v>
      </c>
      <c r="J20" s="178">
        <v>-229516.375</v>
      </c>
      <c r="K20" s="178">
        <v>6767.4380000000001</v>
      </c>
      <c r="L20" s="178"/>
      <c r="M20" s="155" t="s">
        <v>937</v>
      </c>
    </row>
    <row r="21" spans="1:18" x14ac:dyDescent="0.3">
      <c r="A21" s="155" t="s">
        <v>722</v>
      </c>
      <c r="B21" s="178">
        <v>664919.152</v>
      </c>
      <c r="C21" s="179">
        <f t="shared" si="0"/>
        <v>3.2508965946669584</v>
      </c>
      <c r="D21" s="178">
        <v>862901.83499999996</v>
      </c>
      <c r="E21" s="179">
        <f t="shared" si="1"/>
        <v>4.1983962668512351</v>
      </c>
      <c r="F21" s="178">
        <v>369281.45199999999</v>
      </c>
      <c r="G21" s="179">
        <f t="shared" si="2"/>
        <v>2.1376732868299522</v>
      </c>
      <c r="H21" s="178">
        <v>355340.38799999998</v>
      </c>
      <c r="I21" s="179">
        <f t="shared" si="3"/>
        <v>2.069912505185783</v>
      </c>
      <c r="J21" s="178">
        <v>-295637.7</v>
      </c>
      <c r="K21" s="178">
        <v>-507561.44699999999</v>
      </c>
      <c r="L21" s="178"/>
      <c r="M21" s="155" t="s">
        <v>938</v>
      </c>
    </row>
    <row r="22" spans="1:18" x14ac:dyDescent="0.3">
      <c r="A22" s="155" t="s">
        <v>723</v>
      </c>
      <c r="B22" s="178">
        <v>12627.413</v>
      </c>
      <c r="C22" s="179">
        <f t="shared" si="0"/>
        <v>6.173745153478942E-2</v>
      </c>
      <c r="D22" s="178">
        <v>6206.8609999999999</v>
      </c>
      <c r="E22" s="179">
        <f t="shared" si="1"/>
        <v>3.0199103761628366E-2</v>
      </c>
      <c r="F22" s="178">
        <v>6828.38</v>
      </c>
      <c r="G22" s="179">
        <f t="shared" si="2"/>
        <v>3.9527697476460073E-2</v>
      </c>
      <c r="H22" s="178">
        <v>13420.642</v>
      </c>
      <c r="I22" s="179">
        <f t="shared" si="3"/>
        <v>7.8177307284927999E-2</v>
      </c>
      <c r="J22" s="178">
        <v>-5799.0330000000004</v>
      </c>
      <c r="K22" s="178">
        <v>7213.7809999999999</v>
      </c>
      <c r="L22" s="178"/>
      <c r="M22" s="155" t="s">
        <v>939</v>
      </c>
    </row>
    <row r="23" spans="1:18" x14ac:dyDescent="0.3">
      <c r="A23" s="155" t="s">
        <v>724</v>
      </c>
      <c r="B23" s="178">
        <v>9.1910000000000007</v>
      </c>
      <c r="C23" s="179">
        <f t="shared" si="0"/>
        <v>4.4936276104713574E-5</v>
      </c>
      <c r="D23" s="178">
        <v>9734.4</v>
      </c>
      <c r="E23" s="179">
        <f t="shared" si="1"/>
        <v>4.7362129691190955E-2</v>
      </c>
      <c r="F23" s="178">
        <v>4612.78</v>
      </c>
      <c r="G23" s="179">
        <f t="shared" si="2"/>
        <v>2.6702171285936847E-2</v>
      </c>
      <c r="H23" s="178">
        <v>4750.5519999999997</v>
      </c>
      <c r="I23" s="179">
        <f t="shared" si="3"/>
        <v>2.7672697288030575E-2</v>
      </c>
      <c r="J23" s="178">
        <v>4603.5889999999999</v>
      </c>
      <c r="K23" s="178">
        <v>-4983.848</v>
      </c>
      <c r="L23" s="178"/>
      <c r="M23" s="155" t="s">
        <v>940</v>
      </c>
    </row>
    <row r="24" spans="1:18" x14ac:dyDescent="0.3">
      <c r="A24" s="155" t="s">
        <v>725</v>
      </c>
      <c r="B24" s="178">
        <v>5.5869999999999997</v>
      </c>
      <c r="C24" s="179">
        <f t="shared" si="0"/>
        <v>2.7315740898382628E-5</v>
      </c>
      <c r="D24" s="178">
        <v>4.2779999999999996</v>
      </c>
      <c r="E24" s="179">
        <f t="shared" si="1"/>
        <v>2.0814348169267228E-5</v>
      </c>
      <c r="F24" s="178">
        <v>19353.746999999999</v>
      </c>
      <c r="G24" s="179">
        <f t="shared" si="2"/>
        <v>0.11203375565682441</v>
      </c>
      <c r="H24" s="178">
        <v>26615.207999999999</v>
      </c>
      <c r="I24" s="179">
        <f t="shared" si="3"/>
        <v>0.15503768703973131</v>
      </c>
      <c r="J24" s="178">
        <v>19348.16</v>
      </c>
      <c r="K24" s="178">
        <v>26610.93</v>
      </c>
      <c r="L24" s="178"/>
      <c r="M24" s="155" t="s">
        <v>941</v>
      </c>
    </row>
    <row r="25" spans="1:18" x14ac:dyDescent="0.3">
      <c r="A25" s="155" t="s">
        <v>726</v>
      </c>
      <c r="B25" s="178">
        <v>315.48099999999999</v>
      </c>
      <c r="C25" s="179">
        <f t="shared" si="0"/>
        <v>1.5424373106072398E-3</v>
      </c>
      <c r="D25" s="178">
        <v>301.42</v>
      </c>
      <c r="E25" s="179">
        <f t="shared" si="1"/>
        <v>1.4665406323470147E-3</v>
      </c>
      <c r="F25" s="178">
        <v>2239.5790000000002</v>
      </c>
      <c r="G25" s="179">
        <f t="shared" si="2"/>
        <v>1.2964334320385358E-2</v>
      </c>
      <c r="H25" s="178">
        <v>1793.23</v>
      </c>
      <c r="I25" s="179">
        <f t="shared" si="3"/>
        <v>1.0445841021804429E-2</v>
      </c>
      <c r="J25" s="178">
        <v>1924.0980000000002</v>
      </c>
      <c r="K25" s="178">
        <v>1491.81</v>
      </c>
      <c r="L25" s="178"/>
      <c r="M25" s="155" t="s">
        <v>942</v>
      </c>
    </row>
    <row r="26" spans="1:18" x14ac:dyDescent="0.3">
      <c r="A26" s="155" t="s">
        <v>727</v>
      </c>
      <c r="B26" s="178">
        <v>34608.048999999999</v>
      </c>
      <c r="C26" s="179">
        <f t="shared" si="0"/>
        <v>0.16920431349248791</v>
      </c>
      <c r="D26" s="178">
        <v>61236.110999999997</v>
      </c>
      <c r="E26" s="179">
        <f t="shared" si="1"/>
        <v>0.29794056448945649</v>
      </c>
      <c r="F26" s="178">
        <v>33480.576999999997</v>
      </c>
      <c r="G26" s="179">
        <f t="shared" si="2"/>
        <v>0.19381026231599985</v>
      </c>
      <c r="H26" s="178">
        <v>35263.201000000001</v>
      </c>
      <c r="I26" s="179">
        <f t="shared" si="3"/>
        <v>0.20541357860728127</v>
      </c>
      <c r="J26" s="178">
        <v>-1127.4720000000016</v>
      </c>
      <c r="K26" s="178">
        <v>-25972.909999999996</v>
      </c>
      <c r="L26" s="178"/>
      <c r="M26" s="155" t="s">
        <v>943</v>
      </c>
    </row>
    <row r="27" spans="1:18" x14ac:dyDescent="0.3">
      <c r="A27" s="155" t="s">
        <v>728</v>
      </c>
      <c r="B27" s="178">
        <v>2063.248</v>
      </c>
      <c r="C27" s="179">
        <f t="shared" si="0"/>
        <v>1.0087551060874559E-2</v>
      </c>
      <c r="D27" s="178">
        <v>125614.016</v>
      </c>
      <c r="E27" s="179">
        <f t="shared" si="1"/>
        <v>0.61116733612994489</v>
      </c>
      <c r="F27" s="178">
        <v>36353.296999999999</v>
      </c>
      <c r="G27" s="179">
        <f t="shared" si="2"/>
        <v>0.2104396835102767</v>
      </c>
      <c r="H27" s="178">
        <v>47311.491000000002</v>
      </c>
      <c r="I27" s="179">
        <f t="shared" si="3"/>
        <v>0.27559672406246327</v>
      </c>
      <c r="J27" s="178">
        <v>34290.048999999999</v>
      </c>
      <c r="K27" s="178">
        <v>-78302.524999999994</v>
      </c>
      <c r="L27" s="178"/>
      <c r="M27" s="155" t="s">
        <v>944</v>
      </c>
    </row>
    <row r="28" spans="1:18" x14ac:dyDescent="0.3">
      <c r="A28" s="155" t="s">
        <v>729</v>
      </c>
      <c r="B28" s="178">
        <v>1031495.599</v>
      </c>
      <c r="C28" s="179">
        <f t="shared" si="0"/>
        <v>5.0431477573126884</v>
      </c>
      <c r="D28" s="178">
        <v>1010851.414</v>
      </c>
      <c r="E28" s="179">
        <f t="shared" si="1"/>
        <v>4.9182359229528023</v>
      </c>
      <c r="F28" s="178">
        <v>35570.565999999999</v>
      </c>
      <c r="G28" s="179">
        <f t="shared" si="2"/>
        <v>0.20590865943524764</v>
      </c>
      <c r="H28" s="178">
        <v>25890.19</v>
      </c>
      <c r="I28" s="179">
        <f t="shared" si="3"/>
        <v>0.15081434549071271</v>
      </c>
      <c r="J28" s="178">
        <v>-995925.03300000005</v>
      </c>
      <c r="K28" s="178">
        <v>-984961.22400000005</v>
      </c>
      <c r="L28" s="178"/>
      <c r="M28" s="155" t="s">
        <v>945</v>
      </c>
    </row>
    <row r="29" spans="1:18" x14ac:dyDescent="0.3">
      <c r="A29" s="155" t="s">
        <v>730</v>
      </c>
      <c r="B29" s="178">
        <v>381825.397</v>
      </c>
      <c r="C29" s="179">
        <f t="shared" si="0"/>
        <v>1.8668057298861791</v>
      </c>
      <c r="D29" s="178">
        <v>431579.19699999999</v>
      </c>
      <c r="E29" s="179">
        <f t="shared" si="1"/>
        <v>2.099822269511634</v>
      </c>
      <c r="F29" s="178">
        <v>142680.17600000001</v>
      </c>
      <c r="G29" s="179">
        <f t="shared" si="2"/>
        <v>0.82593804574673335</v>
      </c>
      <c r="H29" s="178">
        <v>121237.86900000001</v>
      </c>
      <c r="I29" s="179">
        <f t="shared" si="3"/>
        <v>0.70622926529020336</v>
      </c>
      <c r="J29" s="178">
        <v>-239145.22099999999</v>
      </c>
      <c r="K29" s="178">
        <v>-310341.32799999998</v>
      </c>
      <c r="L29" s="178"/>
      <c r="M29" s="155" t="s">
        <v>946</v>
      </c>
      <c r="R29" s="183"/>
    </row>
    <row r="30" spans="1:18" x14ac:dyDescent="0.3">
      <c r="A30" s="155" t="s">
        <v>731</v>
      </c>
      <c r="B30" s="178">
        <v>25331.526000000002</v>
      </c>
      <c r="C30" s="179">
        <f t="shared" si="0"/>
        <v>0.12384990169619525</v>
      </c>
      <c r="D30" s="178">
        <v>9082.7389999999996</v>
      </c>
      <c r="E30" s="179">
        <f t="shared" si="1"/>
        <v>4.419151282762554E-2</v>
      </c>
      <c r="F30" s="178">
        <v>7066.9920000000002</v>
      </c>
      <c r="G30" s="179">
        <f t="shared" si="2"/>
        <v>4.0908959642633171E-2</v>
      </c>
      <c r="H30" s="178">
        <v>7741.7129999999997</v>
      </c>
      <c r="I30" s="179">
        <f t="shared" si="3"/>
        <v>4.5096670942621209E-2</v>
      </c>
      <c r="J30" s="178">
        <v>-18264.534</v>
      </c>
      <c r="K30" s="178">
        <v>-1341.0259999999998</v>
      </c>
      <c r="L30" s="178"/>
      <c r="M30" s="155" t="s">
        <v>947</v>
      </c>
    </row>
    <row r="31" spans="1:18" x14ac:dyDescent="0.3">
      <c r="A31" s="155" t="s">
        <v>732</v>
      </c>
      <c r="B31" s="178">
        <v>220271.14600000001</v>
      </c>
      <c r="C31" s="179">
        <f t="shared" si="0"/>
        <v>1.0769410330277092</v>
      </c>
      <c r="D31" s="178">
        <v>117903.47000000002</v>
      </c>
      <c r="E31" s="179">
        <f t="shared" si="1"/>
        <v>0.57365214468086823</v>
      </c>
      <c r="F31" s="178">
        <v>1556971.8239999998</v>
      </c>
      <c r="G31" s="179">
        <f t="shared" si="2"/>
        <v>9.0129007522200322</v>
      </c>
      <c r="H31" s="178">
        <v>1353378.351</v>
      </c>
      <c r="I31" s="179">
        <f t="shared" si="3"/>
        <v>7.8836374011687473</v>
      </c>
      <c r="J31" s="178">
        <v>1336700.6779999998</v>
      </c>
      <c r="K31" s="178">
        <v>1235474.8810000001</v>
      </c>
      <c r="L31" s="178"/>
      <c r="M31" s="155" t="s">
        <v>732</v>
      </c>
    </row>
    <row r="32" spans="1:18" x14ac:dyDescent="0.3">
      <c r="A32" s="155" t="s">
        <v>733</v>
      </c>
      <c r="B32" s="178">
        <v>182194.83499999999</v>
      </c>
      <c r="C32" s="179">
        <f t="shared" si="0"/>
        <v>0.89077982922562637</v>
      </c>
      <c r="D32" s="178">
        <v>90570.963000000003</v>
      </c>
      <c r="E32" s="179">
        <f t="shared" si="1"/>
        <v>0.44066749834217389</v>
      </c>
      <c r="F32" s="178">
        <v>982681.45600000001</v>
      </c>
      <c r="G32" s="179">
        <f t="shared" si="2"/>
        <v>5.6884847223639143</v>
      </c>
      <c r="H32" s="178">
        <v>753071.41899999999</v>
      </c>
      <c r="I32" s="179">
        <f t="shared" si="3"/>
        <v>4.3867570367095521</v>
      </c>
      <c r="J32" s="178">
        <v>800486.62100000004</v>
      </c>
      <c r="K32" s="178">
        <v>662500.45600000001</v>
      </c>
      <c r="L32" s="178"/>
      <c r="M32" s="155" t="s">
        <v>948</v>
      </c>
    </row>
    <row r="33" spans="1:13" x14ac:dyDescent="0.3">
      <c r="A33" s="155" t="s">
        <v>734</v>
      </c>
      <c r="B33" s="178">
        <v>7916.817</v>
      </c>
      <c r="C33" s="179">
        <f t="shared" si="0"/>
        <v>3.8706590641115243E-2</v>
      </c>
      <c r="D33" s="178">
        <v>7508.43</v>
      </c>
      <c r="E33" s="179">
        <f t="shared" si="1"/>
        <v>3.6531808374140051E-2</v>
      </c>
      <c r="F33" s="178">
        <v>280525.79700000002</v>
      </c>
      <c r="G33" s="179">
        <f t="shared" si="2"/>
        <v>1.6238901230099745</v>
      </c>
      <c r="H33" s="178">
        <v>301794.09100000001</v>
      </c>
      <c r="I33" s="179">
        <f t="shared" si="3"/>
        <v>1.7579970756154977</v>
      </c>
      <c r="J33" s="178">
        <v>272608.98000000004</v>
      </c>
      <c r="K33" s="178">
        <v>294285.66100000002</v>
      </c>
      <c r="L33" s="178"/>
      <c r="M33" s="155" t="s">
        <v>949</v>
      </c>
    </row>
    <row r="34" spans="1:13" x14ac:dyDescent="0.3">
      <c r="A34" s="155" t="s">
        <v>735</v>
      </c>
      <c r="B34" s="178">
        <v>182.78</v>
      </c>
      <c r="C34" s="179">
        <f t="shared" si="0"/>
        <v>8.9364079495370986E-4</v>
      </c>
      <c r="D34" s="178">
        <v>346.20499999999998</v>
      </c>
      <c r="E34" s="179">
        <f t="shared" si="1"/>
        <v>1.6844393192943341E-3</v>
      </c>
      <c r="F34" s="178">
        <v>94632.926000000007</v>
      </c>
      <c r="G34" s="179">
        <f t="shared" si="2"/>
        <v>0.54780514122533208</v>
      </c>
      <c r="H34" s="178">
        <v>86096.67</v>
      </c>
      <c r="I34" s="179">
        <f t="shared" si="3"/>
        <v>0.50152636712901222</v>
      </c>
      <c r="J34" s="178">
        <v>94450.146000000008</v>
      </c>
      <c r="K34" s="178">
        <v>85750.464999999997</v>
      </c>
      <c r="L34" s="178"/>
      <c r="M34" s="155" t="s">
        <v>950</v>
      </c>
    </row>
    <row r="35" spans="1:13" x14ac:dyDescent="0.3">
      <c r="A35" s="155" t="s">
        <v>736</v>
      </c>
      <c r="B35" s="178">
        <v>29564.018</v>
      </c>
      <c r="C35" s="179">
        <f t="shared" si="0"/>
        <v>0.14454323529678187</v>
      </c>
      <c r="D35" s="178">
        <v>18621.162</v>
      </c>
      <c r="E35" s="179">
        <f t="shared" si="1"/>
        <v>9.0600128374083336E-2</v>
      </c>
      <c r="F35" s="178">
        <v>160790.61300000001</v>
      </c>
      <c r="G35" s="179">
        <f t="shared" si="2"/>
        <v>0.93077460652725363</v>
      </c>
      <c r="H35" s="178">
        <v>171416.78899999999</v>
      </c>
      <c r="I35" s="179">
        <f t="shared" si="3"/>
        <v>0.99852920504463671</v>
      </c>
      <c r="J35" s="178">
        <v>131226.595</v>
      </c>
      <c r="K35" s="178">
        <v>152795.62699999998</v>
      </c>
      <c r="L35" s="178"/>
      <c r="M35" s="155" t="s">
        <v>951</v>
      </c>
    </row>
    <row r="36" spans="1:13" x14ac:dyDescent="0.3">
      <c r="A36" s="155" t="s">
        <v>737</v>
      </c>
      <c r="B36" s="178">
        <v>412.69600000000003</v>
      </c>
      <c r="C36" s="179">
        <f t="shared" si="0"/>
        <v>2.0177370692319521E-3</v>
      </c>
      <c r="D36" s="178">
        <v>856.71</v>
      </c>
      <c r="E36" s="179">
        <f t="shared" si="1"/>
        <v>4.1682702711764675E-3</v>
      </c>
      <c r="F36" s="178">
        <v>38341.031999999999</v>
      </c>
      <c r="G36" s="179">
        <f t="shared" si="2"/>
        <v>0.22194615909355875</v>
      </c>
      <c r="H36" s="178">
        <v>40999.381999999998</v>
      </c>
      <c r="I36" s="179">
        <f t="shared" si="3"/>
        <v>0.23882771667004793</v>
      </c>
      <c r="J36" s="178">
        <v>37928.335999999996</v>
      </c>
      <c r="K36" s="178">
        <v>40142.671999999999</v>
      </c>
      <c r="L36" s="178"/>
      <c r="M36" s="155" t="s">
        <v>952</v>
      </c>
    </row>
    <row r="37" spans="1:13" x14ac:dyDescent="0.3">
      <c r="A37" s="155" t="s">
        <v>738</v>
      </c>
      <c r="B37" s="178">
        <v>20404371.990999989</v>
      </c>
      <c r="C37" s="179">
        <f t="shared" si="0"/>
        <v>99.760253893032285</v>
      </c>
      <c r="D37" s="178">
        <v>20501879.264000002</v>
      </c>
      <c r="E37" s="179">
        <f t="shared" si="1"/>
        <v>99.750643554272145</v>
      </c>
      <c r="F37" s="178">
        <v>16388973.916000001</v>
      </c>
      <c r="G37" s="179">
        <f t="shared" si="2"/>
        <v>94.871463348736171</v>
      </c>
      <c r="H37" s="178">
        <v>16267287.350999996</v>
      </c>
      <c r="I37" s="179">
        <f t="shared" si="3"/>
        <v>94.759455019465463</v>
      </c>
      <c r="J37" s="178">
        <v>-4015398.0749999881</v>
      </c>
      <c r="K37" s="178">
        <v>-4234591.9130000062</v>
      </c>
      <c r="L37" s="178"/>
      <c r="M37" s="155" t="s">
        <v>953</v>
      </c>
    </row>
    <row r="38" spans="1:13" x14ac:dyDescent="0.3">
      <c r="A38" s="155" t="s">
        <v>739</v>
      </c>
      <c r="B38" s="178">
        <v>2958282.4660000005</v>
      </c>
      <c r="C38" s="179">
        <f t="shared" si="0"/>
        <v>14.463518407997929</v>
      </c>
      <c r="D38" s="178">
        <v>3296103.9970000004</v>
      </c>
      <c r="E38" s="179">
        <f t="shared" si="1"/>
        <v>16.036993033116261</v>
      </c>
      <c r="F38" s="178">
        <v>4717632.8910000008</v>
      </c>
      <c r="G38" s="179">
        <f t="shared" si="2"/>
        <v>27.309137118971961</v>
      </c>
      <c r="H38" s="178">
        <v>4651525.4240000015</v>
      </c>
      <c r="I38" s="179">
        <f t="shared" si="3"/>
        <v>27.09585222642129</v>
      </c>
      <c r="J38" s="178">
        <v>1759350.4250000003</v>
      </c>
      <c r="K38" s="178">
        <v>1355421.4270000011</v>
      </c>
      <c r="L38" s="178"/>
      <c r="M38" s="155" t="s">
        <v>954</v>
      </c>
    </row>
    <row r="39" spans="1:13" x14ac:dyDescent="0.3">
      <c r="A39" s="155" t="s">
        <v>740</v>
      </c>
      <c r="B39" s="178">
        <v>357.88600000000002</v>
      </c>
      <c r="C39" s="179">
        <f t="shared" si="0"/>
        <v>1.7497621706029295E-3</v>
      </c>
      <c r="D39" s="178">
        <v>116.985</v>
      </c>
      <c r="E39" s="179">
        <f t="shared" si="1"/>
        <v>5.6918338489521435E-4</v>
      </c>
      <c r="F39" s="178">
        <v>5162.4120000000003</v>
      </c>
      <c r="G39" s="179">
        <f t="shared" si="2"/>
        <v>2.9883846503101347E-2</v>
      </c>
      <c r="H39" s="178">
        <v>7509.3109999999997</v>
      </c>
      <c r="I39" s="179">
        <f t="shared" si="3"/>
        <v>4.3742893487889019E-2</v>
      </c>
      <c r="J39" s="178">
        <v>4804.5259999999998</v>
      </c>
      <c r="K39" s="178">
        <v>7392.326</v>
      </c>
      <c r="L39" s="178"/>
      <c r="M39" s="155" t="s">
        <v>955</v>
      </c>
    </row>
    <row r="40" spans="1:13" x14ac:dyDescent="0.3">
      <c r="A40" s="155" t="s">
        <v>741</v>
      </c>
      <c r="B40" s="178">
        <v>1595.0540000000001</v>
      </c>
      <c r="C40" s="179">
        <f t="shared" si="0"/>
        <v>7.798475350443675E-3</v>
      </c>
      <c r="D40" s="178">
        <v>2022.4280000000001</v>
      </c>
      <c r="E40" s="179">
        <f t="shared" si="1"/>
        <v>9.8400001260576866E-3</v>
      </c>
      <c r="F40" s="178">
        <v>5434.6819999999998</v>
      </c>
      <c r="G40" s="179">
        <f t="shared" si="2"/>
        <v>3.1459945986714706E-2</v>
      </c>
      <c r="H40" s="178">
        <v>8338.1370000000006</v>
      </c>
      <c r="I40" s="179">
        <f t="shared" si="3"/>
        <v>4.8570932629961198E-2</v>
      </c>
      <c r="J40" s="178">
        <v>3839.6279999999997</v>
      </c>
      <c r="K40" s="178">
        <v>6315.7090000000007</v>
      </c>
      <c r="L40" s="178"/>
      <c r="M40" s="155" t="s">
        <v>956</v>
      </c>
    </row>
    <row r="41" spans="1:13" x14ac:dyDescent="0.3">
      <c r="A41" s="155" t="s">
        <v>742</v>
      </c>
      <c r="B41" s="178">
        <v>4633.2569999999996</v>
      </c>
      <c r="C41" s="179">
        <f t="shared" si="0"/>
        <v>2.2652738093362733E-2</v>
      </c>
      <c r="D41" s="178">
        <v>2631.6129999999998</v>
      </c>
      <c r="E41" s="179">
        <f t="shared" si="1"/>
        <v>1.2803952601395474E-2</v>
      </c>
      <c r="F41" s="178">
        <v>3552.6109999999999</v>
      </c>
      <c r="G41" s="179">
        <f t="shared" si="2"/>
        <v>2.0565131533327712E-2</v>
      </c>
      <c r="H41" s="178">
        <v>5522.4489999999996</v>
      </c>
      <c r="I41" s="179">
        <f t="shared" si="3"/>
        <v>3.2169116234405423E-2</v>
      </c>
      <c r="J41" s="178">
        <v>-1080.6459999999997</v>
      </c>
      <c r="K41" s="178">
        <v>2890.8359999999998</v>
      </c>
      <c r="L41" s="178"/>
      <c r="M41" s="155" t="s">
        <v>957</v>
      </c>
    </row>
    <row r="42" spans="1:13" x14ac:dyDescent="0.3">
      <c r="A42" s="155" t="s">
        <v>743</v>
      </c>
      <c r="B42" s="178">
        <v>412.05500000000001</v>
      </c>
      <c r="C42" s="179">
        <f t="shared" si="0"/>
        <v>2.0146031172155101E-3</v>
      </c>
      <c r="D42" s="178">
        <v>611.71400000000006</v>
      </c>
      <c r="E42" s="179">
        <f t="shared" si="1"/>
        <v>2.976257170644024E-3</v>
      </c>
      <c r="F42" s="178">
        <v>11081.98</v>
      </c>
      <c r="G42" s="179">
        <f t="shared" si="2"/>
        <v>6.415067012676226E-2</v>
      </c>
      <c r="H42" s="178">
        <v>16509.917000000001</v>
      </c>
      <c r="I42" s="179">
        <f t="shared" si="3"/>
        <v>9.6172810105333018E-2</v>
      </c>
      <c r="J42" s="178">
        <v>10669.924999999999</v>
      </c>
      <c r="K42" s="178">
        <v>15898.203000000001</v>
      </c>
      <c r="L42" s="178"/>
      <c r="M42" s="155" t="s">
        <v>958</v>
      </c>
    </row>
    <row r="43" spans="1:13" x14ac:dyDescent="0.3">
      <c r="A43" s="155" t="s">
        <v>715</v>
      </c>
      <c r="B43" s="178">
        <v>401145.772</v>
      </c>
      <c r="C43" s="179">
        <f t="shared" si="0"/>
        <v>1.9612661482788032</v>
      </c>
      <c r="D43" s="178">
        <v>413376.185</v>
      </c>
      <c r="E43" s="179">
        <f t="shared" si="1"/>
        <v>2.0112566244678405</v>
      </c>
      <c r="F43" s="178">
        <v>585524.10699999996</v>
      </c>
      <c r="G43" s="179">
        <f t="shared" si="2"/>
        <v>3.389445192955054</v>
      </c>
      <c r="H43" s="178">
        <v>604029.46799999999</v>
      </c>
      <c r="I43" s="179">
        <f t="shared" si="3"/>
        <v>3.5185647101671873</v>
      </c>
      <c r="J43" s="178">
        <v>184378.33499999996</v>
      </c>
      <c r="K43" s="178">
        <v>190653.283</v>
      </c>
      <c r="L43" s="178"/>
      <c r="M43" s="155" t="s">
        <v>931</v>
      </c>
    </row>
    <row r="44" spans="1:13" x14ac:dyDescent="0.3">
      <c r="A44" s="155" t="s">
        <v>744</v>
      </c>
      <c r="B44" s="178">
        <v>2.1440000000000001</v>
      </c>
      <c r="C44" s="179">
        <f t="shared" si="0"/>
        <v>1.0482360566696323E-5</v>
      </c>
      <c r="D44" s="178">
        <v>539.26700000000005</v>
      </c>
      <c r="E44" s="179">
        <f t="shared" si="1"/>
        <v>2.6237707092557809E-3</v>
      </c>
      <c r="F44" s="178">
        <v>2081.172</v>
      </c>
      <c r="G44" s="179">
        <f t="shared" si="2"/>
        <v>1.2047357823155618E-2</v>
      </c>
      <c r="H44" s="178">
        <v>2211.4989999999998</v>
      </c>
      <c r="I44" s="179">
        <f t="shared" si="3"/>
        <v>1.2882322386910472E-2</v>
      </c>
      <c r="J44" s="178">
        <v>2079.0280000000002</v>
      </c>
      <c r="K44" s="178">
        <v>1672.2319999999997</v>
      </c>
      <c r="L44" s="178"/>
      <c r="M44" s="155" t="s">
        <v>959</v>
      </c>
    </row>
    <row r="45" spans="1:13" x14ac:dyDescent="0.3">
      <c r="A45" s="155" t="s">
        <v>745</v>
      </c>
      <c r="B45" s="178">
        <v>857009.005</v>
      </c>
      <c r="C45" s="179">
        <f t="shared" si="0"/>
        <v>4.1900547571434945</v>
      </c>
      <c r="D45" s="178">
        <v>876809.18200000003</v>
      </c>
      <c r="E45" s="179">
        <f t="shared" si="1"/>
        <v>4.2660616157453006</v>
      </c>
      <c r="F45" s="178">
        <v>2752830.55</v>
      </c>
      <c r="G45" s="179">
        <f t="shared" si="2"/>
        <v>15.935412672457769</v>
      </c>
      <c r="H45" s="178">
        <v>2724591.2230000002</v>
      </c>
      <c r="I45" s="179">
        <f t="shared" si="3"/>
        <v>15.871163634816337</v>
      </c>
      <c r="J45" s="178">
        <v>1895821.5449999999</v>
      </c>
      <c r="K45" s="178">
        <v>1847782.0410000002</v>
      </c>
      <c r="L45" s="178"/>
      <c r="M45" s="155" t="s">
        <v>960</v>
      </c>
    </row>
    <row r="46" spans="1:13" x14ac:dyDescent="0.3">
      <c r="A46" s="155" t="s">
        <v>746</v>
      </c>
      <c r="B46" s="178">
        <v>481.86700000000002</v>
      </c>
      <c r="C46" s="179">
        <f t="shared" si="0"/>
        <v>2.3559252048471345E-3</v>
      </c>
      <c r="D46" s="178">
        <v>54.265000000000001</v>
      </c>
      <c r="E46" s="179">
        <f t="shared" si="1"/>
        <v>2.6402304894934225E-4</v>
      </c>
      <c r="F46" s="178">
        <v>252560.43599999999</v>
      </c>
      <c r="G46" s="179">
        <f t="shared" si="2"/>
        <v>1.4620059968441788</v>
      </c>
      <c r="H46" s="178">
        <v>387853.12099999998</v>
      </c>
      <c r="I46" s="179">
        <f t="shared" si="3"/>
        <v>2.2593041839455488</v>
      </c>
      <c r="J46" s="178">
        <v>252078.56899999999</v>
      </c>
      <c r="K46" s="178">
        <v>387798.85599999997</v>
      </c>
      <c r="L46" s="178"/>
      <c r="M46" s="155" t="s">
        <v>961</v>
      </c>
    </row>
    <row r="47" spans="1:13" x14ac:dyDescent="0.3">
      <c r="A47" s="155" t="s">
        <v>716</v>
      </c>
      <c r="B47" s="178">
        <v>12875.839</v>
      </c>
      <c r="C47" s="179">
        <f t="shared" si="0"/>
        <v>6.2952046173848239E-2</v>
      </c>
      <c r="D47" s="178">
        <v>14330.157999999999</v>
      </c>
      <c r="E47" s="179">
        <f t="shared" si="1"/>
        <v>6.9722510035673244E-2</v>
      </c>
      <c r="F47" s="178">
        <v>11481.751</v>
      </c>
      <c r="G47" s="179">
        <f t="shared" si="2"/>
        <v>6.6464839395001876E-2</v>
      </c>
      <c r="H47" s="178">
        <v>13034.412</v>
      </c>
      <c r="I47" s="179">
        <f t="shared" si="3"/>
        <v>7.5927458030871614E-2</v>
      </c>
      <c r="J47" s="178">
        <v>-1394.0879999999997</v>
      </c>
      <c r="K47" s="178">
        <v>-1295.7459999999992</v>
      </c>
      <c r="L47" s="178"/>
      <c r="M47" s="155" t="s">
        <v>932</v>
      </c>
    </row>
    <row r="48" spans="1:13" x14ac:dyDescent="0.3">
      <c r="A48" s="155" t="s">
        <v>717</v>
      </c>
      <c r="B48" s="178">
        <v>69.218000000000004</v>
      </c>
      <c r="C48" s="179">
        <f t="shared" si="0"/>
        <v>3.3841792616865022E-4</v>
      </c>
      <c r="D48" s="178">
        <v>622.68399999999997</v>
      </c>
      <c r="E48" s="179">
        <f t="shared" si="1"/>
        <v>3.0296310368003727E-3</v>
      </c>
      <c r="F48" s="178">
        <v>269.20499999999998</v>
      </c>
      <c r="G48" s="179">
        <f t="shared" si="2"/>
        <v>1.5583570040259085E-3</v>
      </c>
      <c r="H48" s="178">
        <v>174.245</v>
      </c>
      <c r="I48" s="179">
        <f t="shared" si="3"/>
        <v>1.0150039698445335E-3</v>
      </c>
      <c r="J48" s="178">
        <v>199.98699999999997</v>
      </c>
      <c r="K48" s="178">
        <v>-448.43899999999996</v>
      </c>
      <c r="L48" s="178"/>
      <c r="M48" s="155" t="s">
        <v>933</v>
      </c>
    </row>
    <row r="49" spans="1:13" x14ac:dyDescent="0.3">
      <c r="A49" s="155" t="s">
        <v>747</v>
      </c>
      <c r="B49" s="178">
        <v>5196.0950000000003</v>
      </c>
      <c r="C49" s="179">
        <f t="shared" si="0"/>
        <v>2.5404543530227579E-2</v>
      </c>
      <c r="D49" s="178">
        <v>8772.8130000000001</v>
      </c>
      <c r="E49" s="179">
        <f t="shared" si="1"/>
        <v>4.2683586770891478E-2</v>
      </c>
      <c r="F49" s="178">
        <v>13349.084999999999</v>
      </c>
      <c r="G49" s="179">
        <f t="shared" si="2"/>
        <v>7.7274345227938537E-2</v>
      </c>
      <c r="H49" s="178">
        <v>9490.9940000000006</v>
      </c>
      <c r="I49" s="179">
        <f t="shared" si="3"/>
        <v>5.5286502268476277E-2</v>
      </c>
      <c r="J49" s="178">
        <v>8152.9899999999989</v>
      </c>
      <c r="K49" s="178">
        <v>718.18100000000049</v>
      </c>
      <c r="L49" s="178"/>
      <c r="M49" s="155" t="s">
        <v>962</v>
      </c>
    </row>
    <row r="50" spans="1:13" x14ac:dyDescent="0.3">
      <c r="A50" s="155" t="s">
        <v>748</v>
      </c>
      <c r="B50" s="178">
        <v>51.622999999999998</v>
      </c>
      <c r="C50" s="179">
        <f t="shared" si="0"/>
        <v>2.5239314343962883E-4</v>
      </c>
      <c r="D50" s="178">
        <v>28.765000000000001</v>
      </c>
      <c r="E50" s="179">
        <f t="shared" si="1"/>
        <v>1.3995435369073677E-4</v>
      </c>
      <c r="F50" s="178">
        <v>2209.69</v>
      </c>
      <c r="G50" s="179">
        <f t="shared" si="2"/>
        <v>1.2791314753537304E-2</v>
      </c>
      <c r="H50" s="178">
        <v>3113.288</v>
      </c>
      <c r="I50" s="179">
        <f t="shared" si="3"/>
        <v>1.8135382244938721E-2</v>
      </c>
      <c r="J50" s="178">
        <v>2158.067</v>
      </c>
      <c r="K50" s="178">
        <v>3084.5230000000001</v>
      </c>
      <c r="L50" s="178"/>
      <c r="M50" s="155" t="s">
        <v>963</v>
      </c>
    </row>
    <row r="51" spans="1:13" x14ac:dyDescent="0.3">
      <c r="A51" s="155" t="s">
        <v>749</v>
      </c>
      <c r="B51" s="178">
        <v>3084.4639999999999</v>
      </c>
      <c r="C51" s="179">
        <f t="shared" si="0"/>
        <v>1.5080440206620523E-2</v>
      </c>
      <c r="D51" s="178">
        <v>6867.942</v>
      </c>
      <c r="E51" s="179">
        <f t="shared" si="1"/>
        <v>3.3415553060854024E-2</v>
      </c>
      <c r="F51" s="178">
        <v>18869.920999999998</v>
      </c>
      <c r="G51" s="179">
        <f t="shared" si="2"/>
        <v>0.10923301408133419</v>
      </c>
      <c r="H51" s="178">
        <v>27879.453000000001</v>
      </c>
      <c r="I51" s="179">
        <f t="shared" si="3"/>
        <v>0.16240210893910351</v>
      </c>
      <c r="J51" s="178">
        <v>15785.456999999999</v>
      </c>
      <c r="K51" s="178">
        <v>21011.511000000002</v>
      </c>
      <c r="L51" s="178"/>
      <c r="M51" s="155" t="s">
        <v>964</v>
      </c>
    </row>
    <row r="52" spans="1:13" x14ac:dyDescent="0.3">
      <c r="A52" s="155" t="s">
        <v>718</v>
      </c>
      <c r="B52" s="178">
        <v>218942.03599999999</v>
      </c>
      <c r="C52" s="179">
        <f t="shared" si="0"/>
        <v>1.0704428006336784</v>
      </c>
      <c r="D52" s="178">
        <v>391755.21</v>
      </c>
      <c r="E52" s="179">
        <f t="shared" si="1"/>
        <v>1.9060610888416083</v>
      </c>
      <c r="F52" s="178">
        <v>186489.56099999999</v>
      </c>
      <c r="G52" s="179">
        <f t="shared" si="2"/>
        <v>1.0795390633980309</v>
      </c>
      <c r="H52" s="178">
        <v>166815.88200000001</v>
      </c>
      <c r="I52" s="179">
        <f t="shared" si="3"/>
        <v>0.97172821293648159</v>
      </c>
      <c r="J52" s="178">
        <v>-32452.475000000006</v>
      </c>
      <c r="K52" s="178">
        <v>-224939.32800000001</v>
      </c>
      <c r="L52" s="178"/>
      <c r="M52" s="155" t="s">
        <v>934</v>
      </c>
    </row>
    <row r="53" spans="1:13" x14ac:dyDescent="0.3">
      <c r="A53" s="155" t="s">
        <v>750</v>
      </c>
      <c r="B53" s="178">
        <v>262394.74599999998</v>
      </c>
      <c r="C53" s="179">
        <f t="shared" si="0"/>
        <v>1.2828900831990193</v>
      </c>
      <c r="D53" s="178">
        <v>152967.236</v>
      </c>
      <c r="E53" s="179">
        <f t="shared" si="1"/>
        <v>0.74425276030726228</v>
      </c>
      <c r="F53" s="178">
        <v>57613.864999999998</v>
      </c>
      <c r="G53" s="179">
        <f t="shared" si="2"/>
        <v>0.33351152486674895</v>
      </c>
      <c r="H53" s="178">
        <v>72084.497000000003</v>
      </c>
      <c r="I53" s="179">
        <f t="shared" si="3"/>
        <v>0.41990330063557846</v>
      </c>
      <c r="J53" s="178">
        <v>-204780.88099999999</v>
      </c>
      <c r="K53" s="178">
        <v>-80882.739000000001</v>
      </c>
      <c r="L53" s="178"/>
      <c r="M53" s="155" t="s">
        <v>965</v>
      </c>
    </row>
    <row r="54" spans="1:13" x14ac:dyDescent="0.3">
      <c r="A54" s="155" t="s">
        <v>751</v>
      </c>
      <c r="B54" s="178">
        <v>831.30100000000004</v>
      </c>
      <c r="C54" s="179">
        <f t="shared" si="0"/>
        <v>4.0643641891115762E-3</v>
      </c>
      <c r="D54" s="178">
        <v>850.03899999999999</v>
      </c>
      <c r="E54" s="179">
        <f t="shared" si="1"/>
        <v>4.1358129274090107E-3</v>
      </c>
      <c r="F54" s="178">
        <v>857.20899999999995</v>
      </c>
      <c r="G54" s="179">
        <f t="shared" si="2"/>
        <v>4.9621576458982741E-3</v>
      </c>
      <c r="H54" s="178">
        <v>229.518</v>
      </c>
      <c r="I54" s="179">
        <f t="shared" si="3"/>
        <v>1.3369777104122219E-3</v>
      </c>
      <c r="J54" s="178">
        <v>25.907999999999902</v>
      </c>
      <c r="K54" s="178">
        <v>-620.52099999999996</v>
      </c>
      <c r="L54" s="178"/>
      <c r="M54" s="155" t="s">
        <v>966</v>
      </c>
    </row>
    <row r="55" spans="1:13" x14ac:dyDescent="0.3">
      <c r="A55" s="155" t="s">
        <v>752</v>
      </c>
      <c r="B55" s="178">
        <v>883289.68099999998</v>
      </c>
      <c r="C55" s="179">
        <f t="shared" si="0"/>
        <v>4.3185452057295581</v>
      </c>
      <c r="D55" s="178">
        <v>1133892.82</v>
      </c>
      <c r="E55" s="179">
        <f t="shared" si="1"/>
        <v>5.5168863819804255</v>
      </c>
      <c r="F55" s="178">
        <v>725407.86199999996</v>
      </c>
      <c r="G55" s="179">
        <f t="shared" si="2"/>
        <v>4.1991954923688626</v>
      </c>
      <c r="H55" s="178">
        <v>484869.41100000002</v>
      </c>
      <c r="I55" s="179">
        <f t="shared" si="3"/>
        <v>2.8244390198925688</v>
      </c>
      <c r="J55" s="178">
        <v>-157881.81900000002</v>
      </c>
      <c r="K55" s="178">
        <v>-649023.40899999999</v>
      </c>
      <c r="L55" s="178"/>
      <c r="M55" s="155" t="s">
        <v>967</v>
      </c>
    </row>
    <row r="56" spans="1:13" x14ac:dyDescent="0.3">
      <c r="A56" s="155" t="s">
        <v>753</v>
      </c>
      <c r="B56" s="178">
        <v>276126.62300000002</v>
      </c>
      <c r="C56" s="179">
        <f t="shared" si="0"/>
        <v>1.3500274367305141</v>
      </c>
      <c r="D56" s="178">
        <v>262590.40500000003</v>
      </c>
      <c r="E56" s="179">
        <f t="shared" si="1"/>
        <v>1.2776176053246591</v>
      </c>
      <c r="F56" s="178">
        <v>42860.500999999997</v>
      </c>
      <c r="G56" s="179">
        <f t="shared" si="2"/>
        <v>0.24810817752051206</v>
      </c>
      <c r="H56" s="178">
        <v>64507.792000000001</v>
      </c>
      <c r="I56" s="179">
        <f t="shared" si="3"/>
        <v>0.37576782671471454</v>
      </c>
      <c r="J56" s="178">
        <v>-233266.12200000003</v>
      </c>
      <c r="K56" s="178">
        <v>-198082.61300000001</v>
      </c>
      <c r="L56" s="178"/>
      <c r="M56" s="155" t="s">
        <v>968</v>
      </c>
    </row>
    <row r="57" spans="1:13" x14ac:dyDescent="0.3">
      <c r="A57" s="155" t="s">
        <v>754</v>
      </c>
      <c r="B57" s="178">
        <v>4.8819999999999997</v>
      </c>
      <c r="C57" s="179">
        <f t="shared" si="0"/>
        <v>2.3868882596367277E-5</v>
      </c>
      <c r="D57" s="178">
        <v>3.1709999999999998</v>
      </c>
      <c r="E57" s="179">
        <f t="shared" si="1"/>
        <v>1.5428307163334825E-5</v>
      </c>
      <c r="F57" s="178" t="s">
        <v>755</v>
      </c>
      <c r="G57" s="179" t="str">
        <f t="shared" si="2"/>
        <v>x</v>
      </c>
      <c r="H57" s="178">
        <v>24.875</v>
      </c>
      <c r="I57" s="179">
        <f t="shared" si="3"/>
        <v>1.44900707336697E-4</v>
      </c>
      <c r="J57" s="178">
        <v>-4.4319999999999995</v>
      </c>
      <c r="K57" s="178">
        <v>21.704000000000001</v>
      </c>
      <c r="L57" s="178"/>
      <c r="M57" s="155" t="s">
        <v>969</v>
      </c>
    </row>
    <row r="58" spans="1:13" x14ac:dyDescent="0.3">
      <c r="A58" s="155" t="s">
        <v>756</v>
      </c>
      <c r="B58" s="178">
        <v>269.82</v>
      </c>
      <c r="C58" s="179">
        <f t="shared" si="0"/>
        <v>1.3191933433330232E-3</v>
      </c>
      <c r="D58" s="178">
        <v>342.58600000000001</v>
      </c>
      <c r="E58" s="179">
        <f t="shared" si="1"/>
        <v>1.6668312954456715E-3</v>
      </c>
      <c r="F58" s="178">
        <v>2449.4830000000002</v>
      </c>
      <c r="G58" s="179">
        <f t="shared" si="2"/>
        <v>1.4179413418370366E-2</v>
      </c>
      <c r="H58" s="178">
        <v>3797.5050000000001</v>
      </c>
      <c r="I58" s="179">
        <f t="shared" si="3"/>
        <v>2.2121051683000745E-2</v>
      </c>
      <c r="J58" s="178">
        <v>2179.663</v>
      </c>
      <c r="K58" s="178">
        <v>3454.9189999999999</v>
      </c>
      <c r="L58" s="178"/>
      <c r="M58" s="155" t="s">
        <v>970</v>
      </c>
    </row>
    <row r="59" spans="1:13" x14ac:dyDescent="0.3">
      <c r="A59" s="155" t="s">
        <v>757</v>
      </c>
      <c r="B59" s="178">
        <v>29509.098000000002</v>
      </c>
      <c r="C59" s="179">
        <f t="shared" si="0"/>
        <v>0.1442747225904745</v>
      </c>
      <c r="D59" s="178">
        <v>26918.528999999999</v>
      </c>
      <c r="E59" s="179">
        <f t="shared" si="1"/>
        <v>0.13097046162003664</v>
      </c>
      <c r="F59" s="178">
        <v>37546.358</v>
      </c>
      <c r="G59" s="179">
        <f t="shared" si="2"/>
        <v>0.21734600012987948</v>
      </c>
      <c r="H59" s="178">
        <v>48938.427000000003</v>
      </c>
      <c r="I59" s="179">
        <f t="shared" si="3"/>
        <v>0.28507387691438435</v>
      </c>
      <c r="J59" s="178">
        <v>8037.2599999999984</v>
      </c>
      <c r="K59" s="178">
        <v>22019.898000000005</v>
      </c>
      <c r="L59" s="178"/>
      <c r="M59" s="155" t="s">
        <v>971</v>
      </c>
    </row>
    <row r="60" spans="1:13" x14ac:dyDescent="0.3">
      <c r="A60" s="155" t="s">
        <v>758</v>
      </c>
      <c r="B60" s="178">
        <v>3285911.3389999992</v>
      </c>
      <c r="C60" s="179">
        <f t="shared" si="0"/>
        <v>16.065348622012081</v>
      </c>
      <c r="D60" s="178">
        <v>3082041.7680000006</v>
      </c>
      <c r="E60" s="179">
        <f t="shared" si="1"/>
        <v>14.995486309344541</v>
      </c>
      <c r="F60" s="178">
        <v>3461956.5660000001</v>
      </c>
      <c r="G60" s="179">
        <f t="shared" si="2"/>
        <v>20.040356836832832</v>
      </c>
      <c r="H60" s="178">
        <v>3404549.3310000007</v>
      </c>
      <c r="I60" s="179">
        <f t="shared" si="3"/>
        <v>19.832024370837335</v>
      </c>
      <c r="J60" s="178">
        <v>176045.22700000089</v>
      </c>
      <c r="K60" s="178">
        <v>322507.56300000008</v>
      </c>
      <c r="L60" s="178"/>
      <c r="M60" s="155" t="s">
        <v>758</v>
      </c>
    </row>
    <row r="61" spans="1:13" x14ac:dyDescent="0.3">
      <c r="A61" s="155" t="s">
        <v>733</v>
      </c>
      <c r="B61" s="178">
        <v>182194.83499999999</v>
      </c>
      <c r="C61" s="179">
        <f t="shared" si="0"/>
        <v>0.89077982922562637</v>
      </c>
      <c r="D61" s="178">
        <v>90570.963000000003</v>
      </c>
      <c r="E61" s="179">
        <f t="shared" si="1"/>
        <v>0.44066749834217389</v>
      </c>
      <c r="F61" s="178">
        <v>982681.45600000001</v>
      </c>
      <c r="G61" s="179">
        <f t="shared" si="2"/>
        <v>5.6884847223639143</v>
      </c>
      <c r="H61" s="178">
        <v>753071.41899999999</v>
      </c>
      <c r="I61" s="179">
        <f t="shared" si="3"/>
        <v>4.3867570367095521</v>
      </c>
      <c r="J61" s="178">
        <v>800486.62100000004</v>
      </c>
      <c r="K61" s="178">
        <v>662500.45600000001</v>
      </c>
      <c r="L61" s="178"/>
      <c r="M61" s="155" t="s">
        <v>948</v>
      </c>
    </row>
    <row r="62" spans="1:13" x14ac:dyDescent="0.3">
      <c r="A62" s="155" t="s">
        <v>759</v>
      </c>
      <c r="B62" s="178">
        <v>929.31899999999996</v>
      </c>
      <c r="C62" s="179">
        <f t="shared" si="0"/>
        <v>4.5435899437880874E-3</v>
      </c>
      <c r="D62" s="178">
        <v>5.1459999999999999</v>
      </c>
      <c r="E62" s="179">
        <f t="shared" si="1"/>
        <v>2.5037549247089563E-5</v>
      </c>
      <c r="F62" s="178">
        <v>7377.9719999999998</v>
      </c>
      <c r="G62" s="179">
        <f t="shared" si="2"/>
        <v>4.2709141144135654E-2</v>
      </c>
      <c r="H62" s="178">
        <v>4433.1400000000003</v>
      </c>
      <c r="I62" s="179">
        <f t="shared" si="3"/>
        <v>2.5823723486335878E-2</v>
      </c>
      <c r="J62" s="178">
        <v>6448.6530000000002</v>
      </c>
      <c r="K62" s="178">
        <v>4427.9940000000006</v>
      </c>
      <c r="L62" s="178"/>
      <c r="M62" s="155" t="s">
        <v>972</v>
      </c>
    </row>
    <row r="63" spans="1:13" x14ac:dyDescent="0.3">
      <c r="A63" s="155" t="s">
        <v>760</v>
      </c>
      <c r="B63" s="178">
        <v>110.48699999999999</v>
      </c>
      <c r="C63" s="179">
        <f t="shared" si="0"/>
        <v>5.401886995954182E-4</v>
      </c>
      <c r="D63" s="178" t="s">
        <v>755</v>
      </c>
      <c r="E63" s="179" t="str">
        <f t="shared" si="1"/>
        <v>x</v>
      </c>
      <c r="F63" s="178">
        <v>173.31800000000001</v>
      </c>
      <c r="G63" s="179">
        <f t="shared" si="2"/>
        <v>1.0032923579568077E-3</v>
      </c>
      <c r="H63" s="178">
        <v>57.776000000000003</v>
      </c>
      <c r="I63" s="179">
        <f t="shared" si="3"/>
        <v>3.3655410118934697E-4</v>
      </c>
      <c r="J63" s="178">
        <v>62.831000000000017</v>
      </c>
      <c r="K63" s="178">
        <v>57.527000000000001</v>
      </c>
      <c r="L63" s="178"/>
      <c r="M63" s="155" t="s">
        <v>973</v>
      </c>
    </row>
    <row r="64" spans="1:13" x14ac:dyDescent="0.3">
      <c r="A64" s="155" t="s">
        <v>761</v>
      </c>
      <c r="B64" s="178">
        <v>1362.529</v>
      </c>
      <c r="C64" s="179">
        <f t="shared" si="0"/>
        <v>6.661623255867619E-3</v>
      </c>
      <c r="D64" s="178">
        <v>2253.0770000000002</v>
      </c>
      <c r="E64" s="179">
        <f t="shared" si="1"/>
        <v>1.096220877283032E-2</v>
      </c>
      <c r="F64" s="178">
        <v>10843.079</v>
      </c>
      <c r="G64" s="179">
        <f t="shared" si="2"/>
        <v>6.2767735015531817E-2</v>
      </c>
      <c r="H64" s="178">
        <v>6731.4030000000002</v>
      </c>
      <c r="I64" s="179">
        <f t="shared" si="3"/>
        <v>3.9211459540436748E-2</v>
      </c>
      <c r="J64" s="178">
        <v>9480.5499999999993</v>
      </c>
      <c r="K64" s="178">
        <v>4478.326</v>
      </c>
      <c r="L64" s="178"/>
      <c r="M64" s="155" t="s">
        <v>974</v>
      </c>
    </row>
    <row r="65" spans="1:13" x14ac:dyDescent="0.3">
      <c r="A65" s="155" t="s">
        <v>762</v>
      </c>
      <c r="B65" s="178">
        <v>61.432000000000002</v>
      </c>
      <c r="C65" s="179">
        <f t="shared" si="0"/>
        <v>3.0035092086440693E-4</v>
      </c>
      <c r="D65" s="178">
        <v>883.98599999999999</v>
      </c>
      <c r="E65" s="179">
        <f t="shared" si="1"/>
        <v>4.3009799861519074E-3</v>
      </c>
      <c r="F65" s="178">
        <v>266.09899999999999</v>
      </c>
      <c r="G65" s="179">
        <f t="shared" si="2"/>
        <v>1.5403771862123297E-3</v>
      </c>
      <c r="H65" s="178">
        <v>295.226</v>
      </c>
      <c r="I65" s="179">
        <f t="shared" si="3"/>
        <v>1.719736933635526E-3</v>
      </c>
      <c r="J65" s="178">
        <v>204.66699999999997</v>
      </c>
      <c r="K65" s="178">
        <v>-588.76</v>
      </c>
      <c r="L65" s="178"/>
      <c r="M65" s="155" t="s">
        <v>975</v>
      </c>
    </row>
    <row r="66" spans="1:13" x14ac:dyDescent="0.3">
      <c r="A66" s="155" t="s">
        <v>763</v>
      </c>
      <c r="B66" s="178">
        <v>4785.4129999999996</v>
      </c>
      <c r="C66" s="179">
        <f t="shared" si="0"/>
        <v>2.3396653230669751E-2</v>
      </c>
      <c r="D66" s="178">
        <v>4093.732</v>
      </c>
      <c r="E66" s="179">
        <f t="shared" si="1"/>
        <v>1.9917803450133397E-2</v>
      </c>
      <c r="F66" s="178">
        <v>6575.0309999999999</v>
      </c>
      <c r="G66" s="179">
        <f t="shared" si="2"/>
        <v>3.806112668983664E-2</v>
      </c>
      <c r="H66" s="178">
        <v>11224.732</v>
      </c>
      <c r="I66" s="179">
        <f t="shared" si="3"/>
        <v>6.5385793224717895E-2</v>
      </c>
      <c r="J66" s="178">
        <v>1789.6180000000004</v>
      </c>
      <c r="K66" s="178">
        <v>7131</v>
      </c>
      <c r="L66" s="178"/>
      <c r="M66" s="155" t="s">
        <v>976</v>
      </c>
    </row>
    <row r="67" spans="1:13" x14ac:dyDescent="0.3">
      <c r="A67" s="155" t="s">
        <v>764</v>
      </c>
      <c r="B67" s="178">
        <v>2162.98</v>
      </c>
      <c r="C67" s="179">
        <f t="shared" si="0"/>
        <v>1.0575156837011573E-2</v>
      </c>
      <c r="D67" s="178">
        <v>2479.0770000000002</v>
      </c>
      <c r="E67" s="179">
        <f t="shared" si="1"/>
        <v>1.2061797993553646E-2</v>
      </c>
      <c r="F67" s="178">
        <v>154.78899999999999</v>
      </c>
      <c r="G67" s="179">
        <f t="shared" si="2"/>
        <v>8.9603284595815948E-4</v>
      </c>
      <c r="H67" s="178">
        <v>1753.123</v>
      </c>
      <c r="I67" s="179">
        <f t="shared" si="3"/>
        <v>1.0212211567768132E-2</v>
      </c>
      <c r="J67" s="178">
        <v>-2008.191</v>
      </c>
      <c r="K67" s="178">
        <v>-725.95400000000018</v>
      </c>
      <c r="L67" s="178"/>
      <c r="M67" s="155" t="s">
        <v>977</v>
      </c>
    </row>
    <row r="68" spans="1:13" x14ac:dyDescent="0.3">
      <c r="A68" s="155" t="s">
        <v>721</v>
      </c>
      <c r="B68" s="178">
        <v>239291.77299999999</v>
      </c>
      <c r="C68" s="179">
        <f t="shared" si="0"/>
        <v>1.1699359352752088</v>
      </c>
      <c r="D68" s="178">
        <v>2214.6309999999999</v>
      </c>
      <c r="E68" s="179">
        <f t="shared" si="1"/>
        <v>1.0775152103892578E-2</v>
      </c>
      <c r="F68" s="178">
        <v>9775.3979999999992</v>
      </c>
      <c r="G68" s="179">
        <f t="shared" si="2"/>
        <v>5.6587210268906063E-2</v>
      </c>
      <c r="H68" s="178">
        <v>8982.0689999999995</v>
      </c>
      <c r="I68" s="179">
        <f t="shared" si="3"/>
        <v>5.232193573656356E-2</v>
      </c>
      <c r="J68" s="178">
        <v>-229516.375</v>
      </c>
      <c r="K68" s="178">
        <v>6767.4380000000001</v>
      </c>
      <c r="L68" s="178"/>
      <c r="M68" s="155" t="s">
        <v>937</v>
      </c>
    </row>
    <row r="69" spans="1:13" x14ac:dyDescent="0.3">
      <c r="A69" s="155" t="s">
        <v>765</v>
      </c>
      <c r="B69" s="178">
        <v>36503.434999999998</v>
      </c>
      <c r="C69" s="179">
        <f t="shared" si="0"/>
        <v>0.17847116025791154</v>
      </c>
      <c r="D69" s="178">
        <v>55756.720999999998</v>
      </c>
      <c r="E69" s="179">
        <f t="shared" si="1"/>
        <v>0.2712809265242388</v>
      </c>
      <c r="F69" s="178">
        <v>43686.052000000003</v>
      </c>
      <c r="G69" s="179">
        <f t="shared" si="2"/>
        <v>0.25288707532341542</v>
      </c>
      <c r="H69" s="178">
        <v>41800.076999999997</v>
      </c>
      <c r="I69" s="179">
        <f t="shared" si="3"/>
        <v>0.24349188840315172</v>
      </c>
      <c r="J69" s="178">
        <v>7182.6170000000056</v>
      </c>
      <c r="K69" s="178">
        <v>-13956.644</v>
      </c>
      <c r="L69" s="178"/>
      <c r="M69" s="155" t="s">
        <v>978</v>
      </c>
    </row>
    <row r="70" spans="1:13" x14ac:dyDescent="0.3">
      <c r="A70" s="155" t="s">
        <v>766</v>
      </c>
      <c r="B70" s="178">
        <v>11942.625</v>
      </c>
      <c r="C70" s="179">
        <f t="shared" si="0"/>
        <v>5.8389412949086603E-2</v>
      </c>
      <c r="D70" s="178">
        <v>9808.7870000000003</v>
      </c>
      <c r="E70" s="179">
        <f t="shared" si="1"/>
        <v>4.7724055104296913E-2</v>
      </c>
      <c r="F70" s="178">
        <v>18982.508000000002</v>
      </c>
      <c r="G70" s="179">
        <f t="shared" si="2"/>
        <v>0.10988475063902171</v>
      </c>
      <c r="H70" s="178">
        <v>18937.531999999999</v>
      </c>
      <c r="I70" s="179">
        <f t="shared" si="3"/>
        <v>0.11031404148789281</v>
      </c>
      <c r="J70" s="178">
        <v>7039.8830000000016</v>
      </c>
      <c r="K70" s="178">
        <v>9128.744999999999</v>
      </c>
      <c r="L70" s="178"/>
      <c r="M70" s="155" t="s">
        <v>979</v>
      </c>
    </row>
    <row r="71" spans="1:13" x14ac:dyDescent="0.3">
      <c r="A71" s="155" t="s">
        <v>734</v>
      </c>
      <c r="B71" s="178">
        <v>7916.817</v>
      </c>
      <c r="C71" s="179">
        <f t="shared" si="0"/>
        <v>3.8706590641115243E-2</v>
      </c>
      <c r="D71" s="178">
        <v>7508.43</v>
      </c>
      <c r="E71" s="179">
        <f t="shared" si="1"/>
        <v>3.6531808374140051E-2</v>
      </c>
      <c r="F71" s="178">
        <v>280525.79700000002</v>
      </c>
      <c r="G71" s="179">
        <f t="shared" si="2"/>
        <v>1.6238901230099745</v>
      </c>
      <c r="H71" s="178">
        <v>301794.09100000001</v>
      </c>
      <c r="I71" s="179">
        <f t="shared" si="3"/>
        <v>1.7579970756154977</v>
      </c>
      <c r="J71" s="178">
        <v>272608.98000000004</v>
      </c>
      <c r="K71" s="178">
        <v>294285.66100000002</v>
      </c>
      <c r="L71" s="178"/>
      <c r="M71" s="155" t="s">
        <v>980</v>
      </c>
    </row>
    <row r="72" spans="1:13" x14ac:dyDescent="0.3">
      <c r="A72" s="155" t="s">
        <v>767</v>
      </c>
      <c r="B72" s="178">
        <v>13.497</v>
      </c>
      <c r="C72" s="179">
        <f t="shared" si="0"/>
        <v>6.5989002130923633E-5</v>
      </c>
      <c r="D72" s="178">
        <v>182.96299999999999</v>
      </c>
      <c r="E72" s="179">
        <f t="shared" si="1"/>
        <v>8.9019532120000939E-4</v>
      </c>
      <c r="F72" s="178">
        <v>1236.3489999999999</v>
      </c>
      <c r="G72" s="179">
        <f t="shared" si="2"/>
        <v>7.1568994764971963E-3</v>
      </c>
      <c r="H72" s="178">
        <v>135.21</v>
      </c>
      <c r="I72" s="179">
        <f t="shared" si="3"/>
        <v>7.8761908096461515E-4</v>
      </c>
      <c r="J72" s="178">
        <v>1222.8519999999999</v>
      </c>
      <c r="K72" s="178">
        <v>-47.752999999999986</v>
      </c>
      <c r="L72" s="178"/>
      <c r="M72" s="155" t="s">
        <v>981</v>
      </c>
    </row>
    <row r="73" spans="1:13" x14ac:dyDescent="0.3">
      <c r="A73" s="155" t="s">
        <v>722</v>
      </c>
      <c r="B73" s="178">
        <v>664919.152</v>
      </c>
      <c r="C73" s="179">
        <f t="shared" si="0"/>
        <v>3.2508965946669584</v>
      </c>
      <c r="D73" s="178">
        <v>862901.83499999996</v>
      </c>
      <c r="E73" s="179">
        <f t="shared" si="1"/>
        <v>4.1983962668512351</v>
      </c>
      <c r="F73" s="178">
        <v>369281.45199999999</v>
      </c>
      <c r="G73" s="179">
        <f t="shared" si="2"/>
        <v>2.1376732868299522</v>
      </c>
      <c r="H73" s="178">
        <v>355340.38799999998</v>
      </c>
      <c r="I73" s="179">
        <f t="shared" si="3"/>
        <v>2.069912505185783</v>
      </c>
      <c r="J73" s="178">
        <v>-295637.7</v>
      </c>
      <c r="K73" s="178">
        <v>-507561.44699999999</v>
      </c>
      <c r="L73" s="178"/>
      <c r="M73" s="155" t="s">
        <v>938</v>
      </c>
    </row>
    <row r="74" spans="1:13" x14ac:dyDescent="0.3">
      <c r="A74" s="155" t="s">
        <v>768</v>
      </c>
      <c r="B74" s="178">
        <v>117028.102</v>
      </c>
      <c r="C74" s="179">
        <f t="shared" si="0"/>
        <v>0.57216919850751635</v>
      </c>
      <c r="D74" s="178">
        <v>134237.125</v>
      </c>
      <c r="E74" s="179">
        <f t="shared" si="1"/>
        <v>0.6531225472163269</v>
      </c>
      <c r="F74" s="178">
        <v>97424.198999999993</v>
      </c>
      <c r="G74" s="179">
        <f t="shared" si="2"/>
        <v>0.56396308713903498</v>
      </c>
      <c r="H74" s="178">
        <v>169437.19099999999</v>
      </c>
      <c r="I74" s="179">
        <f t="shared" si="3"/>
        <v>0.98699774171027255</v>
      </c>
      <c r="J74" s="178">
        <v>-19603.903000000006</v>
      </c>
      <c r="K74" s="178">
        <v>35200.065999999992</v>
      </c>
      <c r="L74" s="178"/>
      <c r="M74" s="155" t="s">
        <v>982</v>
      </c>
    </row>
    <row r="75" spans="1:13" x14ac:dyDescent="0.3">
      <c r="A75" s="155" t="s">
        <v>769</v>
      </c>
      <c r="B75" s="178" t="s">
        <v>755</v>
      </c>
      <c r="C75" s="179" t="str">
        <f t="shared" si="0"/>
        <v>x</v>
      </c>
      <c r="D75" s="178">
        <v>1.08</v>
      </c>
      <c r="E75" s="179">
        <f t="shared" si="1"/>
        <v>5.2546741521291743E-6</v>
      </c>
      <c r="F75" s="178">
        <v>26.439</v>
      </c>
      <c r="G75" s="179">
        <f t="shared" si="2"/>
        <v>1.5304842342988054E-4</v>
      </c>
      <c r="H75" s="178">
        <v>32.630000000000003</v>
      </c>
      <c r="I75" s="179">
        <f t="shared" si="3"/>
        <v>1.9007477710136374E-4</v>
      </c>
      <c r="J75" s="178">
        <v>26.399000000000001</v>
      </c>
      <c r="K75" s="178">
        <v>31.550000000000004</v>
      </c>
      <c r="L75" s="178"/>
      <c r="M75" s="155" t="s">
        <v>983</v>
      </c>
    </row>
    <row r="76" spans="1:13" x14ac:dyDescent="0.3">
      <c r="A76" s="155" t="s">
        <v>770</v>
      </c>
      <c r="B76" s="178">
        <v>6534.1459999999997</v>
      </c>
      <c r="C76" s="179">
        <f t="shared" si="0"/>
        <v>3.1946489910184936E-2</v>
      </c>
      <c r="D76" s="178">
        <v>7833.2749999999996</v>
      </c>
      <c r="E76" s="179">
        <f t="shared" si="1"/>
        <v>3.8112321915758939E-2</v>
      </c>
      <c r="F76" s="178">
        <v>4254.3649999999998</v>
      </c>
      <c r="G76" s="179">
        <f t="shared" si="2"/>
        <v>2.4627401034277536E-2</v>
      </c>
      <c r="H76" s="178">
        <v>4839.8599999999997</v>
      </c>
      <c r="I76" s="179">
        <f t="shared" si="3"/>
        <v>2.8192930147159248E-2</v>
      </c>
      <c r="J76" s="178">
        <v>-2279.7809999999999</v>
      </c>
      <c r="K76" s="178">
        <v>-2993.415</v>
      </c>
      <c r="L76" s="178"/>
      <c r="M76" s="155" t="s">
        <v>984</v>
      </c>
    </row>
    <row r="77" spans="1:13" x14ac:dyDescent="0.3">
      <c r="A77" s="155" t="s">
        <v>723</v>
      </c>
      <c r="B77" s="178">
        <v>12627.413</v>
      </c>
      <c r="C77" s="179">
        <f t="shared" si="0"/>
        <v>6.173745153478942E-2</v>
      </c>
      <c r="D77" s="178">
        <v>6206.8609999999999</v>
      </c>
      <c r="E77" s="179">
        <f t="shared" si="1"/>
        <v>3.0199103761628366E-2</v>
      </c>
      <c r="F77" s="178">
        <v>6828.38</v>
      </c>
      <c r="G77" s="179">
        <f t="shared" si="2"/>
        <v>3.9527697476460073E-2</v>
      </c>
      <c r="H77" s="178">
        <v>13420.642</v>
      </c>
      <c r="I77" s="179">
        <f t="shared" si="3"/>
        <v>7.8177307284927999E-2</v>
      </c>
      <c r="J77" s="178">
        <v>-5799.0330000000004</v>
      </c>
      <c r="K77" s="178">
        <v>7213.7809999999999</v>
      </c>
      <c r="L77" s="178"/>
      <c r="M77" s="155" t="s">
        <v>939</v>
      </c>
    </row>
    <row r="78" spans="1:13" x14ac:dyDescent="0.3">
      <c r="A78" s="155" t="s">
        <v>771</v>
      </c>
      <c r="B78" s="178">
        <v>222945.217</v>
      </c>
      <c r="C78" s="179">
        <f t="shared" ref="C78:C141" si="4">IF(B78=0,0,IF(OR(B78="x",B78="Ə"),"x",B78/$B$12*100))</f>
        <v>1.0900149959022176</v>
      </c>
      <c r="D78" s="178">
        <v>5236.3779999999997</v>
      </c>
      <c r="E78" s="179">
        <f t="shared" ref="E78:E141" si="5">IF(D78=0,0,IF(OR(D78="x",D78="Ə"),"x",D78/$D$12*100))</f>
        <v>2.5477277895720241E-2</v>
      </c>
      <c r="F78" s="178">
        <v>17255.882000000001</v>
      </c>
      <c r="G78" s="179">
        <f t="shared" ref="G78:G141" si="6">IF(F78=0,0,IF(OR(F78="x",F78="Ə"),"x",F78/$F$12*100))</f>
        <v>9.9889766443210945E-2</v>
      </c>
      <c r="H78" s="178">
        <v>16942.611000000001</v>
      </c>
      <c r="I78" s="179">
        <f t="shared" ref="I78:I141" si="7">IF(H78=0,0,IF(OR(H78="x",H78="Ə"),"x",H78/$H$12*100))</f>
        <v>9.8693319317809169E-2</v>
      </c>
      <c r="J78" s="178">
        <v>-205689.33499999999</v>
      </c>
      <c r="K78" s="178">
        <v>11706.233</v>
      </c>
      <c r="L78" s="178"/>
      <c r="M78" s="155" t="s">
        <v>985</v>
      </c>
    </row>
    <row r="79" spans="1:13" x14ac:dyDescent="0.3">
      <c r="A79" s="155" t="s">
        <v>772</v>
      </c>
      <c r="B79" s="178">
        <v>3924.4029999999998</v>
      </c>
      <c r="C79" s="179">
        <f t="shared" si="4"/>
        <v>1.9187036965963033E-2</v>
      </c>
      <c r="D79" s="178">
        <v>2484.5839999999998</v>
      </c>
      <c r="E79" s="179">
        <f t="shared" si="5"/>
        <v>1.2088591966290474E-2</v>
      </c>
      <c r="F79" s="178">
        <v>1524.6890000000001</v>
      </c>
      <c r="G79" s="179">
        <f t="shared" si="6"/>
        <v>8.8260239672786848E-3</v>
      </c>
      <c r="H79" s="178">
        <v>624.86699999999996</v>
      </c>
      <c r="I79" s="179">
        <f t="shared" si="7"/>
        <v>3.6399465443762752E-3</v>
      </c>
      <c r="J79" s="178">
        <v>-2399.7139999999999</v>
      </c>
      <c r="K79" s="178">
        <v>-1859.7169999999999</v>
      </c>
      <c r="L79" s="178"/>
      <c r="M79" s="155" t="s">
        <v>986</v>
      </c>
    </row>
    <row r="80" spans="1:13" x14ac:dyDescent="0.3">
      <c r="A80" s="155" t="s">
        <v>773</v>
      </c>
      <c r="B80" s="178">
        <v>116.623</v>
      </c>
      <c r="C80" s="179">
        <f t="shared" si="4"/>
        <v>5.7018858972473195E-4</v>
      </c>
      <c r="D80" s="178">
        <v>621.12</v>
      </c>
      <c r="E80" s="179">
        <f t="shared" si="5"/>
        <v>3.022021490157845E-3</v>
      </c>
      <c r="F80" s="178">
        <v>12537.494000000001</v>
      </c>
      <c r="G80" s="179">
        <f t="shared" si="6"/>
        <v>7.2576258196663523E-2</v>
      </c>
      <c r="H80" s="178">
        <v>15318.995999999999</v>
      </c>
      <c r="I80" s="179">
        <f t="shared" si="7"/>
        <v>8.9235511802533946E-2</v>
      </c>
      <c r="J80" s="178">
        <v>12420.871000000001</v>
      </c>
      <c r="K80" s="178">
        <v>14697.875999999998</v>
      </c>
      <c r="L80" s="178"/>
      <c r="M80" s="155" t="s">
        <v>987</v>
      </c>
    </row>
    <row r="81" spans="1:13" x14ac:dyDescent="0.3">
      <c r="A81" s="155" t="s">
        <v>724</v>
      </c>
      <c r="B81" s="178">
        <v>9.1910000000000007</v>
      </c>
      <c r="C81" s="179">
        <f t="shared" si="4"/>
        <v>4.4936276104713574E-5</v>
      </c>
      <c r="D81" s="178">
        <v>9734.4</v>
      </c>
      <c r="E81" s="179">
        <f t="shared" si="5"/>
        <v>4.7362129691190955E-2</v>
      </c>
      <c r="F81" s="178">
        <v>4612.78</v>
      </c>
      <c r="G81" s="179">
        <f t="shared" si="6"/>
        <v>2.6702171285936847E-2</v>
      </c>
      <c r="H81" s="178">
        <v>4750.5519999999997</v>
      </c>
      <c r="I81" s="179">
        <f t="shared" si="7"/>
        <v>2.7672697288030575E-2</v>
      </c>
      <c r="J81" s="178">
        <v>4603.5889999999999</v>
      </c>
      <c r="K81" s="178">
        <v>-4983.848</v>
      </c>
      <c r="L81" s="178"/>
      <c r="M81" s="155" t="s">
        <v>940</v>
      </c>
    </row>
    <row r="82" spans="1:13" x14ac:dyDescent="0.3">
      <c r="A82" s="155" t="s">
        <v>735</v>
      </c>
      <c r="B82" s="178">
        <v>182.78</v>
      </c>
      <c r="C82" s="179">
        <f t="shared" si="4"/>
        <v>8.9364079495370986E-4</v>
      </c>
      <c r="D82" s="178">
        <v>346.20499999999998</v>
      </c>
      <c r="E82" s="179">
        <f t="shared" si="5"/>
        <v>1.6844393192943341E-3</v>
      </c>
      <c r="F82" s="178">
        <v>94632.926000000007</v>
      </c>
      <c r="G82" s="179">
        <f t="shared" si="6"/>
        <v>0.54780514122533208</v>
      </c>
      <c r="H82" s="178">
        <v>86096.67</v>
      </c>
      <c r="I82" s="179">
        <f t="shared" si="7"/>
        <v>0.50152636712901222</v>
      </c>
      <c r="J82" s="178">
        <v>94450.146000000008</v>
      </c>
      <c r="K82" s="178">
        <v>85750.464999999997</v>
      </c>
      <c r="L82" s="178"/>
      <c r="M82" s="155" t="s">
        <v>950</v>
      </c>
    </row>
    <row r="83" spans="1:13" x14ac:dyDescent="0.3">
      <c r="A83" s="155" t="s">
        <v>774</v>
      </c>
      <c r="B83" s="178" t="s">
        <v>755</v>
      </c>
      <c r="C83" s="179" t="str">
        <f t="shared" si="4"/>
        <v>x</v>
      </c>
      <c r="D83" s="178" t="s">
        <v>755</v>
      </c>
      <c r="E83" s="179" t="str">
        <f t="shared" si="5"/>
        <v>x</v>
      </c>
      <c r="F83" s="178" t="s">
        <v>775</v>
      </c>
      <c r="G83" s="179" t="str">
        <f t="shared" si="6"/>
        <v>x</v>
      </c>
      <c r="H83" s="178" t="s">
        <v>775</v>
      </c>
      <c r="I83" s="179" t="str">
        <f t="shared" si="7"/>
        <v>x</v>
      </c>
      <c r="J83" s="178" t="s">
        <v>755</v>
      </c>
      <c r="K83" s="178" t="s">
        <v>755</v>
      </c>
      <c r="L83" s="178"/>
      <c r="M83" s="155" t="s">
        <v>988</v>
      </c>
    </row>
    <row r="84" spans="1:13" x14ac:dyDescent="0.3">
      <c r="A84" s="155" t="s">
        <v>776</v>
      </c>
      <c r="B84" s="178">
        <v>6161.47</v>
      </c>
      <c r="C84" s="179">
        <f t="shared" si="4"/>
        <v>3.0124417052650371E-2</v>
      </c>
      <c r="D84" s="178">
        <v>9497.2039999999997</v>
      </c>
      <c r="E84" s="179">
        <f t="shared" si="5"/>
        <v>4.6208067015090552E-2</v>
      </c>
      <c r="F84" s="178">
        <v>7131.96</v>
      </c>
      <c r="G84" s="179">
        <f t="shared" si="6"/>
        <v>4.1285042322514884E-2</v>
      </c>
      <c r="H84" s="178">
        <v>6614.759</v>
      </c>
      <c r="I84" s="179">
        <f t="shared" si="7"/>
        <v>3.8531990269820404E-2</v>
      </c>
      <c r="J84" s="178">
        <v>970.48999999999978</v>
      </c>
      <c r="K84" s="178">
        <v>-2882.4449999999997</v>
      </c>
      <c r="L84" s="178"/>
      <c r="M84" s="155" t="s">
        <v>989</v>
      </c>
    </row>
    <row r="85" spans="1:13" x14ac:dyDescent="0.3">
      <c r="A85" s="155" t="s">
        <v>777</v>
      </c>
      <c r="B85" s="178" t="s">
        <v>755</v>
      </c>
      <c r="C85" s="179" t="str">
        <f t="shared" si="4"/>
        <v>x</v>
      </c>
      <c r="D85" s="178" t="s">
        <v>755</v>
      </c>
      <c r="E85" s="179" t="str">
        <f t="shared" si="5"/>
        <v>x</v>
      </c>
      <c r="F85" s="178">
        <v>277.36599999999999</v>
      </c>
      <c r="G85" s="179">
        <f t="shared" si="6"/>
        <v>1.6055988885000281E-3</v>
      </c>
      <c r="H85" s="178">
        <v>144.54900000000001</v>
      </c>
      <c r="I85" s="179">
        <f t="shared" si="7"/>
        <v>8.4202019476632012E-4</v>
      </c>
      <c r="J85" s="178">
        <v>277.137</v>
      </c>
      <c r="K85" s="178">
        <v>144.09800000000001</v>
      </c>
      <c r="L85" s="178"/>
      <c r="M85" s="155" t="s">
        <v>990</v>
      </c>
    </row>
    <row r="86" spans="1:13" x14ac:dyDescent="0.3">
      <c r="A86" s="155" t="s">
        <v>778</v>
      </c>
      <c r="B86" s="178">
        <v>337.98599999999999</v>
      </c>
      <c r="C86" s="179">
        <f t="shared" si="4"/>
        <v>1.6524678724325666E-3</v>
      </c>
      <c r="D86" s="178">
        <v>1205.896</v>
      </c>
      <c r="E86" s="179">
        <f t="shared" si="5"/>
        <v>5.8672134642184836E-3</v>
      </c>
      <c r="F86" s="178">
        <v>2918.431</v>
      </c>
      <c r="G86" s="179">
        <f t="shared" si="6"/>
        <v>1.6894030161461845E-2</v>
      </c>
      <c r="H86" s="178">
        <v>2507.3960000000002</v>
      </c>
      <c r="I86" s="179">
        <f t="shared" si="7"/>
        <v>1.4605967998922805E-2</v>
      </c>
      <c r="J86" s="178">
        <v>2580.4450000000002</v>
      </c>
      <c r="K86" s="178">
        <v>1301.5000000000002</v>
      </c>
      <c r="L86" s="178"/>
      <c r="M86" s="155" t="s">
        <v>991</v>
      </c>
    </row>
    <row r="87" spans="1:13" x14ac:dyDescent="0.3">
      <c r="A87" s="155" t="s">
        <v>779</v>
      </c>
      <c r="B87" s="178" t="s">
        <v>755</v>
      </c>
      <c r="C87" s="179" t="str">
        <f t="shared" si="4"/>
        <v>x</v>
      </c>
      <c r="D87" s="178" t="s">
        <v>755</v>
      </c>
      <c r="E87" s="179" t="str">
        <f t="shared" si="5"/>
        <v>x</v>
      </c>
      <c r="F87" s="178" t="s">
        <v>775</v>
      </c>
      <c r="G87" s="179" t="str">
        <f t="shared" si="6"/>
        <v>x</v>
      </c>
      <c r="H87" s="178" t="s">
        <v>755</v>
      </c>
      <c r="I87" s="179" t="str">
        <f t="shared" si="7"/>
        <v>x</v>
      </c>
      <c r="J87" s="178" t="s">
        <v>755</v>
      </c>
      <c r="K87" s="178" t="s">
        <v>755</v>
      </c>
      <c r="L87" s="178"/>
      <c r="M87" s="155" t="s">
        <v>992</v>
      </c>
    </row>
    <row r="88" spans="1:13" x14ac:dyDescent="0.3">
      <c r="A88" s="155" t="s">
        <v>728</v>
      </c>
      <c r="B88" s="178">
        <v>2063.248</v>
      </c>
      <c r="C88" s="179">
        <f t="shared" si="4"/>
        <v>1.0087551060874559E-2</v>
      </c>
      <c r="D88" s="178">
        <v>125614.016</v>
      </c>
      <c r="E88" s="179">
        <f t="shared" si="5"/>
        <v>0.61116733612994489</v>
      </c>
      <c r="F88" s="178">
        <v>36353.296999999999</v>
      </c>
      <c r="G88" s="179">
        <f t="shared" si="6"/>
        <v>0.2104396835102767</v>
      </c>
      <c r="H88" s="178">
        <v>47311.491000000002</v>
      </c>
      <c r="I88" s="179">
        <f t="shared" si="7"/>
        <v>0.27559672406246327</v>
      </c>
      <c r="J88" s="178">
        <v>34290.048999999999</v>
      </c>
      <c r="K88" s="178">
        <v>-78302.524999999994</v>
      </c>
      <c r="L88" s="178"/>
      <c r="M88" s="155" t="s">
        <v>944</v>
      </c>
    </row>
    <row r="89" spans="1:13" x14ac:dyDescent="0.3">
      <c r="A89" s="155" t="s">
        <v>780</v>
      </c>
      <c r="B89" s="178">
        <v>340221.50799999997</v>
      </c>
      <c r="C89" s="179">
        <f t="shared" si="4"/>
        <v>1.663397630317704</v>
      </c>
      <c r="D89" s="178">
        <v>385733.837</v>
      </c>
      <c r="E89" s="179">
        <f t="shared" si="5"/>
        <v>1.8767644656347295</v>
      </c>
      <c r="F89" s="178">
        <v>761732.23199999996</v>
      </c>
      <c r="G89" s="179">
        <f t="shared" si="6"/>
        <v>4.4094677250774987</v>
      </c>
      <c r="H89" s="178">
        <v>854993.38399999996</v>
      </c>
      <c r="I89" s="179">
        <f t="shared" si="7"/>
        <v>4.9804681853184398</v>
      </c>
      <c r="J89" s="178">
        <v>421510.72399999999</v>
      </c>
      <c r="K89" s="178">
        <v>469259.54699999996</v>
      </c>
      <c r="L89" s="178"/>
      <c r="M89" s="155" t="s">
        <v>993</v>
      </c>
    </row>
    <row r="90" spans="1:13" x14ac:dyDescent="0.3">
      <c r="A90" s="155" t="s">
        <v>781</v>
      </c>
      <c r="B90" s="178">
        <v>5853.4369999999999</v>
      </c>
      <c r="C90" s="179">
        <f t="shared" si="4"/>
        <v>2.8618394211026688E-2</v>
      </c>
      <c r="D90" s="178">
        <v>5312.2449999999999</v>
      </c>
      <c r="E90" s="179">
        <f t="shared" si="5"/>
        <v>2.5846404158590228E-2</v>
      </c>
      <c r="F90" s="178">
        <v>3852.1480000000001</v>
      </c>
      <c r="G90" s="179">
        <f t="shared" si="6"/>
        <v>2.2299072514791313E-2</v>
      </c>
      <c r="H90" s="178">
        <v>3972.5549999999998</v>
      </c>
      <c r="I90" s="179">
        <f t="shared" si="7"/>
        <v>2.3140744901866624E-2</v>
      </c>
      <c r="J90" s="178">
        <v>-2001.2889999999998</v>
      </c>
      <c r="K90" s="178">
        <v>-1339.69</v>
      </c>
      <c r="L90" s="178"/>
      <c r="M90" s="155" t="s">
        <v>994</v>
      </c>
    </row>
    <row r="91" spans="1:13" x14ac:dyDescent="0.3">
      <c r="A91" s="155" t="s">
        <v>782</v>
      </c>
      <c r="B91" s="178">
        <v>2363.0500000000002</v>
      </c>
      <c r="C91" s="179">
        <f t="shared" si="4"/>
        <v>1.1553331220677121E-2</v>
      </c>
      <c r="D91" s="178">
        <v>615.44000000000005</v>
      </c>
      <c r="E91" s="179">
        <f t="shared" si="5"/>
        <v>2.99438579646887E-3</v>
      </c>
      <c r="F91" s="178">
        <v>10567.218000000001</v>
      </c>
      <c r="G91" s="179">
        <f t="shared" si="6"/>
        <v>6.1170848176551898E-2</v>
      </c>
      <c r="H91" s="178">
        <v>3107.9079999999999</v>
      </c>
      <c r="I91" s="179">
        <f t="shared" si="7"/>
        <v>1.8104042916075549E-2</v>
      </c>
      <c r="J91" s="178">
        <v>8204.1680000000015</v>
      </c>
      <c r="K91" s="178">
        <v>2492.4679999999998</v>
      </c>
      <c r="L91" s="178"/>
      <c r="M91" s="155" t="s">
        <v>995</v>
      </c>
    </row>
    <row r="92" spans="1:13" x14ac:dyDescent="0.3">
      <c r="A92" s="155" t="s">
        <v>783</v>
      </c>
      <c r="B92" s="178">
        <v>14498.875</v>
      </c>
      <c r="C92" s="179">
        <f t="shared" si="4"/>
        <v>7.0887330019337294E-2</v>
      </c>
      <c r="D92" s="178">
        <v>12459.326999999999</v>
      </c>
      <c r="E92" s="179">
        <f t="shared" si="5"/>
        <v>6.0620095870208453E-2</v>
      </c>
      <c r="F92" s="178">
        <v>7275.3490000000002</v>
      </c>
      <c r="G92" s="179">
        <f t="shared" si="6"/>
        <v>4.2115083564134723E-2</v>
      </c>
      <c r="H92" s="178">
        <v>9204.2019999999993</v>
      </c>
      <c r="I92" s="179">
        <f t="shared" si="7"/>
        <v>5.361589468421471E-2</v>
      </c>
      <c r="J92" s="178">
        <v>-7223.5259999999998</v>
      </c>
      <c r="K92" s="178">
        <v>-3255.125</v>
      </c>
      <c r="L92" s="178"/>
      <c r="M92" s="155" t="s">
        <v>996</v>
      </c>
    </row>
    <row r="93" spans="1:13" x14ac:dyDescent="0.3">
      <c r="A93" s="155" t="s">
        <v>784</v>
      </c>
      <c r="B93" s="178">
        <v>13185.674000000001</v>
      </c>
      <c r="C93" s="179">
        <f t="shared" si="4"/>
        <v>6.4466879283075082E-2</v>
      </c>
      <c r="D93" s="178">
        <v>2710.4879999999998</v>
      </c>
      <c r="E93" s="179">
        <f t="shared" si="5"/>
        <v>1.3187714104866946E-2</v>
      </c>
      <c r="F93" s="178">
        <v>11784.713</v>
      </c>
      <c r="G93" s="179">
        <f t="shared" si="6"/>
        <v>6.8218606801453072E-2</v>
      </c>
      <c r="H93" s="178">
        <v>9508.3790000000008</v>
      </c>
      <c r="I93" s="179">
        <f t="shared" si="7"/>
        <v>5.5387772571875209E-2</v>
      </c>
      <c r="J93" s="178">
        <v>-1400.9610000000011</v>
      </c>
      <c r="K93" s="178">
        <v>6797.8910000000014</v>
      </c>
      <c r="L93" s="178"/>
      <c r="M93" s="155" t="s">
        <v>997</v>
      </c>
    </row>
    <row r="94" spans="1:13" x14ac:dyDescent="0.3">
      <c r="A94" s="155" t="s">
        <v>785</v>
      </c>
      <c r="B94" s="178">
        <v>3998.009</v>
      </c>
      <c r="C94" s="179">
        <f t="shared" si="4"/>
        <v>1.9546908529336288E-2</v>
      </c>
      <c r="D94" s="178">
        <v>12432.074000000001</v>
      </c>
      <c r="E94" s="179">
        <f t="shared" si="5"/>
        <v>6.0487498060330706E-2</v>
      </c>
      <c r="F94" s="178">
        <v>1498.529</v>
      </c>
      <c r="G94" s="179">
        <f t="shared" si="6"/>
        <v>8.6745906015339262E-3</v>
      </c>
      <c r="H94" s="178">
        <v>479.12299999999999</v>
      </c>
      <c r="I94" s="179">
        <f t="shared" si="7"/>
        <v>2.7909652905037294E-3</v>
      </c>
      <c r="J94" s="178">
        <v>-2499.48</v>
      </c>
      <c r="K94" s="178">
        <v>-11952.951000000001</v>
      </c>
      <c r="L94" s="178"/>
      <c r="M94" s="155" t="s">
        <v>998</v>
      </c>
    </row>
    <row r="95" spans="1:13" x14ac:dyDescent="0.3">
      <c r="A95" s="155" t="s">
        <v>736</v>
      </c>
      <c r="B95" s="178">
        <v>29564.018</v>
      </c>
      <c r="C95" s="179">
        <f t="shared" si="4"/>
        <v>0.14454323529678187</v>
      </c>
      <c r="D95" s="178">
        <v>18621.162</v>
      </c>
      <c r="E95" s="179">
        <f t="shared" si="5"/>
        <v>9.0600128374083336E-2</v>
      </c>
      <c r="F95" s="178">
        <v>160790.61300000001</v>
      </c>
      <c r="G95" s="179">
        <f t="shared" si="6"/>
        <v>0.93077460652725363</v>
      </c>
      <c r="H95" s="178">
        <v>171416.78899999999</v>
      </c>
      <c r="I95" s="179">
        <f t="shared" si="7"/>
        <v>0.99852920504463671</v>
      </c>
      <c r="J95" s="178">
        <v>131226.595</v>
      </c>
      <c r="K95" s="178">
        <v>152795.62699999998</v>
      </c>
      <c r="L95" s="178"/>
      <c r="M95" s="155" t="s">
        <v>951</v>
      </c>
    </row>
    <row r="96" spans="1:13" x14ac:dyDescent="0.3">
      <c r="A96" s="155" t="s">
        <v>786</v>
      </c>
      <c r="B96" s="178">
        <v>18467.708999999999</v>
      </c>
      <c r="C96" s="179">
        <f t="shared" si="4"/>
        <v>9.0291597284898675E-2</v>
      </c>
      <c r="D96" s="178">
        <v>11431.166999999999</v>
      </c>
      <c r="E96" s="179">
        <f t="shared" si="5"/>
        <v>5.5617646077381476E-2</v>
      </c>
      <c r="F96" s="178">
        <v>2849.0320000000002</v>
      </c>
      <c r="G96" s="179">
        <f t="shared" si="6"/>
        <v>1.6492297586946536E-2</v>
      </c>
      <c r="H96" s="178">
        <v>4869.933</v>
      </c>
      <c r="I96" s="179">
        <f t="shared" si="7"/>
        <v>2.8368110005319511E-2</v>
      </c>
      <c r="J96" s="178">
        <v>-15618.677</v>
      </c>
      <c r="K96" s="178">
        <v>-6561.2339999999995</v>
      </c>
      <c r="L96" s="178"/>
      <c r="M96" s="155" t="s">
        <v>999</v>
      </c>
    </row>
    <row r="97" spans="1:14" x14ac:dyDescent="0.3">
      <c r="A97" s="155" t="s">
        <v>787</v>
      </c>
      <c r="B97" s="178">
        <v>34.043999999999997</v>
      </c>
      <c r="C97" s="179">
        <f t="shared" si="4"/>
        <v>1.6644658728200073E-4</v>
      </c>
      <c r="D97" s="178" t="s">
        <v>755</v>
      </c>
      <c r="E97" s="179" t="str">
        <f t="shared" si="5"/>
        <v>x</v>
      </c>
      <c r="F97" s="178">
        <v>1082.8109999999999</v>
      </c>
      <c r="G97" s="179">
        <f t="shared" si="6"/>
        <v>6.268108340804583E-3</v>
      </c>
      <c r="H97" s="178">
        <v>981.25800000000004</v>
      </c>
      <c r="I97" s="179">
        <f t="shared" si="7"/>
        <v>5.7159790263233215E-3</v>
      </c>
      <c r="J97" s="178">
        <v>1048.7669999999998</v>
      </c>
      <c r="K97" s="178">
        <v>981.14100000000008</v>
      </c>
      <c r="L97" s="178"/>
      <c r="M97" s="155" t="s">
        <v>1000</v>
      </c>
    </row>
    <row r="98" spans="1:14" x14ac:dyDescent="0.3">
      <c r="A98" s="155" t="s">
        <v>729</v>
      </c>
      <c r="B98" s="178">
        <v>1031495.599</v>
      </c>
      <c r="C98" s="179">
        <f t="shared" si="4"/>
        <v>5.0431477573126884</v>
      </c>
      <c r="D98" s="178">
        <v>1010851.414</v>
      </c>
      <c r="E98" s="179">
        <f t="shared" si="5"/>
        <v>4.9182359229528023</v>
      </c>
      <c r="F98" s="178">
        <v>35570.565999999999</v>
      </c>
      <c r="G98" s="179">
        <f t="shared" si="6"/>
        <v>0.20590865943524764</v>
      </c>
      <c r="H98" s="178">
        <v>25890.19</v>
      </c>
      <c r="I98" s="179">
        <f t="shared" si="7"/>
        <v>0.15081434549071271</v>
      </c>
      <c r="J98" s="178">
        <v>-995925.03300000005</v>
      </c>
      <c r="K98" s="178">
        <v>-984961.22400000005</v>
      </c>
      <c r="L98" s="178"/>
      <c r="M98" s="155" t="s">
        <v>945</v>
      </c>
    </row>
    <row r="99" spans="1:14" x14ac:dyDescent="0.3">
      <c r="A99" s="155" t="s">
        <v>788</v>
      </c>
      <c r="B99" s="178">
        <v>25.31</v>
      </c>
      <c r="C99" s="179">
        <f t="shared" si="4"/>
        <v>1.2374465762270704E-4</v>
      </c>
      <c r="D99" s="178">
        <v>362.10500000000002</v>
      </c>
      <c r="E99" s="179">
        <f t="shared" si="5"/>
        <v>1.7617997998673469E-3</v>
      </c>
      <c r="F99" s="178">
        <v>15231.074000000001</v>
      </c>
      <c r="G99" s="179">
        <f t="shared" si="6"/>
        <v>8.8168685004873279E-2</v>
      </c>
      <c r="H99" s="178">
        <v>13455.242</v>
      </c>
      <c r="I99" s="179">
        <f t="shared" si="7"/>
        <v>7.8378857615535022E-2</v>
      </c>
      <c r="J99" s="178">
        <v>15205.764000000001</v>
      </c>
      <c r="K99" s="178">
        <v>13093.137000000001</v>
      </c>
      <c r="L99" s="178"/>
      <c r="M99" s="155" t="s">
        <v>1001</v>
      </c>
    </row>
    <row r="100" spans="1:14" x14ac:dyDescent="0.3">
      <c r="A100" s="155" t="s">
        <v>789</v>
      </c>
      <c r="B100" s="178">
        <v>2542.2469999999998</v>
      </c>
      <c r="C100" s="179">
        <f t="shared" si="4"/>
        <v>1.2429454152799451E-2</v>
      </c>
      <c r="D100" s="178">
        <v>1793.3389999999999</v>
      </c>
      <c r="E100" s="179">
        <f t="shared" si="5"/>
        <v>8.7253815641714638E-3</v>
      </c>
      <c r="F100" s="178">
        <v>3330.5369999999998</v>
      </c>
      <c r="G100" s="179">
        <f t="shared" si="6"/>
        <v>1.9279603503342943E-2</v>
      </c>
      <c r="H100" s="178">
        <v>2652.1309999999999</v>
      </c>
      <c r="I100" s="179">
        <f t="shared" si="7"/>
        <v>1.5449071672344987E-2</v>
      </c>
      <c r="J100" s="178">
        <v>788.29</v>
      </c>
      <c r="K100" s="178">
        <v>858.79199999999992</v>
      </c>
      <c r="L100" s="178"/>
      <c r="M100" s="155" t="s">
        <v>1002</v>
      </c>
    </row>
    <row r="101" spans="1:14" x14ac:dyDescent="0.3">
      <c r="A101" s="155" t="s">
        <v>790</v>
      </c>
      <c r="B101" s="178">
        <v>3.992</v>
      </c>
      <c r="C101" s="179">
        <f t="shared" si="4"/>
        <v>1.9517529562617407E-5</v>
      </c>
      <c r="D101" s="178" t="s">
        <v>775</v>
      </c>
      <c r="E101" s="179" t="str">
        <f t="shared" si="5"/>
        <v>x</v>
      </c>
      <c r="F101" s="178">
        <v>1643.2159999999999</v>
      </c>
      <c r="G101" s="179">
        <f t="shared" si="6"/>
        <v>9.5121456240687841E-3</v>
      </c>
      <c r="H101" s="178">
        <v>1528.7550000000001</v>
      </c>
      <c r="I101" s="179">
        <f t="shared" si="7"/>
        <v>8.9052334007844111E-3</v>
      </c>
      <c r="J101" s="178">
        <v>1639.2239999999999</v>
      </c>
      <c r="K101" s="178">
        <v>1528.7550000000001</v>
      </c>
      <c r="L101" s="178"/>
      <c r="M101" s="155" t="s">
        <v>1003</v>
      </c>
    </row>
    <row r="102" spans="1:14" x14ac:dyDescent="0.3">
      <c r="A102" s="155" t="s">
        <v>791</v>
      </c>
      <c r="B102" s="178" t="s">
        <v>775</v>
      </c>
      <c r="C102" s="179" t="str">
        <f t="shared" si="4"/>
        <v>x</v>
      </c>
      <c r="D102" s="178" t="s">
        <v>775</v>
      </c>
      <c r="E102" s="179" t="str">
        <f t="shared" si="5"/>
        <v>x</v>
      </c>
      <c r="F102" s="178">
        <v>319.85899999999998</v>
      </c>
      <c r="G102" s="179">
        <f t="shared" si="6"/>
        <v>1.8515796993024761E-3</v>
      </c>
      <c r="H102" s="178" t="s">
        <v>755</v>
      </c>
      <c r="I102" s="179" t="str">
        <f t="shared" si="7"/>
        <v>x</v>
      </c>
      <c r="J102" s="178">
        <v>319.85899999999998</v>
      </c>
      <c r="K102" s="178" t="s">
        <v>755</v>
      </c>
      <c r="L102" s="178"/>
      <c r="M102" s="155" t="s">
        <v>1004</v>
      </c>
    </row>
    <row r="103" spans="1:14" x14ac:dyDescent="0.3">
      <c r="A103" s="155" t="s">
        <v>792</v>
      </c>
      <c r="B103" s="178">
        <v>234.37100000000001</v>
      </c>
      <c r="C103" s="179">
        <f t="shared" si="4"/>
        <v>1.1458774852505522E-3</v>
      </c>
      <c r="D103" s="178">
        <v>253.95500000000001</v>
      </c>
      <c r="E103" s="179">
        <f t="shared" si="5"/>
        <v>1.2356025687999671E-3</v>
      </c>
      <c r="F103" s="178">
        <v>718.36599999999999</v>
      </c>
      <c r="G103" s="179">
        <f t="shared" si="6"/>
        <v>4.1584320036926348E-3</v>
      </c>
      <c r="H103" s="178">
        <v>932.69799999999998</v>
      </c>
      <c r="I103" s="179">
        <f t="shared" si="7"/>
        <v>5.4331095449858336E-3</v>
      </c>
      <c r="J103" s="178">
        <v>483.995</v>
      </c>
      <c r="K103" s="178">
        <v>678.74299999999994</v>
      </c>
      <c r="L103" s="178"/>
      <c r="M103" s="155" t="s">
        <v>1005</v>
      </c>
      <c r="N103" s="65"/>
    </row>
    <row r="104" spans="1:14" x14ac:dyDescent="0.3">
      <c r="A104" s="155" t="s">
        <v>793</v>
      </c>
      <c r="B104" s="178">
        <v>11186.228999999999</v>
      </c>
      <c r="C104" s="179">
        <f t="shared" si="4"/>
        <v>5.469127134311326E-2</v>
      </c>
      <c r="D104" s="178">
        <v>11507.374</v>
      </c>
      <c r="E104" s="179">
        <f t="shared" si="5"/>
        <v>5.5988426589521578E-2</v>
      </c>
      <c r="F104" s="178">
        <v>35324.92</v>
      </c>
      <c r="G104" s="179">
        <f t="shared" si="6"/>
        <v>0.20448667929145034</v>
      </c>
      <c r="H104" s="178">
        <v>37433.663</v>
      </c>
      <c r="I104" s="179">
        <f t="shared" si="7"/>
        <v>0.21805685414687609</v>
      </c>
      <c r="J104" s="178">
        <v>24138.690999999999</v>
      </c>
      <c r="K104" s="178">
        <v>25926.289000000001</v>
      </c>
      <c r="L104" s="178"/>
      <c r="M104" s="155" t="s">
        <v>1006</v>
      </c>
    </row>
    <row r="105" spans="1:14" x14ac:dyDescent="0.3">
      <c r="A105" s="155" t="s">
        <v>794</v>
      </c>
      <c r="B105" s="178" t="s">
        <v>775</v>
      </c>
      <c r="C105" s="179" t="str">
        <f t="shared" si="4"/>
        <v>x</v>
      </c>
      <c r="D105" s="178" t="s">
        <v>755</v>
      </c>
      <c r="E105" s="179" t="str">
        <f t="shared" si="5"/>
        <v>x</v>
      </c>
      <c r="F105" s="178">
        <v>746.21400000000006</v>
      </c>
      <c r="G105" s="179">
        <f t="shared" si="6"/>
        <v>4.3196367578692422E-3</v>
      </c>
      <c r="H105" s="178">
        <v>324.47399999999999</v>
      </c>
      <c r="I105" s="179">
        <f t="shared" si="7"/>
        <v>1.8901110396931625E-3</v>
      </c>
      <c r="J105" s="178">
        <v>746.21400000000006</v>
      </c>
      <c r="K105" s="178">
        <v>324.42899999999997</v>
      </c>
      <c r="L105" s="178"/>
      <c r="M105" s="155" t="s">
        <v>1007</v>
      </c>
    </row>
    <row r="106" spans="1:14" x14ac:dyDescent="0.3">
      <c r="A106" s="155" t="s">
        <v>795</v>
      </c>
      <c r="B106" s="178" t="s">
        <v>755</v>
      </c>
      <c r="C106" s="179" t="str">
        <f t="shared" si="4"/>
        <v>x</v>
      </c>
      <c r="D106" s="178" t="s">
        <v>775</v>
      </c>
      <c r="E106" s="179" t="str">
        <f t="shared" si="5"/>
        <v>x</v>
      </c>
      <c r="F106" s="178">
        <v>931.54600000000005</v>
      </c>
      <c r="G106" s="179">
        <f t="shared" si="6"/>
        <v>5.3924750048190747E-3</v>
      </c>
      <c r="H106" s="178">
        <v>44.185000000000002</v>
      </c>
      <c r="I106" s="179">
        <f t="shared" si="7"/>
        <v>2.5738443230842039E-4</v>
      </c>
      <c r="J106" s="178">
        <v>931.54100000000005</v>
      </c>
      <c r="K106" s="178">
        <v>44.185000000000002</v>
      </c>
      <c r="L106" s="178"/>
      <c r="M106" s="155" t="s">
        <v>1008</v>
      </c>
    </row>
    <row r="107" spans="1:14" x14ac:dyDescent="0.3">
      <c r="A107" s="155" t="s">
        <v>737</v>
      </c>
      <c r="B107" s="178">
        <v>412.69600000000003</v>
      </c>
      <c r="C107" s="179">
        <f t="shared" si="4"/>
        <v>2.0177370692319521E-3</v>
      </c>
      <c r="D107" s="178">
        <v>856.71</v>
      </c>
      <c r="E107" s="179">
        <f t="shared" si="5"/>
        <v>4.1682702711764675E-3</v>
      </c>
      <c r="F107" s="178">
        <v>38341.031999999999</v>
      </c>
      <c r="G107" s="179">
        <f t="shared" si="6"/>
        <v>0.22194615909355875</v>
      </c>
      <c r="H107" s="178">
        <v>40999.381999999998</v>
      </c>
      <c r="I107" s="179">
        <f t="shared" si="7"/>
        <v>0.23882771667004793</v>
      </c>
      <c r="J107" s="178">
        <v>37928.335999999996</v>
      </c>
      <c r="K107" s="178">
        <v>40142.671999999999</v>
      </c>
      <c r="L107" s="178"/>
      <c r="M107" s="155" t="s">
        <v>952</v>
      </c>
    </row>
    <row r="108" spans="1:14" x14ac:dyDescent="0.3">
      <c r="A108" s="155" t="s">
        <v>796</v>
      </c>
      <c r="B108" s="178">
        <v>11500.388999999999</v>
      </c>
      <c r="C108" s="179">
        <f t="shared" si="4"/>
        <v>5.6227250072419847E-2</v>
      </c>
      <c r="D108" s="178">
        <v>2253.7719999999999</v>
      </c>
      <c r="E108" s="179">
        <f t="shared" si="5"/>
        <v>1.0965590252955994E-2</v>
      </c>
      <c r="F108" s="178">
        <v>2379.335</v>
      </c>
      <c r="G108" s="179">
        <f t="shared" si="6"/>
        <v>1.3773345079675283E-2</v>
      </c>
      <c r="H108" s="178">
        <v>2231.9639999999999</v>
      </c>
      <c r="I108" s="179">
        <f t="shared" si="7"/>
        <v>1.300153416482587E-2</v>
      </c>
      <c r="J108" s="178">
        <v>-9121.0540000000001</v>
      </c>
      <c r="K108" s="178">
        <v>-21.807999999999993</v>
      </c>
      <c r="L108" s="178"/>
      <c r="M108" s="155" t="s">
        <v>1009</v>
      </c>
    </row>
    <row r="109" spans="1:14" x14ac:dyDescent="0.3">
      <c r="A109" s="155" t="s">
        <v>797</v>
      </c>
      <c r="B109" s="178">
        <v>7.3730000000000002</v>
      </c>
      <c r="C109" s="179">
        <f t="shared" si="4"/>
        <v>3.604778193015485E-5</v>
      </c>
      <c r="D109" s="178">
        <v>0.52200000000000002</v>
      </c>
      <c r="E109" s="179">
        <f t="shared" si="5"/>
        <v>2.5397591735291011E-6</v>
      </c>
      <c r="F109" s="178">
        <v>299.92500000000001</v>
      </c>
      <c r="G109" s="179">
        <f t="shared" si="6"/>
        <v>1.7361870115059921E-3</v>
      </c>
      <c r="H109" s="178">
        <v>69.84</v>
      </c>
      <c r="I109" s="179">
        <f t="shared" si="7"/>
        <v>4.068287598148711E-4</v>
      </c>
      <c r="J109" s="178">
        <v>292.55200000000002</v>
      </c>
      <c r="K109" s="178">
        <v>69.317999999999998</v>
      </c>
      <c r="L109" s="178"/>
      <c r="M109" s="155" t="s">
        <v>1010</v>
      </c>
    </row>
    <row r="110" spans="1:14" x14ac:dyDescent="0.3">
      <c r="A110" s="155" t="s">
        <v>798</v>
      </c>
      <c r="B110" s="178">
        <v>35.125</v>
      </c>
      <c r="C110" s="179">
        <f t="shared" si="4"/>
        <v>1.7173177001175762E-4</v>
      </c>
      <c r="D110" s="178">
        <v>593.822</v>
      </c>
      <c r="E110" s="179">
        <f t="shared" si="5"/>
        <v>2.8892047355237507E-3</v>
      </c>
      <c r="F110" s="178">
        <v>3422.3380000000002</v>
      </c>
      <c r="G110" s="179">
        <f t="shared" si="6"/>
        <v>1.981101536912026E-2</v>
      </c>
      <c r="H110" s="178">
        <v>3633.9769999999999</v>
      </c>
      <c r="I110" s="179">
        <f t="shared" si="7"/>
        <v>2.1168475889257812E-2</v>
      </c>
      <c r="J110" s="178">
        <v>3387.2130000000002</v>
      </c>
      <c r="K110" s="178">
        <v>3040.1549999999997</v>
      </c>
      <c r="L110" s="178"/>
      <c r="M110" s="155" t="s">
        <v>1011</v>
      </c>
    </row>
    <row r="111" spans="1:14" x14ac:dyDescent="0.3">
      <c r="A111" s="155" t="s">
        <v>799</v>
      </c>
      <c r="B111" s="178">
        <v>39845.849000000002</v>
      </c>
      <c r="C111" s="179">
        <f t="shared" si="4"/>
        <v>0.19481275947021273</v>
      </c>
      <c r="D111" s="178">
        <v>59150.711000000003</v>
      </c>
      <c r="E111" s="179">
        <f t="shared" si="5"/>
        <v>0.28779417793681744</v>
      </c>
      <c r="F111" s="178">
        <v>115467.99099999999</v>
      </c>
      <c r="G111" s="179">
        <f t="shared" si="6"/>
        <v>0.66841385752735116</v>
      </c>
      <c r="H111" s="178">
        <v>105624.806</v>
      </c>
      <c r="I111" s="179">
        <f t="shared" si="7"/>
        <v>0.6152807679075939</v>
      </c>
      <c r="J111" s="178">
        <v>75622.141999999993</v>
      </c>
      <c r="K111" s="178">
        <v>46474.094999999994</v>
      </c>
      <c r="L111" s="178"/>
      <c r="M111" s="155" t="s">
        <v>1012</v>
      </c>
    </row>
    <row r="112" spans="1:14" x14ac:dyDescent="0.3">
      <c r="A112" s="155" t="s">
        <v>800</v>
      </c>
      <c r="B112" s="178">
        <v>11102.81</v>
      </c>
      <c r="C112" s="179">
        <f t="shared" si="4"/>
        <v>5.4283422445672386E-2</v>
      </c>
      <c r="D112" s="178">
        <v>16966.098000000002</v>
      </c>
      <c r="E112" s="179">
        <f t="shared" si="5"/>
        <v>8.2547515391750453E-2</v>
      </c>
      <c r="F112" s="178">
        <v>1444.88</v>
      </c>
      <c r="G112" s="179">
        <f t="shared" si="6"/>
        <v>8.3640306382754964E-3</v>
      </c>
      <c r="H112" s="178">
        <v>2316.3820000000001</v>
      </c>
      <c r="I112" s="179">
        <f t="shared" si="7"/>
        <v>1.3493282020582628E-2</v>
      </c>
      <c r="J112" s="178">
        <v>-9657.93</v>
      </c>
      <c r="K112" s="178">
        <v>-14649.716000000002</v>
      </c>
      <c r="L112" s="178"/>
      <c r="M112" s="155" t="s">
        <v>1013</v>
      </c>
    </row>
    <row r="113" spans="1:13" x14ac:dyDescent="0.3">
      <c r="A113" s="155" t="s">
        <v>801</v>
      </c>
      <c r="B113" s="178">
        <v>18694.974999999999</v>
      </c>
      <c r="C113" s="179">
        <f t="shared" si="4"/>
        <v>9.1402737283289903E-2</v>
      </c>
      <c r="D113" s="178">
        <v>23698.312999999998</v>
      </c>
      <c r="E113" s="179">
        <f t="shared" si="5"/>
        <v>0.11530269700941369</v>
      </c>
      <c r="F113" s="178">
        <v>7572.4070000000002</v>
      </c>
      <c r="G113" s="179">
        <f t="shared" si="6"/>
        <v>4.3834674266023353E-2</v>
      </c>
      <c r="H113" s="178">
        <v>3513.8679999999999</v>
      </c>
      <c r="I113" s="179">
        <f t="shared" si="7"/>
        <v>2.0468822459810444E-2</v>
      </c>
      <c r="J113" s="178">
        <v>-11122.567999999999</v>
      </c>
      <c r="K113" s="178">
        <v>-20184.445</v>
      </c>
      <c r="L113" s="178"/>
      <c r="M113" s="155" t="s">
        <v>1014</v>
      </c>
    </row>
    <row r="114" spans="1:13" x14ac:dyDescent="0.3">
      <c r="A114" s="155" t="s">
        <v>802</v>
      </c>
      <c r="B114" s="178" t="s">
        <v>775</v>
      </c>
      <c r="C114" s="179" t="str">
        <f t="shared" si="4"/>
        <v>x</v>
      </c>
      <c r="D114" s="178" t="s">
        <v>775</v>
      </c>
      <c r="E114" s="179" t="str">
        <f t="shared" si="5"/>
        <v>x</v>
      </c>
      <c r="F114" s="178">
        <v>32035.862000000001</v>
      </c>
      <c r="G114" s="179">
        <f t="shared" si="6"/>
        <v>0.18544718681936609</v>
      </c>
      <c r="H114" s="178">
        <v>53160.267999999996</v>
      </c>
      <c r="I114" s="179">
        <f t="shared" si="7"/>
        <v>0.30966675117219611</v>
      </c>
      <c r="J114" s="178">
        <v>32035.862000000001</v>
      </c>
      <c r="K114" s="178">
        <v>53160.267999999996</v>
      </c>
      <c r="L114" s="178"/>
      <c r="M114" s="155" t="s">
        <v>1015</v>
      </c>
    </row>
    <row r="115" spans="1:13" x14ac:dyDescent="0.3">
      <c r="A115" s="155" t="s">
        <v>803</v>
      </c>
      <c r="B115" s="178" t="s">
        <v>775</v>
      </c>
      <c r="C115" s="179" t="str">
        <f t="shared" si="4"/>
        <v>x</v>
      </c>
      <c r="D115" s="178" t="s">
        <v>775</v>
      </c>
      <c r="E115" s="179" t="str">
        <f t="shared" si="5"/>
        <v>x</v>
      </c>
      <c r="F115" s="178">
        <v>666.38300000000004</v>
      </c>
      <c r="G115" s="179">
        <f t="shared" si="6"/>
        <v>3.8575160766471535E-3</v>
      </c>
      <c r="H115" s="178">
        <v>293.55700000000002</v>
      </c>
      <c r="I115" s="179">
        <f t="shared" si="7"/>
        <v>1.7100147515030659E-3</v>
      </c>
      <c r="J115" s="178">
        <v>666.38300000000004</v>
      </c>
      <c r="K115" s="178">
        <v>293.55700000000002</v>
      </c>
      <c r="L115" s="178"/>
      <c r="M115" s="155" t="s">
        <v>1016</v>
      </c>
    </row>
    <row r="116" spans="1:13" x14ac:dyDescent="0.3">
      <c r="A116" s="155" t="s">
        <v>804</v>
      </c>
      <c r="B116" s="178">
        <v>200288.73199999999</v>
      </c>
      <c r="C116" s="179">
        <f t="shared" si="4"/>
        <v>0.97924379956642149</v>
      </c>
      <c r="D116" s="178">
        <v>160987.80499999999</v>
      </c>
      <c r="E116" s="179">
        <f t="shared" si="5"/>
        <v>0.78327634976065907</v>
      </c>
      <c r="F116" s="178">
        <v>185798.46299999999</v>
      </c>
      <c r="G116" s="179">
        <f t="shared" si="6"/>
        <v>1.0755384786809257</v>
      </c>
      <c r="H116" s="178">
        <v>178498.992</v>
      </c>
      <c r="I116" s="179">
        <f t="shared" si="7"/>
        <v>1.03978412863065</v>
      </c>
      <c r="J116" s="178">
        <v>-14490.269</v>
      </c>
      <c r="K116" s="178">
        <v>17511.187000000005</v>
      </c>
      <c r="L116" s="178"/>
      <c r="M116" s="155" t="s">
        <v>1017</v>
      </c>
    </row>
    <row r="117" spans="1:13" x14ac:dyDescent="0.3">
      <c r="A117" s="155" t="s">
        <v>805</v>
      </c>
      <c r="B117" s="178">
        <v>353.161</v>
      </c>
      <c r="C117" s="179">
        <f t="shared" si="4"/>
        <v>1.7266608862383584E-3</v>
      </c>
      <c r="D117" s="178">
        <v>28.576000000000001</v>
      </c>
      <c r="E117" s="179">
        <f t="shared" si="5"/>
        <v>1.3903478571411417E-4</v>
      </c>
      <c r="F117" s="178">
        <v>1546.3969999999999</v>
      </c>
      <c r="G117" s="179">
        <f t="shared" si="6"/>
        <v>8.9516858749081659E-3</v>
      </c>
      <c r="H117" s="178">
        <v>402.09800000000001</v>
      </c>
      <c r="I117" s="179">
        <f t="shared" si="7"/>
        <v>2.3422827987405505E-3</v>
      </c>
      <c r="J117" s="178">
        <v>1193.2359999999999</v>
      </c>
      <c r="K117" s="178">
        <v>373.52199999999999</v>
      </c>
      <c r="L117" s="178"/>
      <c r="M117" s="155" t="s">
        <v>1018</v>
      </c>
    </row>
    <row r="118" spans="1:13" x14ac:dyDescent="0.3">
      <c r="A118" s="155" t="s">
        <v>806</v>
      </c>
      <c r="B118" s="178">
        <v>5870.9480000000003</v>
      </c>
      <c r="C118" s="179">
        <f t="shared" si="4"/>
        <v>2.8704008304255894E-2</v>
      </c>
      <c r="D118" s="178">
        <v>1743.095</v>
      </c>
      <c r="E118" s="179">
        <f t="shared" si="5"/>
        <v>8.4809224455607447E-3</v>
      </c>
      <c r="F118" s="178">
        <v>395.10199999999998</v>
      </c>
      <c r="G118" s="179">
        <f t="shared" si="6"/>
        <v>2.2871416541470051E-3</v>
      </c>
      <c r="H118" s="178">
        <v>410.88099999999997</v>
      </c>
      <c r="I118" s="179">
        <f t="shared" si="7"/>
        <v>2.3934451268827896E-3</v>
      </c>
      <c r="J118" s="178">
        <v>-5475.8460000000005</v>
      </c>
      <c r="K118" s="178">
        <v>-1332.2139999999999</v>
      </c>
      <c r="L118" s="178"/>
      <c r="M118" s="155" t="s">
        <v>1019</v>
      </c>
    </row>
    <row r="119" spans="1:13" x14ac:dyDescent="0.3">
      <c r="A119" s="155" t="s">
        <v>807</v>
      </c>
      <c r="B119" s="178">
        <v>5675347.9449999984</v>
      </c>
      <c r="C119" s="179">
        <f t="shared" si="4"/>
        <v>27.747688200069494</v>
      </c>
      <c r="D119" s="178">
        <v>5185886.9960000021</v>
      </c>
      <c r="E119" s="179">
        <f t="shared" si="5"/>
        <v>25.231616994207428</v>
      </c>
      <c r="F119" s="178">
        <v>5454914.8439999996</v>
      </c>
      <c r="G119" s="179">
        <f t="shared" si="6"/>
        <v>31.577068603897757</v>
      </c>
      <c r="H119" s="178">
        <v>5829672.4340000013</v>
      </c>
      <c r="I119" s="179">
        <f t="shared" si="7"/>
        <v>33.958740069461072</v>
      </c>
      <c r="J119" s="178">
        <v>-220433.10099999886</v>
      </c>
      <c r="K119" s="178">
        <v>643785.43799999915</v>
      </c>
      <c r="L119" s="178"/>
      <c r="M119" s="155" t="s">
        <v>807</v>
      </c>
    </row>
    <row r="120" spans="1:13" x14ac:dyDescent="0.3">
      <c r="A120" s="155" t="s">
        <v>808</v>
      </c>
      <c r="B120" s="178">
        <v>13.6</v>
      </c>
      <c r="C120" s="179">
        <f t="shared" si="4"/>
        <v>6.6492585684267713E-5</v>
      </c>
      <c r="D120" s="178">
        <v>27.417000000000002</v>
      </c>
      <c r="E120" s="179">
        <f t="shared" si="5"/>
        <v>1.333957418786348E-4</v>
      </c>
      <c r="F120" s="178">
        <v>1193.6379999999999</v>
      </c>
      <c r="G120" s="179">
        <f t="shared" si="6"/>
        <v>6.9096567209802097E-3</v>
      </c>
      <c r="H120" s="178">
        <v>404.13299999999998</v>
      </c>
      <c r="I120" s="179">
        <f t="shared" si="7"/>
        <v>2.3541369872603565E-3</v>
      </c>
      <c r="J120" s="178">
        <v>1180.038</v>
      </c>
      <c r="K120" s="178">
        <v>376.71600000000001</v>
      </c>
      <c r="L120" s="178"/>
      <c r="M120" s="155" t="s">
        <v>1020</v>
      </c>
    </row>
    <row r="121" spans="1:13" x14ac:dyDescent="0.3">
      <c r="A121" s="155" t="s">
        <v>809</v>
      </c>
      <c r="B121" s="178" t="s">
        <v>755</v>
      </c>
      <c r="C121" s="179" t="str">
        <f t="shared" si="4"/>
        <v>x</v>
      </c>
      <c r="D121" s="178">
        <v>2.5870000000000002</v>
      </c>
      <c r="E121" s="179">
        <f t="shared" si="5"/>
        <v>1.2586890769961273E-5</v>
      </c>
      <c r="F121" s="178">
        <v>49.3</v>
      </c>
      <c r="G121" s="179">
        <f t="shared" si="6"/>
        <v>2.8538474507708728E-4</v>
      </c>
      <c r="H121" s="178">
        <v>0.80700000000000005</v>
      </c>
      <c r="I121" s="179">
        <f t="shared" si="7"/>
        <v>4.7008993294759594E-6</v>
      </c>
      <c r="J121" s="178">
        <v>49.155999999999999</v>
      </c>
      <c r="K121" s="178">
        <v>-1.7800000000000002</v>
      </c>
      <c r="L121" s="178"/>
      <c r="M121" s="155" t="s">
        <v>1021</v>
      </c>
    </row>
    <row r="122" spans="1:13" x14ac:dyDescent="0.3">
      <c r="A122" s="155" t="s">
        <v>810</v>
      </c>
      <c r="B122" s="178">
        <v>87895.455000000002</v>
      </c>
      <c r="C122" s="179">
        <f t="shared" si="4"/>
        <v>0.42973500535626447</v>
      </c>
      <c r="D122" s="178">
        <v>106352.061</v>
      </c>
      <c r="E122" s="179">
        <f t="shared" si="5"/>
        <v>0.51744946848367146</v>
      </c>
      <c r="F122" s="178">
        <v>32182.225999999999</v>
      </c>
      <c r="G122" s="179">
        <f t="shared" si="6"/>
        <v>0.18629444955422333</v>
      </c>
      <c r="H122" s="178">
        <v>52748.120999999999</v>
      </c>
      <c r="I122" s="179">
        <f t="shared" si="7"/>
        <v>0.30726593140026853</v>
      </c>
      <c r="J122" s="178">
        <v>-55713.229000000007</v>
      </c>
      <c r="K122" s="178">
        <v>-53603.94</v>
      </c>
      <c r="L122" s="178"/>
      <c r="M122" s="155" t="s">
        <v>1022</v>
      </c>
    </row>
    <row r="123" spans="1:13" x14ac:dyDescent="0.3">
      <c r="A123" s="155" t="s">
        <v>811</v>
      </c>
      <c r="B123" s="178">
        <v>23.353000000000002</v>
      </c>
      <c r="C123" s="179">
        <f t="shared" si="4"/>
        <v>1.1417657010916943E-4</v>
      </c>
      <c r="D123" s="178" t="s">
        <v>755</v>
      </c>
      <c r="E123" s="179" t="str">
        <f t="shared" si="5"/>
        <v>x</v>
      </c>
      <c r="F123" s="178">
        <v>1449.837</v>
      </c>
      <c r="G123" s="179">
        <f t="shared" si="6"/>
        <v>8.3927254086882154E-3</v>
      </c>
      <c r="H123" s="178">
        <v>4137.6639999999998</v>
      </c>
      <c r="I123" s="179">
        <f t="shared" si="7"/>
        <v>2.4102530264184404E-2</v>
      </c>
      <c r="J123" s="178">
        <v>1426.4839999999999</v>
      </c>
      <c r="K123" s="178">
        <v>4137.5279999999993</v>
      </c>
      <c r="L123" s="178"/>
      <c r="M123" s="155" t="s">
        <v>1023</v>
      </c>
    </row>
    <row r="124" spans="1:13" x14ac:dyDescent="0.3">
      <c r="A124" s="155" t="s">
        <v>812</v>
      </c>
      <c r="B124" s="178">
        <v>7.0640000000000001</v>
      </c>
      <c r="C124" s="179">
        <f t="shared" si="4"/>
        <v>3.4537031270122584E-5</v>
      </c>
      <c r="D124" s="178">
        <v>0.88100000000000001</v>
      </c>
      <c r="E124" s="179">
        <f t="shared" si="5"/>
        <v>4.286451785209076E-6</v>
      </c>
      <c r="F124" s="178">
        <v>1089.4970000000001</v>
      </c>
      <c r="G124" s="179">
        <f t="shared" si="6"/>
        <v>6.306811837875282E-3</v>
      </c>
      <c r="H124" s="178">
        <v>1454.9</v>
      </c>
      <c r="I124" s="179">
        <f t="shared" si="7"/>
        <v>8.4750166474034366E-3</v>
      </c>
      <c r="J124" s="178">
        <v>1082.433</v>
      </c>
      <c r="K124" s="178">
        <v>1454.019</v>
      </c>
      <c r="L124" s="178"/>
      <c r="M124" s="155" t="s">
        <v>1024</v>
      </c>
    </row>
    <row r="125" spans="1:13" x14ac:dyDescent="0.3">
      <c r="A125" s="155" t="s">
        <v>813</v>
      </c>
      <c r="B125" s="178">
        <v>77.817999999999998</v>
      </c>
      <c r="C125" s="179">
        <f t="shared" si="4"/>
        <v>3.8046470829252539E-4</v>
      </c>
      <c r="D125" s="178">
        <v>24.111000000000001</v>
      </c>
      <c r="E125" s="179">
        <f t="shared" si="5"/>
        <v>1.1731060044628383E-4</v>
      </c>
      <c r="F125" s="178">
        <v>3010.384</v>
      </c>
      <c r="G125" s="179">
        <f t="shared" si="6"/>
        <v>1.7426321915297003E-2</v>
      </c>
      <c r="H125" s="178">
        <v>4165.3969999999999</v>
      </c>
      <c r="I125" s="179">
        <f t="shared" si="7"/>
        <v>2.4264079261835401E-2</v>
      </c>
      <c r="J125" s="178">
        <v>2932.5659999999998</v>
      </c>
      <c r="K125" s="178">
        <v>4141.2860000000001</v>
      </c>
      <c r="L125" s="178"/>
      <c r="M125" s="155" t="s">
        <v>1025</v>
      </c>
    </row>
    <row r="126" spans="1:13" x14ac:dyDescent="0.3">
      <c r="A126" s="155" t="s">
        <v>814</v>
      </c>
      <c r="B126" s="178">
        <v>71.668999999999997</v>
      </c>
      <c r="C126" s="179">
        <f t="shared" si="4"/>
        <v>3.5040125907395464E-4</v>
      </c>
      <c r="D126" s="178">
        <v>32.868000000000002</v>
      </c>
      <c r="E126" s="179">
        <f t="shared" si="5"/>
        <v>1.5991725002979787E-4</v>
      </c>
      <c r="F126" s="178">
        <v>1286.444</v>
      </c>
      <c r="G126" s="179">
        <f t="shared" si="6"/>
        <v>7.4468862676662978E-3</v>
      </c>
      <c r="H126" s="178">
        <v>1151.367</v>
      </c>
      <c r="I126" s="179">
        <f t="shared" si="7"/>
        <v>6.7068901589600327E-3</v>
      </c>
      <c r="J126" s="178">
        <v>1214.7749999999999</v>
      </c>
      <c r="K126" s="178">
        <v>1118.499</v>
      </c>
      <c r="L126" s="178"/>
      <c r="M126" s="155" t="s">
        <v>1026</v>
      </c>
    </row>
    <row r="127" spans="1:13" x14ac:dyDescent="0.3">
      <c r="A127" s="155" t="s">
        <v>815</v>
      </c>
      <c r="B127" s="178">
        <v>3045.2060000000001</v>
      </c>
      <c r="C127" s="179">
        <f t="shared" si="4"/>
        <v>1.4888501535385748E-2</v>
      </c>
      <c r="D127" s="178">
        <v>977.36500000000001</v>
      </c>
      <c r="E127" s="179">
        <f t="shared" si="5"/>
        <v>4.7553098173108614E-3</v>
      </c>
      <c r="F127" s="178">
        <v>4709.1040000000003</v>
      </c>
      <c r="G127" s="179">
        <f t="shared" si="6"/>
        <v>2.7259765610172255E-2</v>
      </c>
      <c r="H127" s="178">
        <v>3276.1660000000002</v>
      </c>
      <c r="I127" s="179">
        <f t="shared" si="7"/>
        <v>1.9084171688540194E-2</v>
      </c>
      <c r="J127" s="178">
        <v>1663.8980000000001</v>
      </c>
      <c r="K127" s="178">
        <v>2298.8010000000004</v>
      </c>
      <c r="L127" s="178"/>
      <c r="M127" s="155" t="s">
        <v>1027</v>
      </c>
    </row>
    <row r="128" spans="1:13" x14ac:dyDescent="0.3">
      <c r="A128" s="155" t="s">
        <v>816</v>
      </c>
      <c r="B128" s="178" t="s">
        <v>775</v>
      </c>
      <c r="C128" s="179" t="str">
        <f t="shared" si="4"/>
        <v>x</v>
      </c>
      <c r="D128" s="178">
        <v>0.64</v>
      </c>
      <c r="E128" s="179">
        <f t="shared" si="5"/>
        <v>3.1138809790395112E-6</v>
      </c>
      <c r="F128" s="178">
        <v>764.70899999999995</v>
      </c>
      <c r="G128" s="179">
        <f t="shared" si="6"/>
        <v>4.4266994528023192E-3</v>
      </c>
      <c r="H128" s="178">
        <v>929.75699999999995</v>
      </c>
      <c r="I128" s="179">
        <f t="shared" si="7"/>
        <v>5.4159777668842364E-3</v>
      </c>
      <c r="J128" s="178">
        <v>764.70899999999995</v>
      </c>
      <c r="K128" s="178">
        <v>929.11699999999996</v>
      </c>
      <c r="L128" s="178"/>
      <c r="M128" s="155" t="s">
        <v>1028</v>
      </c>
    </row>
    <row r="129" spans="1:13" x14ac:dyDescent="0.3">
      <c r="A129" s="155" t="s">
        <v>817</v>
      </c>
      <c r="B129" s="178">
        <v>3029746.179</v>
      </c>
      <c r="C129" s="179">
        <f t="shared" si="4"/>
        <v>14.812915985936781</v>
      </c>
      <c r="D129" s="178">
        <v>2696292.9670000002</v>
      </c>
      <c r="E129" s="179">
        <f t="shared" si="5"/>
        <v>13.11864903728017</v>
      </c>
      <c r="F129" s="178">
        <v>723300.23899999994</v>
      </c>
      <c r="G129" s="179">
        <f t="shared" si="6"/>
        <v>4.1869950166574297</v>
      </c>
      <c r="H129" s="178">
        <v>856166.90500000003</v>
      </c>
      <c r="I129" s="179">
        <f t="shared" si="7"/>
        <v>4.9873041259405291</v>
      </c>
      <c r="J129" s="178">
        <v>-2306445.94</v>
      </c>
      <c r="K129" s="178">
        <v>-1840126.0620000002</v>
      </c>
      <c r="L129" s="178"/>
      <c r="M129" s="155" t="s">
        <v>1029</v>
      </c>
    </row>
    <row r="130" spans="1:13" x14ac:dyDescent="0.3">
      <c r="A130" s="155" t="s">
        <v>818</v>
      </c>
      <c r="B130" s="178">
        <v>18.314</v>
      </c>
      <c r="C130" s="179">
        <f t="shared" si="4"/>
        <v>8.9540089281005806E-5</v>
      </c>
      <c r="D130" s="178">
        <v>14.118</v>
      </c>
      <c r="E130" s="179">
        <f t="shared" si="5"/>
        <v>6.86902682219997E-5</v>
      </c>
      <c r="F130" s="178">
        <v>2342.598</v>
      </c>
      <c r="G130" s="179">
        <f t="shared" si="6"/>
        <v>1.356068424032646E-2</v>
      </c>
      <c r="H130" s="178">
        <v>1946.4849999999999</v>
      </c>
      <c r="I130" s="179">
        <f t="shared" si="7"/>
        <v>1.1338575007850077E-2</v>
      </c>
      <c r="J130" s="178">
        <v>2324.2840000000001</v>
      </c>
      <c r="K130" s="178">
        <v>1932.367</v>
      </c>
      <c r="L130" s="178"/>
      <c r="M130" s="155" t="s">
        <v>1030</v>
      </c>
    </row>
    <row r="131" spans="1:13" x14ac:dyDescent="0.3">
      <c r="A131" s="155" t="s">
        <v>819</v>
      </c>
      <c r="B131" s="178">
        <v>16909.45</v>
      </c>
      <c r="C131" s="179">
        <f t="shared" si="4"/>
        <v>8.2673018602855947E-2</v>
      </c>
      <c r="D131" s="178">
        <v>1998.057</v>
      </c>
      <c r="E131" s="179">
        <f t="shared" si="5"/>
        <v>9.7214245114636694E-3</v>
      </c>
      <c r="F131" s="178">
        <v>172.32900000000001</v>
      </c>
      <c r="G131" s="179">
        <f t="shared" si="6"/>
        <v>9.9756729684359786E-4</v>
      </c>
      <c r="H131" s="178">
        <v>3.883</v>
      </c>
      <c r="I131" s="179">
        <f t="shared" si="7"/>
        <v>2.26190732296842E-5</v>
      </c>
      <c r="J131" s="178">
        <v>-16737.120999999999</v>
      </c>
      <c r="K131" s="178">
        <v>-1994.174</v>
      </c>
      <c r="L131" s="178"/>
      <c r="M131" s="155" t="s">
        <v>1031</v>
      </c>
    </row>
    <row r="132" spans="1:13" x14ac:dyDescent="0.3">
      <c r="A132" s="155" t="s">
        <v>820</v>
      </c>
      <c r="B132" s="178">
        <v>190863.71599999999</v>
      </c>
      <c r="C132" s="179">
        <f t="shared" si="4"/>
        <v>0.93316338162851031</v>
      </c>
      <c r="D132" s="178">
        <v>169764.67300000001</v>
      </c>
      <c r="E132" s="179">
        <f t="shared" si="5"/>
        <v>0.82597966588681626</v>
      </c>
      <c r="F132" s="178">
        <v>300328.179</v>
      </c>
      <c r="G132" s="179">
        <f t="shared" si="6"/>
        <v>1.7385209087906865</v>
      </c>
      <c r="H132" s="178">
        <v>293424.59399999998</v>
      </c>
      <c r="I132" s="179">
        <f t="shared" si="7"/>
        <v>1.7092434661540958</v>
      </c>
      <c r="J132" s="178">
        <v>109464.46300000002</v>
      </c>
      <c r="K132" s="178">
        <v>123659.92099999997</v>
      </c>
      <c r="L132" s="178"/>
      <c r="M132" s="155" t="s">
        <v>1032</v>
      </c>
    </row>
    <row r="133" spans="1:13" x14ac:dyDescent="0.3">
      <c r="A133" s="155" t="s">
        <v>821</v>
      </c>
      <c r="B133" s="178">
        <v>60668.732000000004</v>
      </c>
      <c r="C133" s="179">
        <f t="shared" si="4"/>
        <v>0.29661918094602024</v>
      </c>
      <c r="D133" s="178">
        <v>54424.637000000002</v>
      </c>
      <c r="E133" s="179">
        <f t="shared" si="5"/>
        <v>0.26479975303973435</v>
      </c>
      <c r="F133" s="178">
        <v>61304.968999999997</v>
      </c>
      <c r="G133" s="179">
        <f t="shared" si="6"/>
        <v>0.35487835598425432</v>
      </c>
      <c r="H133" s="178">
        <v>73573.894</v>
      </c>
      <c r="I133" s="179">
        <f t="shared" si="7"/>
        <v>0.42857926762272025</v>
      </c>
      <c r="J133" s="178">
        <v>636.23699999999371</v>
      </c>
      <c r="K133" s="178">
        <v>19149.256999999998</v>
      </c>
      <c r="L133" s="178"/>
      <c r="M133" s="155" t="s">
        <v>1033</v>
      </c>
    </row>
    <row r="134" spans="1:13" x14ac:dyDescent="0.3">
      <c r="A134" s="155" t="s">
        <v>822</v>
      </c>
      <c r="B134" s="178">
        <v>33257.678</v>
      </c>
      <c r="C134" s="179">
        <f t="shared" si="4"/>
        <v>0.16260213265255774</v>
      </c>
      <c r="D134" s="178">
        <v>41236.985000000001</v>
      </c>
      <c r="E134" s="179">
        <f t="shared" si="5"/>
        <v>0.20063603628818377</v>
      </c>
      <c r="F134" s="178">
        <v>47279.235000000001</v>
      </c>
      <c r="G134" s="179">
        <f t="shared" si="6"/>
        <v>0.27368706750334088</v>
      </c>
      <c r="H134" s="178">
        <v>49916.243999999999</v>
      </c>
      <c r="I134" s="179">
        <f t="shared" si="7"/>
        <v>0.29076981158557413</v>
      </c>
      <c r="J134" s="178">
        <v>14021.557000000001</v>
      </c>
      <c r="K134" s="178">
        <v>8679.2589999999982</v>
      </c>
      <c r="L134" s="178"/>
      <c r="M134" s="155" t="s">
        <v>1034</v>
      </c>
    </row>
    <row r="135" spans="1:13" x14ac:dyDescent="0.3">
      <c r="A135" s="155" t="s">
        <v>823</v>
      </c>
      <c r="B135" s="178">
        <v>52215.040999999997</v>
      </c>
      <c r="C135" s="179">
        <f t="shared" si="4"/>
        <v>0.2552877270367685</v>
      </c>
      <c r="D135" s="178">
        <v>49408.345999999998</v>
      </c>
      <c r="E135" s="179">
        <f t="shared" si="5"/>
        <v>0.24039329502375451</v>
      </c>
      <c r="F135" s="178">
        <v>8836.98</v>
      </c>
      <c r="G135" s="179">
        <f t="shared" si="6"/>
        <v>5.1154955061892875E-2</v>
      </c>
      <c r="H135" s="178">
        <v>8825.384</v>
      </c>
      <c r="I135" s="179">
        <f t="shared" si="7"/>
        <v>5.1409221472079124E-2</v>
      </c>
      <c r="J135" s="178">
        <v>-43378.061000000002</v>
      </c>
      <c r="K135" s="178">
        <v>-40582.962</v>
      </c>
      <c r="L135" s="178"/>
      <c r="M135" s="155" t="s">
        <v>1035</v>
      </c>
    </row>
    <row r="136" spans="1:13" x14ac:dyDescent="0.3">
      <c r="A136" s="155" t="s">
        <v>824</v>
      </c>
      <c r="B136" s="178">
        <v>13781.78</v>
      </c>
      <c r="C136" s="179">
        <f t="shared" si="4"/>
        <v>6.7381337318509343E-2</v>
      </c>
      <c r="D136" s="178">
        <v>12040.054</v>
      </c>
      <c r="E136" s="179">
        <f t="shared" si="5"/>
        <v>5.8580148651888403E-2</v>
      </c>
      <c r="F136" s="178">
        <v>30428.665000000001</v>
      </c>
      <c r="G136" s="179">
        <f t="shared" si="6"/>
        <v>0.17614354572132027</v>
      </c>
      <c r="H136" s="178">
        <v>21716.371999999999</v>
      </c>
      <c r="I136" s="179">
        <f t="shared" si="7"/>
        <v>0.12650121260650618</v>
      </c>
      <c r="J136" s="178">
        <v>16646.885000000002</v>
      </c>
      <c r="K136" s="178">
        <v>9676.3179999999993</v>
      </c>
      <c r="L136" s="178"/>
      <c r="M136" s="155" t="s">
        <v>1036</v>
      </c>
    </row>
    <row r="137" spans="1:13" x14ac:dyDescent="0.3">
      <c r="A137" s="155" t="s">
        <v>825</v>
      </c>
      <c r="B137" s="178">
        <v>209.55699999999999</v>
      </c>
      <c r="C137" s="179">
        <f t="shared" si="4"/>
        <v>1.024557851341036E-3</v>
      </c>
      <c r="D137" s="178" t="s">
        <v>755</v>
      </c>
      <c r="E137" s="179" t="str">
        <f t="shared" si="5"/>
        <v>x</v>
      </c>
      <c r="F137" s="178">
        <v>1512.585</v>
      </c>
      <c r="G137" s="179">
        <f t="shared" si="6"/>
        <v>8.7559570919356206E-3</v>
      </c>
      <c r="H137" s="178">
        <v>2089.44</v>
      </c>
      <c r="I137" s="179">
        <f t="shared" si="7"/>
        <v>1.217130990703872E-2</v>
      </c>
      <c r="J137" s="178">
        <v>1303.028</v>
      </c>
      <c r="K137" s="178">
        <v>2089.3940000000002</v>
      </c>
      <c r="L137" s="178"/>
      <c r="M137" s="155" t="s">
        <v>1037</v>
      </c>
    </row>
    <row r="138" spans="1:13" x14ac:dyDescent="0.3">
      <c r="A138" s="155" t="s">
        <v>826</v>
      </c>
      <c r="B138" s="178">
        <v>5.7409999999999997</v>
      </c>
      <c r="C138" s="179">
        <f t="shared" si="4"/>
        <v>2.8068671648042721E-5</v>
      </c>
      <c r="D138" s="178" t="s">
        <v>755</v>
      </c>
      <c r="E138" s="179" t="str">
        <f t="shared" si="5"/>
        <v>x</v>
      </c>
      <c r="F138" s="178">
        <v>661.96100000000001</v>
      </c>
      <c r="G138" s="179">
        <f t="shared" si="6"/>
        <v>3.8319182806485557E-3</v>
      </c>
      <c r="H138" s="178">
        <v>61.481999999999999</v>
      </c>
      <c r="I138" s="179">
        <f t="shared" si="7"/>
        <v>3.5814212214974088E-4</v>
      </c>
      <c r="J138" s="178">
        <v>656.22</v>
      </c>
      <c r="K138" s="178">
        <v>61.387</v>
      </c>
      <c r="L138" s="178"/>
      <c r="M138" s="155" t="s">
        <v>1038</v>
      </c>
    </row>
    <row r="139" spans="1:13" x14ac:dyDescent="0.3">
      <c r="A139" s="155" t="s">
        <v>827</v>
      </c>
      <c r="B139" s="178">
        <v>5932.24</v>
      </c>
      <c r="C139" s="179">
        <f t="shared" si="4"/>
        <v>2.9003674742620614E-2</v>
      </c>
      <c r="D139" s="178">
        <v>3676.1149999999998</v>
      </c>
      <c r="E139" s="179">
        <f t="shared" si="5"/>
        <v>1.7885913398846608E-2</v>
      </c>
      <c r="F139" s="178">
        <v>31965.546999999999</v>
      </c>
      <c r="G139" s="179">
        <f t="shared" si="6"/>
        <v>0.18504015176155481</v>
      </c>
      <c r="H139" s="178">
        <v>22941.358</v>
      </c>
      <c r="I139" s="179">
        <f t="shared" si="7"/>
        <v>0.13363694478248814</v>
      </c>
      <c r="J139" s="178">
        <v>26033.307000000001</v>
      </c>
      <c r="K139" s="178">
        <v>19265.243000000002</v>
      </c>
      <c r="L139" s="178"/>
      <c r="M139" s="155" t="s">
        <v>1039</v>
      </c>
    </row>
    <row r="140" spans="1:13" x14ac:dyDescent="0.3">
      <c r="A140" s="155" t="s">
        <v>828</v>
      </c>
      <c r="B140" s="178">
        <v>56495.784</v>
      </c>
      <c r="C140" s="179">
        <f t="shared" si="4"/>
        <v>0.2762169675308736</v>
      </c>
      <c r="D140" s="178">
        <v>71013.126000000004</v>
      </c>
      <c r="E140" s="179">
        <f t="shared" si="5"/>
        <v>0.34551003486490023</v>
      </c>
      <c r="F140" s="178">
        <v>20340.076000000001</v>
      </c>
      <c r="G140" s="179">
        <f t="shared" si="6"/>
        <v>0.1177433550529124</v>
      </c>
      <c r="H140" s="178">
        <v>12510.521000000001</v>
      </c>
      <c r="I140" s="179">
        <f t="shared" si="7"/>
        <v>7.287571224324027E-2</v>
      </c>
      <c r="J140" s="178">
        <v>-36155.707999999999</v>
      </c>
      <c r="K140" s="178">
        <v>-58502.605000000003</v>
      </c>
      <c r="L140" s="178"/>
      <c r="M140" s="155" t="s">
        <v>1040</v>
      </c>
    </row>
    <row r="141" spans="1:13" x14ac:dyDescent="0.3">
      <c r="A141" s="155" t="s">
        <v>829</v>
      </c>
      <c r="B141" s="178">
        <v>124.45399999999999</v>
      </c>
      <c r="C141" s="179">
        <f t="shared" si="4"/>
        <v>6.0847560726101874E-4</v>
      </c>
      <c r="D141" s="178">
        <v>491.78100000000001</v>
      </c>
      <c r="E141" s="179">
        <f t="shared" si="5"/>
        <v>2.3927304714891091E-3</v>
      </c>
      <c r="F141" s="178">
        <v>0.98199999999999998</v>
      </c>
      <c r="G141" s="179">
        <f t="shared" si="6"/>
        <v>5.6845399526511105E-6</v>
      </c>
      <c r="H141" s="178" t="s">
        <v>755</v>
      </c>
      <c r="I141" s="179" t="str">
        <f t="shared" si="7"/>
        <v>x</v>
      </c>
      <c r="J141" s="178">
        <v>-123.47199999999999</v>
      </c>
      <c r="K141" s="178">
        <v>-491.75799999999998</v>
      </c>
      <c r="L141" s="178"/>
      <c r="M141" s="155" t="s">
        <v>1041</v>
      </c>
    </row>
    <row r="142" spans="1:13" x14ac:dyDescent="0.3">
      <c r="A142" s="155" t="s">
        <v>830</v>
      </c>
      <c r="B142" s="178" t="s">
        <v>755</v>
      </c>
      <c r="C142" s="179" t="str">
        <f t="shared" ref="C142:C205" si="8">IF(B142=0,0,IF(OR(B142="x",B142="Ə"),"x",B142/$B$12*100))</f>
        <v>x</v>
      </c>
      <c r="D142" s="178" t="s">
        <v>755</v>
      </c>
      <c r="E142" s="179" t="str">
        <f t="shared" ref="E142:E205" si="9">IF(D142=0,0,IF(OR(D142="x",D142="Ə"),"x",D142/$D$12*100))</f>
        <v>x</v>
      </c>
      <c r="F142" s="178">
        <v>17.555</v>
      </c>
      <c r="G142" s="179">
        <f t="shared" ref="G142:G205" si="10">IF(F142=0,0,IF(OR(F142="x",F142="Ə"),"x",F142/$F$12*100))</f>
        <v>1.0162128194377826E-4</v>
      </c>
      <c r="H142" s="178" t="s">
        <v>755</v>
      </c>
      <c r="I142" s="179" t="str">
        <f t="shared" ref="I142:I205" si="11">IF(H142=0,0,IF(OR(H142="x",H142="Ə"),"x",H142/$H$12*100))</f>
        <v>x</v>
      </c>
      <c r="J142" s="178">
        <v>17.2</v>
      </c>
      <c r="K142" s="178" t="s">
        <v>755</v>
      </c>
      <c r="L142" s="178"/>
      <c r="M142" s="155" t="s">
        <v>1042</v>
      </c>
    </row>
    <row r="143" spans="1:13" x14ac:dyDescent="0.3">
      <c r="A143" s="155" t="s">
        <v>831</v>
      </c>
      <c r="B143" s="178">
        <v>735.21500000000003</v>
      </c>
      <c r="C143" s="179">
        <f t="shared" si="8"/>
        <v>3.5945842929308008E-3</v>
      </c>
      <c r="D143" s="178">
        <v>5389.3119999999999</v>
      </c>
      <c r="E143" s="179">
        <f t="shared" si="9"/>
        <v>2.6221368948295912E-2</v>
      </c>
      <c r="F143" s="178">
        <v>798.83500000000004</v>
      </c>
      <c r="G143" s="179">
        <f t="shared" si="10"/>
        <v>4.6242458992627796E-3</v>
      </c>
      <c r="H143" s="178">
        <v>1023.842</v>
      </c>
      <c r="I143" s="179">
        <f t="shared" si="11"/>
        <v>5.9640373869756192E-3</v>
      </c>
      <c r="J143" s="178">
        <v>63.620000000000005</v>
      </c>
      <c r="K143" s="178">
        <v>-4365.47</v>
      </c>
      <c r="L143" s="178"/>
      <c r="M143" s="155" t="s">
        <v>1043</v>
      </c>
    </row>
    <row r="144" spans="1:13" x14ac:dyDescent="0.3">
      <c r="A144" s="155" t="s">
        <v>832</v>
      </c>
      <c r="B144" s="178">
        <v>3366.1559999999999</v>
      </c>
      <c r="C144" s="179">
        <f t="shared" si="8"/>
        <v>1.6457677665927345E-2</v>
      </c>
      <c r="D144" s="178">
        <v>1195.328</v>
      </c>
      <c r="E144" s="179">
        <f t="shared" si="9"/>
        <v>5.815795504552094E-3</v>
      </c>
      <c r="F144" s="178">
        <v>10814.07</v>
      </c>
      <c r="G144" s="179">
        <f t="shared" si="10"/>
        <v>6.259980953743971E-2</v>
      </c>
      <c r="H144" s="178">
        <v>12459.039000000001</v>
      </c>
      <c r="I144" s="179">
        <f t="shared" si="11"/>
        <v>7.2575821661728407E-2</v>
      </c>
      <c r="J144" s="178">
        <v>7447.9139999999998</v>
      </c>
      <c r="K144" s="178">
        <v>11263.711000000001</v>
      </c>
      <c r="L144" s="178"/>
      <c r="M144" s="155" t="s">
        <v>1044</v>
      </c>
    </row>
    <row r="145" spans="1:13" x14ac:dyDescent="0.3">
      <c r="A145" s="155" t="s">
        <v>833</v>
      </c>
      <c r="B145" s="178">
        <v>27248.949000000001</v>
      </c>
      <c r="C145" s="179">
        <f t="shared" si="8"/>
        <v>0.13322449089623098</v>
      </c>
      <c r="D145" s="178">
        <v>37213.951999999997</v>
      </c>
      <c r="E145" s="179">
        <f t="shared" si="9"/>
        <v>0.18106221451201462</v>
      </c>
      <c r="F145" s="178">
        <v>447.85700000000003</v>
      </c>
      <c r="G145" s="179">
        <f t="shared" si="10"/>
        <v>2.592526486328379E-3</v>
      </c>
      <c r="H145" s="178">
        <v>786.75900000000001</v>
      </c>
      <c r="I145" s="179">
        <f t="shared" si="11"/>
        <v>4.5829923860708499E-3</v>
      </c>
      <c r="J145" s="178">
        <v>-26801.092000000001</v>
      </c>
      <c r="K145" s="178">
        <v>-36427.192999999999</v>
      </c>
      <c r="L145" s="178"/>
      <c r="M145" s="155" t="s">
        <v>1045</v>
      </c>
    </row>
    <row r="146" spans="1:13" x14ac:dyDescent="0.3">
      <c r="A146" s="155" t="s">
        <v>834</v>
      </c>
      <c r="B146" s="178">
        <v>4924.9970000000003</v>
      </c>
      <c r="C146" s="179">
        <f t="shared" si="8"/>
        <v>2.407910183950452E-2</v>
      </c>
      <c r="D146" s="178">
        <v>8778.5709999999999</v>
      </c>
      <c r="E146" s="179">
        <f t="shared" si="9"/>
        <v>4.2711601968824772E-2</v>
      </c>
      <c r="F146" s="178">
        <v>13682.12</v>
      </c>
      <c r="G146" s="179">
        <f t="shared" si="10"/>
        <v>7.9202197328886781E-2</v>
      </c>
      <c r="H146" s="178">
        <v>12031.788</v>
      </c>
      <c r="I146" s="179">
        <f t="shared" si="11"/>
        <v>7.0087018762821418E-2</v>
      </c>
      <c r="J146" s="178">
        <v>8757.1229999999996</v>
      </c>
      <c r="K146" s="178">
        <v>3253.2170000000006</v>
      </c>
      <c r="L146" s="178"/>
      <c r="M146" s="155" t="s">
        <v>1046</v>
      </c>
    </row>
    <row r="147" spans="1:13" x14ac:dyDescent="0.3">
      <c r="A147" s="155" t="s">
        <v>835</v>
      </c>
      <c r="B147" s="178">
        <v>33.457999999999998</v>
      </c>
      <c r="C147" s="179">
        <f t="shared" si="8"/>
        <v>1.6358153910472271E-4</v>
      </c>
      <c r="D147" s="178">
        <v>59.201999999999998</v>
      </c>
      <c r="E147" s="179">
        <f t="shared" si="9"/>
        <v>2.8804372143921423E-4</v>
      </c>
      <c r="F147" s="178">
        <v>445.71300000000002</v>
      </c>
      <c r="G147" s="179">
        <f t="shared" si="10"/>
        <v>2.5801154337229985E-3</v>
      </c>
      <c r="H147" s="178">
        <v>143.81</v>
      </c>
      <c r="I147" s="179">
        <f t="shared" si="11"/>
        <v>8.377154059131817E-4</v>
      </c>
      <c r="J147" s="178">
        <v>412.255</v>
      </c>
      <c r="K147" s="178">
        <v>84.608000000000004</v>
      </c>
      <c r="L147" s="178"/>
      <c r="M147" s="155" t="s">
        <v>1047</v>
      </c>
    </row>
    <row r="148" spans="1:13" x14ac:dyDescent="0.3">
      <c r="A148" s="155" t="s">
        <v>836</v>
      </c>
      <c r="B148" s="178">
        <v>173.43</v>
      </c>
      <c r="C148" s="179">
        <f t="shared" si="8"/>
        <v>8.479271422957758E-4</v>
      </c>
      <c r="D148" s="178">
        <v>213.84100000000001</v>
      </c>
      <c r="E148" s="179">
        <f t="shared" si="9"/>
        <v>1.0404303475606063E-3</v>
      </c>
      <c r="F148" s="178">
        <v>1856.433</v>
      </c>
      <c r="G148" s="179">
        <f t="shared" si="10"/>
        <v>1.0746402808472463E-2</v>
      </c>
      <c r="H148" s="178">
        <v>1717.4829999999999</v>
      </c>
      <c r="I148" s="179">
        <f t="shared" si="11"/>
        <v>1.0004603076934768E-2</v>
      </c>
      <c r="J148" s="178">
        <v>1683.0029999999999</v>
      </c>
      <c r="K148" s="178">
        <v>1503.6419999999998</v>
      </c>
      <c r="L148" s="178"/>
      <c r="M148" s="155" t="s">
        <v>1048</v>
      </c>
    </row>
    <row r="149" spans="1:13" x14ac:dyDescent="0.3">
      <c r="A149" s="155" t="s">
        <v>837</v>
      </c>
      <c r="B149" s="178">
        <v>25.170999999999999</v>
      </c>
      <c r="C149" s="179">
        <f t="shared" si="8"/>
        <v>1.2306506428372814E-4</v>
      </c>
      <c r="D149" s="178">
        <v>0.63800000000000001</v>
      </c>
      <c r="E149" s="179">
        <f t="shared" si="9"/>
        <v>3.1041501009800121E-6</v>
      </c>
      <c r="F149" s="178">
        <v>3.7469999999999999</v>
      </c>
      <c r="G149" s="179">
        <f t="shared" si="10"/>
        <v>2.1690398373303167E-5</v>
      </c>
      <c r="H149" s="178">
        <v>3.9489999999999998</v>
      </c>
      <c r="I149" s="179">
        <f t="shared" si="11"/>
        <v>2.3003533397894128E-5</v>
      </c>
      <c r="J149" s="178">
        <v>-21.423999999999999</v>
      </c>
      <c r="K149" s="178">
        <v>3.3109999999999999</v>
      </c>
      <c r="L149" s="178"/>
      <c r="M149" s="155" t="s">
        <v>1049</v>
      </c>
    </row>
    <row r="150" spans="1:13" x14ac:dyDescent="0.3">
      <c r="A150" s="155" t="s">
        <v>838</v>
      </c>
      <c r="B150" s="178">
        <v>0.52900000000000003</v>
      </c>
      <c r="C150" s="179">
        <f t="shared" si="8"/>
        <v>2.5863660166895313E-6</v>
      </c>
      <c r="D150" s="178">
        <v>5.4669999999999996</v>
      </c>
      <c r="E150" s="179">
        <f t="shared" si="9"/>
        <v>2.6599355175639066E-5</v>
      </c>
      <c r="F150" s="178">
        <v>434.72699999999998</v>
      </c>
      <c r="G150" s="179">
        <f t="shared" si="10"/>
        <v>2.5165203665948664E-3</v>
      </c>
      <c r="H150" s="178">
        <v>919.274</v>
      </c>
      <c r="I150" s="179">
        <f t="shared" si="11"/>
        <v>5.3549126768335596E-3</v>
      </c>
      <c r="J150" s="178">
        <v>434.19799999999998</v>
      </c>
      <c r="K150" s="178">
        <v>913.80700000000002</v>
      </c>
      <c r="L150" s="178"/>
      <c r="M150" s="155" t="s">
        <v>1050</v>
      </c>
    </row>
    <row r="151" spans="1:13" x14ac:dyDescent="0.3">
      <c r="A151" s="155" t="s">
        <v>839</v>
      </c>
      <c r="B151" s="178" t="s">
        <v>755</v>
      </c>
      <c r="C151" s="179" t="str">
        <f t="shared" si="8"/>
        <v>x</v>
      </c>
      <c r="D151" s="178" t="s">
        <v>775</v>
      </c>
      <c r="E151" s="179" t="str">
        <f t="shared" si="9"/>
        <v>x</v>
      </c>
      <c r="F151" s="178">
        <v>764.947</v>
      </c>
      <c r="G151" s="179">
        <f t="shared" si="10"/>
        <v>4.4280771722613127E-3</v>
      </c>
      <c r="H151" s="178">
        <v>192.92500000000001</v>
      </c>
      <c r="I151" s="179">
        <f t="shared" si="11"/>
        <v>1.1238178477560711E-3</v>
      </c>
      <c r="J151" s="178">
        <v>764.92200000000003</v>
      </c>
      <c r="K151" s="178">
        <v>192.92500000000001</v>
      </c>
      <c r="L151" s="178"/>
      <c r="M151" s="155" t="s">
        <v>1051</v>
      </c>
    </row>
    <row r="152" spans="1:13" x14ac:dyDescent="0.3">
      <c r="A152" s="155" t="s">
        <v>840</v>
      </c>
      <c r="B152" s="178" t="s">
        <v>775</v>
      </c>
      <c r="C152" s="179" t="str">
        <f t="shared" si="8"/>
        <v>x</v>
      </c>
      <c r="D152" s="178" t="s">
        <v>775</v>
      </c>
      <c r="E152" s="179" t="str">
        <f t="shared" si="9"/>
        <v>x</v>
      </c>
      <c r="F152" s="178">
        <v>0.58799999999999997</v>
      </c>
      <c r="G152" s="179">
        <f t="shared" si="10"/>
        <v>3.4037774869234749E-6</v>
      </c>
      <c r="H152" s="178" t="s">
        <v>755</v>
      </c>
      <c r="I152" s="179" t="str">
        <f t="shared" si="11"/>
        <v>x</v>
      </c>
      <c r="J152" s="178">
        <v>0.58799999999999997</v>
      </c>
      <c r="K152" s="178" t="s">
        <v>755</v>
      </c>
      <c r="L152" s="178"/>
      <c r="M152" s="155" t="s">
        <v>1052</v>
      </c>
    </row>
    <row r="153" spans="1:13" x14ac:dyDescent="0.3">
      <c r="A153" s="155" t="s">
        <v>841</v>
      </c>
      <c r="B153" s="178">
        <v>76041.127999999997</v>
      </c>
      <c r="C153" s="179">
        <f t="shared" si="8"/>
        <v>0.37177729551973299</v>
      </c>
      <c r="D153" s="178">
        <v>68847.532999999996</v>
      </c>
      <c r="E153" s="179">
        <f t="shared" si="9"/>
        <v>0.33497347416014844</v>
      </c>
      <c r="F153" s="178">
        <v>269691.36099999998</v>
      </c>
      <c r="G153" s="179">
        <f t="shared" si="10"/>
        <v>1.5611724200502581</v>
      </c>
      <c r="H153" s="178">
        <v>285204.30699999997</v>
      </c>
      <c r="I153" s="179">
        <f t="shared" si="11"/>
        <v>1.6613590279305521</v>
      </c>
      <c r="J153" s="178">
        <v>193650.23299999998</v>
      </c>
      <c r="K153" s="178">
        <v>216356.77399999998</v>
      </c>
      <c r="L153" s="178"/>
      <c r="M153" s="155" t="s">
        <v>1053</v>
      </c>
    </row>
    <row r="154" spans="1:13" x14ac:dyDescent="0.3">
      <c r="A154" s="155" t="s">
        <v>842</v>
      </c>
      <c r="B154" s="178">
        <v>543.29</v>
      </c>
      <c r="C154" s="179">
        <f t="shared" si="8"/>
        <v>2.6562321232651326E-3</v>
      </c>
      <c r="D154" s="178">
        <v>1043.731</v>
      </c>
      <c r="E154" s="179">
        <f t="shared" si="9"/>
        <v>5.0782095439591991E-3</v>
      </c>
      <c r="F154" s="178">
        <v>3598.3249999999998</v>
      </c>
      <c r="G154" s="179">
        <f t="shared" si="10"/>
        <v>2.0829757866724342E-2</v>
      </c>
      <c r="H154" s="178">
        <v>5878.4089999999997</v>
      </c>
      <c r="I154" s="179">
        <f t="shared" si="11"/>
        <v>3.4242638074950975E-2</v>
      </c>
      <c r="J154" s="178">
        <v>3055.0349999999999</v>
      </c>
      <c r="K154" s="178">
        <v>4834.6779999999999</v>
      </c>
      <c r="L154" s="178"/>
      <c r="M154" s="155" t="s">
        <v>1054</v>
      </c>
    </row>
    <row r="155" spans="1:13" x14ac:dyDescent="0.3">
      <c r="A155" s="155" t="s">
        <v>843</v>
      </c>
      <c r="B155" s="178">
        <v>2520.3739999999998</v>
      </c>
      <c r="C155" s="179">
        <f t="shared" si="8"/>
        <v>1.2322513540544158E-2</v>
      </c>
      <c r="D155" s="178">
        <v>787.18100000000004</v>
      </c>
      <c r="E155" s="179">
        <f t="shared" si="9"/>
        <v>3.8299811608770331E-3</v>
      </c>
      <c r="F155" s="178">
        <v>44259.650999999998</v>
      </c>
      <c r="G155" s="179">
        <f t="shared" si="10"/>
        <v>0.25620748920559533</v>
      </c>
      <c r="H155" s="178">
        <v>15186.999</v>
      </c>
      <c r="I155" s="179">
        <f t="shared" si="11"/>
        <v>8.8466608941576277E-2</v>
      </c>
      <c r="J155" s="178">
        <v>41739.277000000002</v>
      </c>
      <c r="K155" s="178">
        <v>14399.817999999999</v>
      </c>
      <c r="L155" s="178"/>
      <c r="M155" s="155" t="s">
        <v>1055</v>
      </c>
    </row>
    <row r="156" spans="1:13" x14ac:dyDescent="0.3">
      <c r="A156" s="155" t="s">
        <v>844</v>
      </c>
      <c r="B156" s="178">
        <v>27111.277999999998</v>
      </c>
      <c r="C156" s="179">
        <f t="shared" si="8"/>
        <v>0.1325513952518384</v>
      </c>
      <c r="D156" s="178">
        <v>21332.839</v>
      </c>
      <c r="E156" s="179">
        <f t="shared" si="9"/>
        <v>0.10379362748595665</v>
      </c>
      <c r="F156" s="178">
        <v>20069.314999999999</v>
      </c>
      <c r="G156" s="179">
        <f t="shared" si="10"/>
        <v>0.11617599077376803</v>
      </c>
      <c r="H156" s="178">
        <v>19466.27</v>
      </c>
      <c r="I156" s="179">
        <f t="shared" si="11"/>
        <v>0.11339402179727134</v>
      </c>
      <c r="J156" s="178">
        <v>-7041.9629999999997</v>
      </c>
      <c r="K156" s="178">
        <v>-1866.5689999999995</v>
      </c>
      <c r="L156" s="178"/>
      <c r="M156" s="155" t="s">
        <v>1056</v>
      </c>
    </row>
    <row r="157" spans="1:13" x14ac:dyDescent="0.3">
      <c r="A157" s="155" t="s">
        <v>845</v>
      </c>
      <c r="B157" s="178">
        <v>6282.692</v>
      </c>
      <c r="C157" s="179">
        <f t="shared" si="8"/>
        <v>3.0717090892489949E-2</v>
      </c>
      <c r="D157" s="178">
        <v>6149.348</v>
      </c>
      <c r="E157" s="179">
        <f t="shared" si="9"/>
        <v>2.9919277766710398E-2</v>
      </c>
      <c r="F157" s="178">
        <v>8485.3040000000001</v>
      </c>
      <c r="G157" s="179">
        <f t="shared" si="10"/>
        <v>4.9119195110377059E-2</v>
      </c>
      <c r="H157" s="178">
        <v>8361.7170000000006</v>
      </c>
      <c r="I157" s="179">
        <f t="shared" si="11"/>
        <v>4.8708289762785295E-2</v>
      </c>
      <c r="J157" s="178">
        <v>2202.6120000000001</v>
      </c>
      <c r="K157" s="178">
        <v>2212.3690000000006</v>
      </c>
      <c r="L157" s="178"/>
      <c r="M157" s="155" t="s">
        <v>1057</v>
      </c>
    </row>
    <row r="158" spans="1:13" x14ac:dyDescent="0.3">
      <c r="A158" s="155" t="s">
        <v>846</v>
      </c>
      <c r="B158" s="178">
        <v>18.419</v>
      </c>
      <c r="C158" s="179">
        <f t="shared" si="8"/>
        <v>9.0053451155774048E-5</v>
      </c>
      <c r="D158" s="178" t="s">
        <v>755</v>
      </c>
      <c r="E158" s="179" t="str">
        <f t="shared" si="9"/>
        <v>x</v>
      </c>
      <c r="F158" s="178">
        <v>646.79399999999998</v>
      </c>
      <c r="G158" s="179">
        <f t="shared" si="10"/>
        <v>3.7441205031924865E-3</v>
      </c>
      <c r="H158" s="178">
        <v>820.31</v>
      </c>
      <c r="I158" s="179">
        <f t="shared" si="11"/>
        <v>4.7784321300649605E-3</v>
      </c>
      <c r="J158" s="178">
        <v>628.375</v>
      </c>
      <c r="K158" s="178">
        <v>820.01799999999992</v>
      </c>
      <c r="L158" s="178"/>
      <c r="M158" s="155" t="s">
        <v>1058</v>
      </c>
    </row>
    <row r="159" spans="1:13" x14ac:dyDescent="0.3">
      <c r="A159" s="155" t="s">
        <v>847</v>
      </c>
      <c r="B159" s="178">
        <v>274.19099999999997</v>
      </c>
      <c r="C159" s="179">
        <f t="shared" si="8"/>
        <v>1.3405638648055181E-3</v>
      </c>
      <c r="D159" s="178">
        <v>298.98099999999999</v>
      </c>
      <c r="E159" s="179">
        <f t="shared" si="9"/>
        <v>1.4546738265534562E-3</v>
      </c>
      <c r="F159" s="178">
        <v>6481.4920000000002</v>
      </c>
      <c r="G159" s="179">
        <f t="shared" si="10"/>
        <v>3.751965399876634E-2</v>
      </c>
      <c r="H159" s="178">
        <v>7734.3159999999998</v>
      </c>
      <c r="I159" s="179">
        <f t="shared" si="11"/>
        <v>4.5053582278011373E-2</v>
      </c>
      <c r="J159" s="178">
        <v>6207.3010000000004</v>
      </c>
      <c r="K159" s="178">
        <v>7435.335</v>
      </c>
      <c r="L159" s="178"/>
      <c r="M159" s="155" t="s">
        <v>1059</v>
      </c>
    </row>
    <row r="160" spans="1:13" x14ac:dyDescent="0.3">
      <c r="A160" s="155" t="s">
        <v>848</v>
      </c>
      <c r="B160" s="178">
        <v>398.28399999999999</v>
      </c>
      <c r="C160" s="179">
        <f t="shared" si="8"/>
        <v>1.9472744850494769E-3</v>
      </c>
      <c r="D160" s="178">
        <v>140.696</v>
      </c>
      <c r="E160" s="179">
        <f t="shared" si="9"/>
        <v>6.8454780972959845E-4</v>
      </c>
      <c r="F160" s="178">
        <v>536.64700000000005</v>
      </c>
      <c r="G160" s="179">
        <f t="shared" si="10"/>
        <v>3.1065084643282694E-3</v>
      </c>
      <c r="H160" s="178">
        <v>1017.64</v>
      </c>
      <c r="I160" s="179">
        <f t="shared" si="11"/>
        <v>5.9279097814720133E-3</v>
      </c>
      <c r="J160" s="178">
        <v>138.36300000000006</v>
      </c>
      <c r="K160" s="178">
        <v>876.94399999999996</v>
      </c>
      <c r="L160" s="178"/>
      <c r="M160" s="155" t="s">
        <v>1060</v>
      </c>
    </row>
    <row r="161" spans="1:13" x14ac:dyDescent="0.3">
      <c r="A161" s="155" t="s">
        <v>849</v>
      </c>
      <c r="B161" s="178" t="s">
        <v>755</v>
      </c>
      <c r="C161" s="179" t="str">
        <f t="shared" si="8"/>
        <v>x</v>
      </c>
      <c r="D161" s="178" t="s">
        <v>755</v>
      </c>
      <c r="E161" s="179" t="str">
        <f t="shared" si="9"/>
        <v>x</v>
      </c>
      <c r="F161" s="178">
        <v>590.49900000000002</v>
      </c>
      <c r="G161" s="179">
        <f t="shared" si="10"/>
        <v>3.4182435412429004E-3</v>
      </c>
      <c r="H161" s="178">
        <v>1695.441</v>
      </c>
      <c r="I161" s="179">
        <f t="shared" si="11"/>
        <v>9.8762050310607797E-3</v>
      </c>
      <c r="J161" s="178">
        <v>590.44299999999998</v>
      </c>
      <c r="K161" s="178">
        <v>1695.0060000000001</v>
      </c>
      <c r="L161" s="178"/>
      <c r="M161" s="155" t="s">
        <v>1061</v>
      </c>
    </row>
    <row r="162" spans="1:13" x14ac:dyDescent="0.3">
      <c r="A162" s="155" t="s">
        <v>850</v>
      </c>
      <c r="B162" s="178">
        <v>60289.218000000001</v>
      </c>
      <c r="C162" s="179">
        <f t="shared" si="8"/>
        <v>0.29476367600753645</v>
      </c>
      <c r="D162" s="178">
        <v>37743.398999999998</v>
      </c>
      <c r="E162" s="179">
        <f t="shared" si="9"/>
        <v>0.18363820660999827</v>
      </c>
      <c r="F162" s="178">
        <v>1164.4159999999999</v>
      </c>
      <c r="G162" s="179">
        <f t="shared" si="10"/>
        <v>6.7404982418596687E-3</v>
      </c>
      <c r="H162" s="178">
        <v>11684.665999999999</v>
      </c>
      <c r="I162" s="179">
        <f t="shared" si="11"/>
        <v>6.8064979633891617E-2</v>
      </c>
      <c r="J162" s="178">
        <v>-59124.802000000003</v>
      </c>
      <c r="K162" s="178">
        <v>-26058.733</v>
      </c>
      <c r="L162" s="178"/>
      <c r="M162" s="155" t="s">
        <v>1062</v>
      </c>
    </row>
    <row r="163" spans="1:13" x14ac:dyDescent="0.3">
      <c r="A163" s="155" t="s">
        <v>851</v>
      </c>
      <c r="B163" s="178">
        <v>1777545.3659999999</v>
      </c>
      <c r="C163" s="179">
        <f t="shared" si="8"/>
        <v>8.6907049673844128</v>
      </c>
      <c r="D163" s="178">
        <v>1709923.6810000001</v>
      </c>
      <c r="E163" s="179">
        <f t="shared" si="9"/>
        <v>8.3195294154298818</v>
      </c>
      <c r="F163" s="178">
        <v>3776811.0019999999</v>
      </c>
      <c r="G163" s="179">
        <f t="shared" si="10"/>
        <v>21.862966430225327</v>
      </c>
      <c r="H163" s="178">
        <v>4014920.1159999999</v>
      </c>
      <c r="I163" s="179">
        <f t="shared" si="11"/>
        <v>23.387528229496827</v>
      </c>
      <c r="J163" s="178">
        <v>1999265.6359999999</v>
      </c>
      <c r="K163" s="178">
        <v>2304996.4349999996</v>
      </c>
      <c r="L163" s="178"/>
      <c r="M163" s="155" t="s">
        <v>1063</v>
      </c>
    </row>
    <row r="164" spans="1:13" x14ac:dyDescent="0.3">
      <c r="A164" s="155" t="s">
        <v>852</v>
      </c>
      <c r="B164" s="178">
        <v>108666.89</v>
      </c>
      <c r="C164" s="179">
        <f t="shared" si="8"/>
        <v>0.53128988929175702</v>
      </c>
      <c r="D164" s="178">
        <v>69712.963000000003</v>
      </c>
      <c r="E164" s="179">
        <f t="shared" si="9"/>
        <v>0.33918417105966436</v>
      </c>
      <c r="F164" s="178">
        <v>11013.92</v>
      </c>
      <c r="G164" s="179">
        <f t="shared" si="10"/>
        <v>6.3756688671388104E-2</v>
      </c>
      <c r="H164" s="178">
        <v>8982.9490000000005</v>
      </c>
      <c r="I164" s="179">
        <f t="shared" si="11"/>
        <v>5.2327061872139695E-2</v>
      </c>
      <c r="J164" s="178">
        <v>-97652.97</v>
      </c>
      <c r="K164" s="178">
        <v>-60730.014000000003</v>
      </c>
      <c r="L164" s="178"/>
      <c r="M164" s="155" t="s">
        <v>1064</v>
      </c>
    </row>
    <row r="165" spans="1:13" x14ac:dyDescent="0.3">
      <c r="A165" s="155" t="s">
        <v>853</v>
      </c>
      <c r="B165" s="178" t="s">
        <v>755</v>
      </c>
      <c r="C165" s="179" t="str">
        <f t="shared" si="8"/>
        <v>x</v>
      </c>
      <c r="D165" s="178" t="s">
        <v>755</v>
      </c>
      <c r="E165" s="179" t="str">
        <f t="shared" si="9"/>
        <v>x</v>
      </c>
      <c r="F165" s="178">
        <v>228.96</v>
      </c>
      <c r="G165" s="179">
        <f t="shared" si="10"/>
        <v>1.3253892744999982E-3</v>
      </c>
      <c r="H165" s="178">
        <v>73.873000000000005</v>
      </c>
      <c r="I165" s="179">
        <f t="shared" si="11"/>
        <v>4.3032160615412332E-4</v>
      </c>
      <c r="J165" s="178">
        <v>228.934</v>
      </c>
      <c r="K165" s="178">
        <v>73.778000000000006</v>
      </c>
      <c r="L165" s="178"/>
      <c r="M165" s="155" t="s">
        <v>1065</v>
      </c>
    </row>
    <row r="166" spans="1:13" x14ac:dyDescent="0.3">
      <c r="A166" s="155" t="s">
        <v>731</v>
      </c>
      <c r="B166" s="178">
        <v>25331.526000000002</v>
      </c>
      <c r="C166" s="179">
        <f t="shared" si="8"/>
        <v>0.12384990169619525</v>
      </c>
      <c r="D166" s="178">
        <v>9082.7389999999996</v>
      </c>
      <c r="E166" s="179">
        <f t="shared" si="9"/>
        <v>4.419151282762554E-2</v>
      </c>
      <c r="F166" s="178">
        <v>7066.9920000000002</v>
      </c>
      <c r="G166" s="179">
        <f t="shared" si="10"/>
        <v>4.0908959642633171E-2</v>
      </c>
      <c r="H166" s="178">
        <v>7741.7129999999997</v>
      </c>
      <c r="I166" s="179">
        <f t="shared" si="11"/>
        <v>4.5096670942621209E-2</v>
      </c>
      <c r="J166" s="178">
        <v>-18264.534</v>
      </c>
      <c r="K166" s="178">
        <v>-1341.0259999999998</v>
      </c>
      <c r="L166" s="178"/>
      <c r="M166" s="155" t="s">
        <v>947</v>
      </c>
    </row>
    <row r="167" spans="1:13" x14ac:dyDescent="0.3">
      <c r="A167" s="155" t="s">
        <v>854</v>
      </c>
      <c r="B167" s="178" t="s">
        <v>775</v>
      </c>
      <c r="C167" s="179" t="str">
        <f t="shared" si="8"/>
        <v>x</v>
      </c>
      <c r="D167" s="178">
        <v>187.44900000000001</v>
      </c>
      <c r="E167" s="179">
        <f t="shared" si="9"/>
        <v>9.1202168068746446E-4</v>
      </c>
      <c r="F167" s="178">
        <v>635.97500000000002</v>
      </c>
      <c r="G167" s="179">
        <f t="shared" si="10"/>
        <v>3.6814921551805396E-3</v>
      </c>
      <c r="H167" s="178">
        <v>39.046999999999997</v>
      </c>
      <c r="I167" s="179">
        <f t="shared" si="11"/>
        <v>2.2745479072868368E-4</v>
      </c>
      <c r="J167" s="178">
        <v>635.97500000000002</v>
      </c>
      <c r="K167" s="178">
        <v>-148.40200000000002</v>
      </c>
      <c r="L167" s="178"/>
      <c r="M167" s="155" t="s">
        <v>1066</v>
      </c>
    </row>
    <row r="168" spans="1:13" x14ac:dyDescent="0.3">
      <c r="A168" s="155" t="s">
        <v>855</v>
      </c>
      <c r="B168" s="178">
        <v>2453.9470000000001</v>
      </c>
      <c r="C168" s="179">
        <f t="shared" si="8"/>
        <v>1.199774126192292E-2</v>
      </c>
      <c r="D168" s="178" t="s">
        <v>755</v>
      </c>
      <c r="E168" s="179" t="str">
        <f t="shared" si="9"/>
        <v>x</v>
      </c>
      <c r="F168" s="178">
        <v>158.11500000000001</v>
      </c>
      <c r="G168" s="179">
        <f t="shared" si="10"/>
        <v>9.1528618596072324E-4</v>
      </c>
      <c r="H168" s="178">
        <v>140.71299999999999</v>
      </c>
      <c r="I168" s="179">
        <f t="shared" si="11"/>
        <v>8.1967490377763395E-4</v>
      </c>
      <c r="J168" s="178">
        <v>-2295.8320000000003</v>
      </c>
      <c r="K168" s="178">
        <v>140.51399999999998</v>
      </c>
      <c r="L168" s="178"/>
      <c r="M168" s="155" t="s">
        <v>1067</v>
      </c>
    </row>
    <row r="169" spans="1:13" x14ac:dyDescent="0.3">
      <c r="A169" s="155" t="s">
        <v>856</v>
      </c>
      <c r="B169" s="178">
        <v>8419085.3879999984</v>
      </c>
      <c r="C169" s="179">
        <f t="shared" si="8"/>
        <v>41.162261510643837</v>
      </c>
      <c r="D169" s="178">
        <v>8893486.3509999979</v>
      </c>
      <c r="E169" s="179">
        <f t="shared" si="9"/>
        <v>43.270715602697493</v>
      </c>
      <c r="F169" s="178">
        <v>2491046.2169999992</v>
      </c>
      <c r="G169" s="179">
        <f t="shared" si="10"/>
        <v>14.420011959711715</v>
      </c>
      <c r="H169" s="178">
        <v>2162037.3199999998</v>
      </c>
      <c r="I169" s="179">
        <f t="shared" si="11"/>
        <v>12.594200480656751</v>
      </c>
      <c r="J169" s="178">
        <v>-5928039.1709999992</v>
      </c>
      <c r="K169" s="178">
        <v>-6731449.0309999976</v>
      </c>
      <c r="L169" s="178"/>
      <c r="M169" s="155" t="s">
        <v>856</v>
      </c>
    </row>
    <row r="170" spans="1:13" x14ac:dyDescent="0.3">
      <c r="A170" s="155" t="s">
        <v>720</v>
      </c>
      <c r="B170" s="178">
        <v>30005.24</v>
      </c>
      <c r="C170" s="179">
        <f t="shared" si="8"/>
        <v>0.14670044056448656</v>
      </c>
      <c r="D170" s="178">
        <v>25932.758000000002</v>
      </c>
      <c r="E170" s="179">
        <f t="shared" si="9"/>
        <v>0.12617425292224174</v>
      </c>
      <c r="F170" s="178">
        <v>213586.50099999999</v>
      </c>
      <c r="G170" s="179">
        <f t="shared" si="10"/>
        <v>1.2363961285961875</v>
      </c>
      <c r="H170" s="178">
        <v>160097.122</v>
      </c>
      <c r="I170" s="179">
        <f t="shared" si="11"/>
        <v>0.93259040081887334</v>
      </c>
      <c r="J170" s="178">
        <v>183581.261</v>
      </c>
      <c r="K170" s="178">
        <v>134164.364</v>
      </c>
      <c r="L170" s="178"/>
      <c r="M170" s="155" t="s">
        <v>936</v>
      </c>
    </row>
    <row r="171" spans="1:13" x14ac:dyDescent="0.3">
      <c r="A171" s="155" t="s">
        <v>857</v>
      </c>
      <c r="B171" s="178">
        <v>15.438000000000001</v>
      </c>
      <c r="C171" s="179">
        <f t="shared" si="8"/>
        <v>7.5478863073068022E-5</v>
      </c>
      <c r="D171" s="178">
        <v>30.745000000000001</v>
      </c>
      <c r="E171" s="179">
        <f t="shared" si="9"/>
        <v>1.4958792296964024E-4</v>
      </c>
      <c r="F171" s="178">
        <v>435.69200000000001</v>
      </c>
      <c r="G171" s="179">
        <f t="shared" si="10"/>
        <v>2.5221064980147324E-3</v>
      </c>
      <c r="H171" s="178">
        <v>957.30899999999997</v>
      </c>
      <c r="I171" s="179">
        <f t="shared" si="11"/>
        <v>5.5764724116496907E-3</v>
      </c>
      <c r="J171" s="178">
        <v>420.25400000000002</v>
      </c>
      <c r="K171" s="178">
        <v>926.56399999999996</v>
      </c>
      <c r="L171" s="178"/>
      <c r="M171" s="155" t="s">
        <v>1068</v>
      </c>
    </row>
    <row r="172" spans="1:13" x14ac:dyDescent="0.3">
      <c r="A172" s="155" t="s">
        <v>858</v>
      </c>
      <c r="B172" s="178">
        <v>94.751000000000005</v>
      </c>
      <c r="C172" s="179">
        <f t="shared" si="8"/>
        <v>4.6325286663015077E-4</v>
      </c>
      <c r="D172" s="178">
        <v>428.76100000000002</v>
      </c>
      <c r="E172" s="179">
        <f t="shared" si="9"/>
        <v>2.0861105038343119E-3</v>
      </c>
      <c r="F172" s="178">
        <v>7739.951</v>
      </c>
      <c r="G172" s="179">
        <f t="shared" si="10"/>
        <v>4.480454245525653E-2</v>
      </c>
      <c r="H172" s="178">
        <v>4806.6120000000001</v>
      </c>
      <c r="I172" s="179">
        <f t="shared" si="11"/>
        <v>2.7999255424846468E-2</v>
      </c>
      <c r="J172" s="178">
        <v>7645.2</v>
      </c>
      <c r="K172" s="178">
        <v>4377.8509999999997</v>
      </c>
      <c r="L172" s="178"/>
      <c r="M172" s="155" t="s">
        <v>1069</v>
      </c>
    </row>
    <row r="173" spans="1:13" x14ac:dyDescent="0.3">
      <c r="A173" s="155" t="s">
        <v>859</v>
      </c>
      <c r="B173" s="178">
        <v>310520.91899999999</v>
      </c>
      <c r="C173" s="179">
        <f t="shared" si="8"/>
        <v>1.5181866774533128</v>
      </c>
      <c r="D173" s="178">
        <v>641460.13600000006</v>
      </c>
      <c r="E173" s="179">
        <f t="shared" si="9"/>
        <v>3.120985181722653</v>
      </c>
      <c r="F173" s="178">
        <v>2329.2579999999998</v>
      </c>
      <c r="G173" s="179">
        <f t="shared" si="10"/>
        <v>1.348346248577619E-2</v>
      </c>
      <c r="H173" s="178">
        <v>4702.1260000000002</v>
      </c>
      <c r="I173" s="179">
        <f t="shared" si="11"/>
        <v>2.7390608377337641E-2</v>
      </c>
      <c r="J173" s="178">
        <v>-308191.66100000002</v>
      </c>
      <c r="K173" s="178">
        <v>-636758.01</v>
      </c>
      <c r="L173" s="178"/>
      <c r="M173" s="155" t="s">
        <v>1070</v>
      </c>
    </row>
    <row r="174" spans="1:13" x14ac:dyDescent="0.3">
      <c r="A174" s="155" t="s">
        <v>860</v>
      </c>
      <c r="B174" s="178">
        <v>84506.152000000002</v>
      </c>
      <c r="C174" s="179">
        <f t="shared" si="8"/>
        <v>0.41316415828733472</v>
      </c>
      <c r="D174" s="178">
        <v>83769.831999999995</v>
      </c>
      <c r="E174" s="179">
        <f t="shared" si="9"/>
        <v>0.40757701012833641</v>
      </c>
      <c r="F174" s="178">
        <v>11447.789000000001</v>
      </c>
      <c r="G174" s="179">
        <f t="shared" si="10"/>
        <v>6.6268242301445929E-2</v>
      </c>
      <c r="H174" s="178">
        <v>12739.352000000001</v>
      </c>
      <c r="I174" s="179">
        <f t="shared" si="11"/>
        <v>7.4208688072810669E-2</v>
      </c>
      <c r="J174" s="178">
        <v>-73058.362999999998</v>
      </c>
      <c r="K174" s="178">
        <v>-71030.48</v>
      </c>
      <c r="L174" s="178"/>
      <c r="M174" s="155" t="s">
        <v>1071</v>
      </c>
    </row>
    <row r="175" spans="1:13" x14ac:dyDescent="0.3">
      <c r="A175" s="155" t="s">
        <v>861</v>
      </c>
      <c r="B175" s="178">
        <v>279.30200000000002</v>
      </c>
      <c r="C175" s="179">
        <f t="shared" si="8"/>
        <v>1.3655523652049519E-3</v>
      </c>
      <c r="D175" s="178">
        <v>326.24900000000002</v>
      </c>
      <c r="E175" s="179">
        <f t="shared" si="9"/>
        <v>1.5873446180166583E-3</v>
      </c>
      <c r="F175" s="178">
        <v>4810.4040000000005</v>
      </c>
      <c r="G175" s="179">
        <f t="shared" si="10"/>
        <v>2.784616469082761E-2</v>
      </c>
      <c r="H175" s="178">
        <v>6138.1819999999998</v>
      </c>
      <c r="I175" s="179">
        <f t="shared" si="11"/>
        <v>3.5755855821563071E-2</v>
      </c>
      <c r="J175" s="178">
        <v>4531.1020000000008</v>
      </c>
      <c r="K175" s="178">
        <v>5811.933</v>
      </c>
      <c r="L175" s="178"/>
      <c r="M175" s="155" t="s">
        <v>1072</v>
      </c>
    </row>
    <row r="176" spans="1:13" x14ac:dyDescent="0.3">
      <c r="A176" s="155" t="s">
        <v>862</v>
      </c>
      <c r="B176" s="178">
        <v>1.679</v>
      </c>
      <c r="C176" s="179">
        <f t="shared" si="8"/>
        <v>8.208900835579817E-6</v>
      </c>
      <c r="D176" s="178">
        <v>8.0169999999999995</v>
      </c>
      <c r="E176" s="179">
        <f t="shared" si="9"/>
        <v>3.9006224701499621E-5</v>
      </c>
      <c r="F176" s="178">
        <v>201.23699999999999</v>
      </c>
      <c r="G176" s="179">
        <f t="shared" si="10"/>
        <v>1.1649081124762235E-3</v>
      </c>
      <c r="H176" s="178">
        <v>381.315</v>
      </c>
      <c r="I176" s="179">
        <f t="shared" si="11"/>
        <v>2.2212186218328691E-3</v>
      </c>
      <c r="J176" s="178">
        <v>199.55799999999999</v>
      </c>
      <c r="K176" s="178">
        <v>373.298</v>
      </c>
      <c r="L176" s="178"/>
      <c r="M176" s="155" t="s">
        <v>1073</v>
      </c>
    </row>
    <row r="177" spans="1:13" x14ac:dyDescent="0.3">
      <c r="A177" s="155" t="s">
        <v>863</v>
      </c>
      <c r="B177" s="178">
        <v>0.98799999999999999</v>
      </c>
      <c r="C177" s="179">
        <f t="shared" si="8"/>
        <v>4.8304907835335671E-6</v>
      </c>
      <c r="D177" s="178" t="s">
        <v>755</v>
      </c>
      <c r="E177" s="179" t="str">
        <f t="shared" si="9"/>
        <v>x</v>
      </c>
      <c r="F177" s="178">
        <v>1.7150000000000001</v>
      </c>
      <c r="G177" s="179">
        <f t="shared" si="10"/>
        <v>9.9276843368601372E-6</v>
      </c>
      <c r="H177" s="178" t="s">
        <v>755</v>
      </c>
      <c r="I177" s="179" t="str">
        <f t="shared" si="11"/>
        <v>x</v>
      </c>
      <c r="J177" s="178">
        <v>0.72700000000000009</v>
      </c>
      <c r="K177" s="178" t="s">
        <v>755</v>
      </c>
      <c r="L177" s="178"/>
      <c r="M177" s="155" t="s">
        <v>1074</v>
      </c>
    </row>
    <row r="178" spans="1:13" x14ac:dyDescent="0.3">
      <c r="A178" s="155" t="s">
        <v>864</v>
      </c>
      <c r="B178" s="178">
        <v>3953063.3139999998</v>
      </c>
      <c r="C178" s="179">
        <f t="shared" si="8"/>
        <v>19.327161847167666</v>
      </c>
      <c r="D178" s="178">
        <v>3872019.4279999998</v>
      </c>
      <c r="E178" s="179">
        <f t="shared" si="9"/>
        <v>18.839074448938508</v>
      </c>
      <c r="F178" s="178">
        <v>580259.80700000003</v>
      </c>
      <c r="G178" s="179">
        <f t="shared" si="10"/>
        <v>3.3589715435938112</v>
      </c>
      <c r="H178" s="178">
        <v>454515.397</v>
      </c>
      <c r="I178" s="179">
        <f t="shared" si="11"/>
        <v>2.6476222118882271</v>
      </c>
      <c r="J178" s="178">
        <v>-3372803.5069999998</v>
      </c>
      <c r="K178" s="178">
        <v>-3417504.031</v>
      </c>
      <c r="L178" s="178"/>
      <c r="M178" s="155" t="s">
        <v>1075</v>
      </c>
    </row>
    <row r="179" spans="1:13" x14ac:dyDescent="0.3">
      <c r="A179" s="155" t="s">
        <v>865</v>
      </c>
      <c r="B179" s="178">
        <v>3126.1610000000001</v>
      </c>
      <c r="C179" s="179">
        <f t="shared" si="8"/>
        <v>1.5284303540832064E-2</v>
      </c>
      <c r="D179" s="178">
        <v>8759.8819999999996</v>
      </c>
      <c r="E179" s="179">
        <f t="shared" si="9"/>
        <v>4.2620671778797789E-2</v>
      </c>
      <c r="F179" s="178">
        <v>12716.192999999999</v>
      </c>
      <c r="G179" s="179">
        <f t="shared" si="10"/>
        <v>7.3610699749615455E-2</v>
      </c>
      <c r="H179" s="178">
        <v>12220.880999999999</v>
      </c>
      <c r="I179" s="179">
        <f t="shared" si="11"/>
        <v>7.1188514620205062E-2</v>
      </c>
      <c r="J179" s="178">
        <v>9590.0319999999992</v>
      </c>
      <c r="K179" s="178">
        <v>3460.9989999999998</v>
      </c>
      <c r="L179" s="178"/>
      <c r="M179" s="155" t="s">
        <v>1076</v>
      </c>
    </row>
    <row r="180" spans="1:13" x14ac:dyDescent="0.3">
      <c r="A180" s="155" t="s">
        <v>866</v>
      </c>
      <c r="B180" s="178">
        <v>74926.698000000004</v>
      </c>
      <c r="C180" s="179">
        <f t="shared" si="8"/>
        <v>0.36632866814737136</v>
      </c>
      <c r="D180" s="178">
        <v>76858.498000000007</v>
      </c>
      <c r="E180" s="179">
        <f t="shared" si="9"/>
        <v>0.37395033593710358</v>
      </c>
      <c r="F180" s="178">
        <v>83145.679000000004</v>
      </c>
      <c r="G180" s="179">
        <f t="shared" si="10"/>
        <v>0.48130848693055439</v>
      </c>
      <c r="H180" s="178">
        <v>73316.356</v>
      </c>
      <c r="I180" s="179">
        <f t="shared" si="11"/>
        <v>0.42707906909544074</v>
      </c>
      <c r="J180" s="178">
        <v>8218.9809999999998</v>
      </c>
      <c r="K180" s="178">
        <v>-3542.1420000000071</v>
      </c>
      <c r="L180" s="178"/>
      <c r="M180" s="155" t="s">
        <v>1077</v>
      </c>
    </row>
    <row r="181" spans="1:13" x14ac:dyDescent="0.3">
      <c r="A181" s="155" t="s">
        <v>867</v>
      </c>
      <c r="B181" s="178">
        <v>127598.287</v>
      </c>
      <c r="C181" s="179">
        <f t="shared" si="8"/>
        <v>0.62384853172891785</v>
      </c>
      <c r="D181" s="178">
        <v>78419.120999999999</v>
      </c>
      <c r="E181" s="179">
        <f t="shared" si="9"/>
        <v>0.38154345199202788</v>
      </c>
      <c r="F181" s="178">
        <v>18361.705000000002</v>
      </c>
      <c r="G181" s="179">
        <f t="shared" si="10"/>
        <v>0.10629108520498337</v>
      </c>
      <c r="H181" s="178">
        <v>11934.57</v>
      </c>
      <c r="I181" s="179">
        <f t="shared" si="11"/>
        <v>6.9520708935048192E-2</v>
      </c>
      <c r="J181" s="178">
        <v>-109236.58199999999</v>
      </c>
      <c r="K181" s="178">
        <v>-66484.551000000007</v>
      </c>
      <c r="L181" s="178"/>
      <c r="M181" s="155" t="s">
        <v>1078</v>
      </c>
    </row>
    <row r="182" spans="1:13" x14ac:dyDescent="0.3">
      <c r="A182" s="155" t="s">
        <v>868</v>
      </c>
      <c r="B182" s="178">
        <v>48606.286999999997</v>
      </c>
      <c r="C182" s="179">
        <f t="shared" si="8"/>
        <v>0.23764394876041234</v>
      </c>
      <c r="D182" s="178">
        <v>50349.760000000002</v>
      </c>
      <c r="E182" s="179">
        <f t="shared" si="9"/>
        <v>0.24497368744250689</v>
      </c>
      <c r="F182" s="178">
        <v>277758.23800000001</v>
      </c>
      <c r="G182" s="179">
        <f t="shared" si="10"/>
        <v>1.6078694512107699</v>
      </c>
      <c r="H182" s="178">
        <v>256779.745</v>
      </c>
      <c r="I182" s="179">
        <f t="shared" si="11"/>
        <v>1.4957815750848917</v>
      </c>
      <c r="J182" s="178">
        <v>229151.951</v>
      </c>
      <c r="K182" s="178">
        <v>206429.98499999999</v>
      </c>
      <c r="L182" s="178"/>
      <c r="M182" s="155" t="s">
        <v>1079</v>
      </c>
    </row>
    <row r="183" spans="1:13" x14ac:dyDescent="0.3">
      <c r="A183" s="155" t="s">
        <v>869</v>
      </c>
      <c r="B183" s="178">
        <v>777348.50100000005</v>
      </c>
      <c r="C183" s="179">
        <f t="shared" si="8"/>
        <v>3.8005817506823214</v>
      </c>
      <c r="D183" s="178">
        <v>858057.25300000003</v>
      </c>
      <c r="E183" s="179">
        <f t="shared" si="9"/>
        <v>4.1748252485056137</v>
      </c>
      <c r="F183" s="178">
        <v>119867.603</v>
      </c>
      <c r="G183" s="179">
        <f t="shared" si="10"/>
        <v>0.69388205527700819</v>
      </c>
      <c r="H183" s="178">
        <v>127530.777</v>
      </c>
      <c r="I183" s="179">
        <f t="shared" si="11"/>
        <v>0.74288642389943993</v>
      </c>
      <c r="J183" s="178">
        <v>-657480.89800000004</v>
      </c>
      <c r="K183" s="178">
        <v>-730526.47600000002</v>
      </c>
      <c r="L183" s="178"/>
      <c r="M183" s="155" t="s">
        <v>1080</v>
      </c>
    </row>
    <row r="184" spans="1:13" x14ac:dyDescent="0.3">
      <c r="A184" s="155" t="s">
        <v>725</v>
      </c>
      <c r="B184" s="178">
        <v>5.5869999999999997</v>
      </c>
      <c r="C184" s="179">
        <f t="shared" si="8"/>
        <v>2.7315740898382628E-5</v>
      </c>
      <c r="D184" s="178">
        <v>4.2779999999999996</v>
      </c>
      <c r="E184" s="179">
        <f t="shared" si="9"/>
        <v>2.0814348169267228E-5</v>
      </c>
      <c r="F184" s="178">
        <v>19353.746999999999</v>
      </c>
      <c r="G184" s="179">
        <f t="shared" si="10"/>
        <v>0.11203375565682441</v>
      </c>
      <c r="H184" s="178">
        <v>26615.207999999999</v>
      </c>
      <c r="I184" s="179">
        <f t="shared" si="11"/>
        <v>0.15503768703973131</v>
      </c>
      <c r="J184" s="178">
        <v>19348.16</v>
      </c>
      <c r="K184" s="178">
        <v>26610.93</v>
      </c>
      <c r="L184" s="178"/>
      <c r="M184" s="155" t="s">
        <v>941</v>
      </c>
    </row>
    <row r="185" spans="1:13" x14ac:dyDescent="0.3">
      <c r="A185" s="155" t="s">
        <v>726</v>
      </c>
      <c r="B185" s="178">
        <v>315.48099999999999</v>
      </c>
      <c r="C185" s="179">
        <f t="shared" si="8"/>
        <v>1.5424373106072398E-3</v>
      </c>
      <c r="D185" s="178">
        <v>301.42</v>
      </c>
      <c r="E185" s="179">
        <f t="shared" si="9"/>
        <v>1.4665406323470147E-3</v>
      </c>
      <c r="F185" s="178">
        <v>2239.5790000000002</v>
      </c>
      <c r="G185" s="179">
        <f t="shared" si="10"/>
        <v>1.2964334320385358E-2</v>
      </c>
      <c r="H185" s="178">
        <v>1793.23</v>
      </c>
      <c r="I185" s="179">
        <f t="shared" si="11"/>
        <v>1.0445841021804429E-2</v>
      </c>
      <c r="J185" s="178">
        <v>1924.0980000000002</v>
      </c>
      <c r="K185" s="178">
        <v>1491.81</v>
      </c>
      <c r="L185" s="178"/>
      <c r="M185" s="155" t="s">
        <v>942</v>
      </c>
    </row>
    <row r="186" spans="1:13" x14ac:dyDescent="0.3">
      <c r="A186" s="155" t="s">
        <v>870</v>
      </c>
      <c r="B186" s="178">
        <v>6768.89</v>
      </c>
      <c r="C186" s="179">
        <f t="shared" si="8"/>
        <v>3.3094191052381101E-2</v>
      </c>
      <c r="D186" s="178">
        <v>2242.0859999999998</v>
      </c>
      <c r="E186" s="179">
        <f t="shared" si="9"/>
        <v>1.0908732732454343E-2</v>
      </c>
      <c r="F186" s="178">
        <v>41975.629000000001</v>
      </c>
      <c r="G186" s="179">
        <f t="shared" si="10"/>
        <v>0.24298588603682342</v>
      </c>
      <c r="H186" s="178">
        <v>34136.853000000003</v>
      </c>
      <c r="I186" s="179">
        <f t="shared" si="11"/>
        <v>0.19885242797784311</v>
      </c>
      <c r="J186" s="178">
        <v>35206.739000000001</v>
      </c>
      <c r="K186" s="178">
        <v>31894.767000000003</v>
      </c>
      <c r="L186" s="178"/>
      <c r="M186" s="155" t="s">
        <v>1081</v>
      </c>
    </row>
    <row r="187" spans="1:13" x14ac:dyDescent="0.3">
      <c r="A187" s="155" t="s">
        <v>871</v>
      </c>
      <c r="B187" s="178">
        <v>381546.45600000001</v>
      </c>
      <c r="C187" s="179">
        <f t="shared" si="8"/>
        <v>1.8654419425079913</v>
      </c>
      <c r="D187" s="178">
        <v>407863.47</v>
      </c>
      <c r="E187" s="179">
        <f t="shared" si="9"/>
        <v>1.9844348457469563</v>
      </c>
      <c r="F187" s="178">
        <v>331328.75799999997</v>
      </c>
      <c r="G187" s="179">
        <f t="shared" si="10"/>
        <v>1.9179751143719663</v>
      </c>
      <c r="H187" s="178">
        <v>209267.223</v>
      </c>
      <c r="I187" s="179">
        <f t="shared" si="11"/>
        <v>1.2190138144758313</v>
      </c>
      <c r="J187" s="178">
        <v>-50217.698000000033</v>
      </c>
      <c r="K187" s="178">
        <v>-198596.24699999997</v>
      </c>
      <c r="L187" s="178"/>
      <c r="M187" s="155" t="s">
        <v>1082</v>
      </c>
    </row>
    <row r="188" spans="1:13" x14ac:dyDescent="0.3">
      <c r="A188" s="155" t="s">
        <v>872</v>
      </c>
      <c r="B188" s="178">
        <v>15.515000000000001</v>
      </c>
      <c r="C188" s="179">
        <f t="shared" si="8"/>
        <v>7.5855328447898068E-5</v>
      </c>
      <c r="D188" s="178">
        <v>70.951999999999998</v>
      </c>
      <c r="E188" s="179">
        <f t="shared" si="9"/>
        <v>3.4521263003876775E-4</v>
      </c>
      <c r="F188" s="178">
        <v>1056.07</v>
      </c>
      <c r="G188" s="179">
        <f t="shared" si="10"/>
        <v>6.1133117187334596E-3</v>
      </c>
      <c r="H188" s="178">
        <v>2268.96</v>
      </c>
      <c r="I188" s="179">
        <f t="shared" si="11"/>
        <v>1.321704156456973E-2</v>
      </c>
      <c r="J188" s="178">
        <v>1040.5549999999998</v>
      </c>
      <c r="K188" s="178">
        <v>2198.0079999999998</v>
      </c>
      <c r="L188" s="178"/>
      <c r="M188" s="155" t="s">
        <v>1083</v>
      </c>
    </row>
    <row r="189" spans="1:13" x14ac:dyDescent="0.3">
      <c r="A189" s="155" t="s">
        <v>873</v>
      </c>
      <c r="B189" s="178">
        <v>11062.344999999999</v>
      </c>
      <c r="C189" s="179">
        <f t="shared" si="8"/>
        <v>5.4085582557458128E-2</v>
      </c>
      <c r="D189" s="178">
        <v>10498.557000000001</v>
      </c>
      <c r="E189" s="179">
        <f t="shared" si="9"/>
        <v>5.1080088983847041E-2</v>
      </c>
      <c r="F189" s="178">
        <v>1729.732</v>
      </c>
      <c r="G189" s="179">
        <f t="shared" si="10"/>
        <v>1.0012964013624347E-2</v>
      </c>
      <c r="H189" s="178">
        <v>1245.598</v>
      </c>
      <c r="I189" s="179">
        <f t="shared" si="11"/>
        <v>7.2558002515447275E-3</v>
      </c>
      <c r="J189" s="178">
        <v>-9332.6129999999994</v>
      </c>
      <c r="K189" s="178">
        <v>-9252.9590000000007</v>
      </c>
      <c r="L189" s="178"/>
      <c r="M189" s="155" t="s">
        <v>1084</v>
      </c>
    </row>
    <row r="190" spans="1:13" x14ac:dyDescent="0.3">
      <c r="A190" s="155" t="s">
        <v>874</v>
      </c>
      <c r="B190" s="178" t="s">
        <v>755</v>
      </c>
      <c r="C190" s="179" t="str">
        <f t="shared" si="8"/>
        <v>x</v>
      </c>
      <c r="D190" s="178" t="s">
        <v>755</v>
      </c>
      <c r="E190" s="179" t="str">
        <f t="shared" si="9"/>
        <v>x</v>
      </c>
      <c r="F190" s="178" t="s">
        <v>775</v>
      </c>
      <c r="G190" s="179" t="str">
        <f t="shared" si="10"/>
        <v>x</v>
      </c>
      <c r="H190" s="178" t="s">
        <v>775</v>
      </c>
      <c r="I190" s="179" t="str">
        <f t="shared" si="11"/>
        <v>x</v>
      </c>
      <c r="J190" s="178" t="s">
        <v>755</v>
      </c>
      <c r="K190" s="178" t="s">
        <v>755</v>
      </c>
      <c r="L190" s="178"/>
      <c r="M190" s="155" t="s">
        <v>1085</v>
      </c>
    </row>
    <row r="191" spans="1:13" x14ac:dyDescent="0.3">
      <c r="A191" s="155" t="s">
        <v>875</v>
      </c>
      <c r="B191" s="178">
        <v>641511.652</v>
      </c>
      <c r="C191" s="179">
        <f t="shared" si="8"/>
        <v>3.1364535652989809</v>
      </c>
      <c r="D191" s="178">
        <v>655673.24699999997</v>
      </c>
      <c r="E191" s="179">
        <f t="shared" si="9"/>
        <v>3.190138206716211</v>
      </c>
      <c r="F191" s="178">
        <v>135577.28700000001</v>
      </c>
      <c r="G191" s="179">
        <f t="shared" si="10"/>
        <v>0.78482128780401839</v>
      </c>
      <c r="H191" s="178">
        <v>137688.932</v>
      </c>
      <c r="I191" s="179">
        <f t="shared" si="11"/>
        <v>0.80205924177826626</v>
      </c>
      <c r="J191" s="178">
        <v>-505934.36499999999</v>
      </c>
      <c r="K191" s="178">
        <v>-517984.31499999994</v>
      </c>
      <c r="L191" s="178"/>
      <c r="M191" s="155" t="s">
        <v>1086</v>
      </c>
    </row>
    <row r="192" spans="1:13" x14ac:dyDescent="0.3">
      <c r="A192" s="155" t="s">
        <v>727</v>
      </c>
      <c r="B192" s="178">
        <v>34608.048999999999</v>
      </c>
      <c r="C192" s="179">
        <f t="shared" si="8"/>
        <v>0.16920431349248791</v>
      </c>
      <c r="D192" s="178">
        <v>61236.110999999997</v>
      </c>
      <c r="E192" s="179">
        <f t="shared" si="9"/>
        <v>0.29794056448945649</v>
      </c>
      <c r="F192" s="178">
        <v>33480.576999999997</v>
      </c>
      <c r="G192" s="179">
        <f t="shared" si="10"/>
        <v>0.19381026231599985</v>
      </c>
      <c r="H192" s="178">
        <v>35263.201000000001</v>
      </c>
      <c r="I192" s="179">
        <f t="shared" si="11"/>
        <v>0.20541357860728127</v>
      </c>
      <c r="J192" s="178">
        <v>-1127.4720000000016</v>
      </c>
      <c r="K192" s="178">
        <v>-25972.909999999996</v>
      </c>
      <c r="L192" s="178"/>
      <c r="M192" s="155" t="s">
        <v>943</v>
      </c>
    </row>
    <row r="193" spans="1:13" x14ac:dyDescent="0.3">
      <c r="A193" s="155" t="s">
        <v>876</v>
      </c>
      <c r="B193" s="178">
        <v>5979.1689999999999</v>
      </c>
      <c r="C193" s="179">
        <f t="shared" si="8"/>
        <v>2.9233118165677745E-2</v>
      </c>
      <c r="D193" s="178">
        <v>7616.433</v>
      </c>
      <c r="E193" s="179">
        <f t="shared" si="9"/>
        <v>3.7057290385670058E-2</v>
      </c>
      <c r="F193" s="178">
        <v>10777.124</v>
      </c>
      <c r="G193" s="179">
        <f t="shared" si="10"/>
        <v>6.2385938852011345E-2</v>
      </c>
      <c r="H193" s="178">
        <v>9437.6869999999999</v>
      </c>
      <c r="I193" s="179">
        <f t="shared" si="11"/>
        <v>5.4975980780797983E-2</v>
      </c>
      <c r="J193" s="178">
        <v>4797.9549999999999</v>
      </c>
      <c r="K193" s="178">
        <v>1821.2539999999999</v>
      </c>
      <c r="L193" s="178"/>
      <c r="M193" s="155" t="s">
        <v>1087</v>
      </c>
    </row>
    <row r="194" spans="1:13" x14ac:dyDescent="0.3">
      <c r="A194" s="155" t="s">
        <v>877</v>
      </c>
      <c r="B194" s="178">
        <v>12224.735000000001</v>
      </c>
      <c r="C194" s="179">
        <f t="shared" si="8"/>
        <v>5.9768694077571072E-2</v>
      </c>
      <c r="D194" s="178">
        <v>10896.625</v>
      </c>
      <c r="E194" s="179">
        <f t="shared" si="9"/>
        <v>5.3016864567541261E-2</v>
      </c>
      <c r="F194" s="178">
        <v>614.64800000000002</v>
      </c>
      <c r="G194" s="179">
        <f t="shared" si="10"/>
        <v>3.5580357564328918E-3</v>
      </c>
      <c r="H194" s="178">
        <v>387.613</v>
      </c>
      <c r="I194" s="179">
        <f t="shared" si="11"/>
        <v>2.2579054421265985E-3</v>
      </c>
      <c r="J194" s="178">
        <v>-11610.087000000001</v>
      </c>
      <c r="K194" s="178">
        <v>-10509.012000000001</v>
      </c>
      <c r="L194" s="178"/>
      <c r="M194" s="155" t="s">
        <v>1088</v>
      </c>
    </row>
    <row r="195" spans="1:13" x14ac:dyDescent="0.3">
      <c r="A195" s="155" t="s">
        <v>878</v>
      </c>
      <c r="B195" s="178">
        <v>8384.91</v>
      </c>
      <c r="C195" s="179">
        <f t="shared" si="8"/>
        <v>4.0995172546314206E-2</v>
      </c>
      <c r="D195" s="178">
        <v>6884.5159999999996</v>
      </c>
      <c r="E195" s="179">
        <f t="shared" si="9"/>
        <v>3.3496192847333087E-2</v>
      </c>
      <c r="F195" s="178">
        <v>20157.714</v>
      </c>
      <c r="G195" s="179">
        <f t="shared" si="10"/>
        <v>0.11668770935551387</v>
      </c>
      <c r="H195" s="178">
        <v>20079.096000000001</v>
      </c>
      <c r="I195" s="179">
        <f t="shared" si="11"/>
        <v>0.11696382766156557</v>
      </c>
      <c r="J195" s="178">
        <v>11772.804</v>
      </c>
      <c r="K195" s="178">
        <v>13194.580000000002</v>
      </c>
      <c r="L195" s="178"/>
      <c r="M195" s="155" t="s">
        <v>1089</v>
      </c>
    </row>
    <row r="196" spans="1:13" x14ac:dyDescent="0.3">
      <c r="A196" s="155" t="s">
        <v>879</v>
      </c>
      <c r="B196" s="178">
        <v>8522.5429999999997</v>
      </c>
      <c r="C196" s="179">
        <f t="shared" si="8"/>
        <v>4.1668082402599706E-2</v>
      </c>
      <c r="D196" s="178">
        <v>10723.652</v>
      </c>
      <c r="E196" s="179">
        <f t="shared" si="9"/>
        <v>5.217527498224845E-2</v>
      </c>
      <c r="F196" s="178">
        <v>10545.109</v>
      </c>
      <c r="G196" s="179">
        <f t="shared" si="10"/>
        <v>6.1042864985296125E-2</v>
      </c>
      <c r="H196" s="178">
        <v>11489.308000000001</v>
      </c>
      <c r="I196" s="179">
        <f t="shared" si="11"/>
        <v>6.6926989186298358E-2</v>
      </c>
      <c r="J196" s="178">
        <v>2022.5660000000007</v>
      </c>
      <c r="K196" s="178">
        <v>765.65600000000086</v>
      </c>
      <c r="L196" s="178"/>
      <c r="M196" s="155" t="s">
        <v>1090</v>
      </c>
    </row>
    <row r="197" spans="1:13" x14ac:dyDescent="0.3">
      <c r="A197" s="155" t="s">
        <v>880</v>
      </c>
      <c r="B197" s="178">
        <v>28064.047999999999</v>
      </c>
      <c r="C197" s="179">
        <f t="shared" si="8"/>
        <v>0.13720964090348542</v>
      </c>
      <c r="D197" s="178">
        <v>20145.866999999998</v>
      </c>
      <c r="E197" s="179">
        <f t="shared" si="9"/>
        <v>9.8018487589937128E-2</v>
      </c>
      <c r="F197" s="178">
        <v>9.407</v>
      </c>
      <c r="G197" s="179">
        <f t="shared" si="10"/>
        <v>5.4454651053552945E-5</v>
      </c>
      <c r="H197" s="178">
        <v>188.268</v>
      </c>
      <c r="I197" s="179">
        <f t="shared" si="11"/>
        <v>1.0966901052810159E-3</v>
      </c>
      <c r="J197" s="178">
        <v>-28054.641</v>
      </c>
      <c r="K197" s="178">
        <v>-19957.598999999998</v>
      </c>
      <c r="L197" s="178"/>
      <c r="M197" s="155" t="s">
        <v>1091</v>
      </c>
    </row>
    <row r="198" spans="1:13" x14ac:dyDescent="0.3">
      <c r="A198" s="155" t="s">
        <v>881</v>
      </c>
      <c r="B198" s="178">
        <v>164.875</v>
      </c>
      <c r="C198" s="179">
        <f t="shared" si="8"/>
        <v>8.0610037240394408E-4</v>
      </c>
      <c r="D198" s="178">
        <v>117.203</v>
      </c>
      <c r="E198" s="179">
        <f t="shared" si="9"/>
        <v>5.7024405060369964E-4</v>
      </c>
      <c r="F198" s="178">
        <v>343.315</v>
      </c>
      <c r="G198" s="179">
        <f t="shared" si="10"/>
        <v>1.9873603195971648E-3</v>
      </c>
      <c r="H198" s="178">
        <v>833.149</v>
      </c>
      <c r="I198" s="179">
        <f t="shared" si="11"/>
        <v>4.85322128308992E-3</v>
      </c>
      <c r="J198" s="178">
        <v>178.44</v>
      </c>
      <c r="K198" s="178">
        <v>715.94600000000003</v>
      </c>
      <c r="L198" s="178"/>
      <c r="M198" s="155" t="s">
        <v>1092</v>
      </c>
    </row>
    <row r="199" spans="1:13" x14ac:dyDescent="0.3">
      <c r="A199" s="155" t="s">
        <v>882</v>
      </c>
      <c r="B199" s="178">
        <v>303.41300000000001</v>
      </c>
      <c r="C199" s="179">
        <f t="shared" si="8"/>
        <v>1.4834349191338767E-3</v>
      </c>
      <c r="D199" s="178">
        <v>386.28199999999998</v>
      </c>
      <c r="E199" s="179">
        <f t="shared" si="9"/>
        <v>1.8794315192895939E-3</v>
      </c>
      <c r="F199" s="178">
        <v>18976.929</v>
      </c>
      <c r="G199" s="179">
        <f t="shared" si="10"/>
        <v>0.10985245527405649</v>
      </c>
      <c r="H199" s="178">
        <v>16668.192999999999</v>
      </c>
      <c r="I199" s="179">
        <f t="shared" si="11"/>
        <v>9.7094792189932916E-2</v>
      </c>
      <c r="J199" s="178">
        <v>18673.516</v>
      </c>
      <c r="K199" s="178">
        <v>16281.911</v>
      </c>
      <c r="L199" s="178"/>
      <c r="M199" s="155" t="s">
        <v>1093</v>
      </c>
    </row>
    <row r="200" spans="1:13" x14ac:dyDescent="0.3">
      <c r="A200" s="155" t="s">
        <v>883</v>
      </c>
      <c r="B200" s="178">
        <v>106.05800000000001</v>
      </c>
      <c r="C200" s="179">
        <f t="shared" si="8"/>
        <v>5.1853460680162248E-4</v>
      </c>
      <c r="D200" s="178">
        <v>110.724</v>
      </c>
      <c r="E200" s="179">
        <f t="shared" si="9"/>
        <v>5.3872087112995432E-4</v>
      </c>
      <c r="F200" s="178">
        <v>943.303</v>
      </c>
      <c r="G200" s="179">
        <f t="shared" si="10"/>
        <v>5.4605331883458763E-3</v>
      </c>
      <c r="H200" s="178">
        <v>2777.607</v>
      </c>
      <c r="I200" s="179">
        <f t="shared" si="11"/>
        <v>1.6179988703652701E-2</v>
      </c>
      <c r="J200" s="178">
        <v>837.245</v>
      </c>
      <c r="K200" s="178">
        <v>2666.8829999999998</v>
      </c>
      <c r="L200" s="178"/>
      <c r="M200" s="155" t="s">
        <v>1094</v>
      </c>
    </row>
    <row r="201" spans="1:13" x14ac:dyDescent="0.3">
      <c r="A201" s="155" t="s">
        <v>884</v>
      </c>
      <c r="B201" s="178">
        <v>88760.338000000003</v>
      </c>
      <c r="C201" s="179">
        <f t="shared" si="8"/>
        <v>0.43396355734040915</v>
      </c>
      <c r="D201" s="178">
        <v>79677.399000000005</v>
      </c>
      <c r="E201" s="179">
        <f t="shared" si="9"/>
        <v>0.38766552688350275</v>
      </c>
      <c r="F201" s="178">
        <v>20481.285</v>
      </c>
      <c r="G201" s="179">
        <f t="shared" si="10"/>
        <v>0.11856077684738685</v>
      </c>
      <c r="H201" s="178">
        <v>20718.058000000001</v>
      </c>
      <c r="I201" s="179">
        <f t="shared" si="11"/>
        <v>0.12068587975247091</v>
      </c>
      <c r="J201" s="178">
        <v>-68279.053</v>
      </c>
      <c r="K201" s="178">
        <v>-58959.341</v>
      </c>
      <c r="L201" s="178"/>
      <c r="M201" s="155" t="s">
        <v>1095</v>
      </c>
    </row>
    <row r="202" spans="1:13" x14ac:dyDescent="0.3">
      <c r="A202" s="155" t="s">
        <v>885</v>
      </c>
      <c r="B202" s="178">
        <v>345.596</v>
      </c>
      <c r="C202" s="179">
        <f t="shared" si="8"/>
        <v>1.689674385451484E-3</v>
      </c>
      <c r="D202" s="178">
        <v>204.303</v>
      </c>
      <c r="E202" s="179">
        <f t="shared" si="9"/>
        <v>9.9402379009485816E-4</v>
      </c>
      <c r="F202" s="178">
        <v>104.321</v>
      </c>
      <c r="G202" s="179">
        <f t="shared" si="10"/>
        <v>6.038868558050066E-4</v>
      </c>
      <c r="H202" s="178">
        <v>112.253</v>
      </c>
      <c r="I202" s="179">
        <f t="shared" si="11"/>
        <v>6.5389101912226126E-4</v>
      </c>
      <c r="J202" s="178">
        <v>-241.27500000000001</v>
      </c>
      <c r="K202" s="178">
        <v>-92.05</v>
      </c>
      <c r="L202" s="178"/>
      <c r="M202" s="155" t="s">
        <v>1096</v>
      </c>
    </row>
    <row r="203" spans="1:13" x14ac:dyDescent="0.3">
      <c r="A203" s="155" t="s">
        <v>886</v>
      </c>
      <c r="B203" s="178">
        <v>13653.58</v>
      </c>
      <c r="C203" s="179">
        <f t="shared" si="8"/>
        <v>6.6754546915220883E-2</v>
      </c>
      <c r="D203" s="178">
        <v>2694.4430000000002</v>
      </c>
      <c r="E203" s="179">
        <f t="shared" si="9"/>
        <v>1.310964813563462E-2</v>
      </c>
      <c r="F203" s="178">
        <v>7424.3130000000001</v>
      </c>
      <c r="G203" s="179">
        <f t="shared" si="10"/>
        <v>4.2977397015770899E-2</v>
      </c>
      <c r="H203" s="178">
        <v>6842.2250000000004</v>
      </c>
      <c r="I203" s="179">
        <f t="shared" si="11"/>
        <v>3.9857014764093736E-2</v>
      </c>
      <c r="J203" s="178">
        <v>-6229.2669999999998</v>
      </c>
      <c r="K203" s="178">
        <v>4147.7820000000002</v>
      </c>
      <c r="L203" s="178"/>
      <c r="M203" s="155" t="s">
        <v>1097</v>
      </c>
    </row>
    <row r="204" spans="1:13" x14ac:dyDescent="0.3">
      <c r="A204" s="155" t="s">
        <v>887</v>
      </c>
      <c r="B204" s="178">
        <v>35260.936999999998</v>
      </c>
      <c r="C204" s="179">
        <f t="shared" si="8"/>
        <v>0.17239638785147543</v>
      </c>
      <c r="D204" s="178">
        <v>21831.935000000001</v>
      </c>
      <c r="E204" s="179">
        <f t="shared" si="9"/>
        <v>0.10622194864394838</v>
      </c>
      <c r="F204" s="178">
        <v>8584.7060000000001</v>
      </c>
      <c r="G204" s="179">
        <f t="shared" si="10"/>
        <v>4.9694607167783809E-2</v>
      </c>
      <c r="H204" s="178">
        <v>12009.759</v>
      </c>
      <c r="I204" s="179">
        <f t="shared" si="11"/>
        <v>6.9958696443950266E-2</v>
      </c>
      <c r="J204" s="178">
        <v>-26676.231</v>
      </c>
      <c r="K204" s="178">
        <v>-9822.1760000000013</v>
      </c>
      <c r="L204" s="178"/>
      <c r="M204" s="155" t="s">
        <v>1098</v>
      </c>
    </row>
    <row r="205" spans="1:13" x14ac:dyDescent="0.3">
      <c r="A205" s="155" t="s">
        <v>888</v>
      </c>
      <c r="B205" s="178">
        <v>160327.62700000001</v>
      </c>
      <c r="C205" s="179">
        <f t="shared" si="8"/>
        <v>0.78386753498917749</v>
      </c>
      <c r="D205" s="178">
        <v>147540.44699999999</v>
      </c>
      <c r="E205" s="179">
        <f t="shared" si="9"/>
        <v>0.71784904930044846</v>
      </c>
      <c r="F205" s="178">
        <v>20516.760999999999</v>
      </c>
      <c r="G205" s="179">
        <f t="shared" si="10"/>
        <v>0.11876613808909789</v>
      </c>
      <c r="H205" s="178">
        <v>13411.599</v>
      </c>
      <c r="I205" s="179">
        <f t="shared" si="11"/>
        <v>7.8124630416729166E-2</v>
      </c>
      <c r="J205" s="178">
        <v>-139810.86600000001</v>
      </c>
      <c r="K205" s="178">
        <v>-134128.848</v>
      </c>
      <c r="L205" s="178"/>
      <c r="M205" s="155" t="s">
        <v>1099</v>
      </c>
    </row>
    <row r="206" spans="1:13" x14ac:dyDescent="0.3">
      <c r="A206" s="155" t="s">
        <v>889</v>
      </c>
      <c r="B206" s="178">
        <v>164.66300000000001</v>
      </c>
      <c r="C206" s="179">
        <f t="shared" ref="C206:C245" si="12">IF(B206=0,0,IF(OR(B206="x",B206="Ə"),"x",B206/$B$12*100))</f>
        <v>8.0506387033298348E-4</v>
      </c>
      <c r="D206" s="178">
        <v>843.68</v>
      </c>
      <c r="E206" s="179">
        <f t="shared" ref="E206:E245" si="13">IF(D206=0,0,IF(OR(D206="x",D206="Ə"),"x",D206/$D$12*100))</f>
        <v>4.1048736006188344E-3</v>
      </c>
      <c r="F206" s="178">
        <v>14135.092000000001</v>
      </c>
      <c r="G206" s="179">
        <f t="shared" ref="G206:G245" si="14">IF(F206=0,0,IF(OR(F206="x",F206="Ə"),"x",F206/$F$12*100))</f>
        <v>8.1824333206109046E-2</v>
      </c>
      <c r="H206" s="178">
        <v>13690.603999999999</v>
      </c>
      <c r="I206" s="179">
        <f t="shared" ref="I206:I245" si="15">IF(H206=0,0,IF(OR(H206="x",H206="Ə"),"x",H206/$H$12*100))</f>
        <v>7.9749877526296004E-2</v>
      </c>
      <c r="J206" s="178">
        <v>13970.429</v>
      </c>
      <c r="K206" s="178">
        <v>12846.923999999999</v>
      </c>
      <c r="L206" s="178"/>
      <c r="M206" s="155" t="s">
        <v>1100</v>
      </c>
    </row>
    <row r="207" spans="1:13" x14ac:dyDescent="0.3">
      <c r="A207" s="155" t="s">
        <v>890</v>
      </c>
      <c r="B207" s="178">
        <v>26572.544000000002</v>
      </c>
      <c r="C207" s="179">
        <f t="shared" si="12"/>
        <v>0.12991743814477752</v>
      </c>
      <c r="D207" s="178">
        <v>17521.526000000002</v>
      </c>
      <c r="E207" s="179">
        <f t="shared" si="13"/>
        <v>8.5249916461166003E-2</v>
      </c>
      <c r="F207" s="178">
        <v>23951.14</v>
      </c>
      <c r="G207" s="179">
        <f t="shared" si="14"/>
        <v>0.13864685564311621</v>
      </c>
      <c r="H207" s="178">
        <v>25666.542000000001</v>
      </c>
      <c r="I207" s="179">
        <f t="shared" si="15"/>
        <v>0.14951156143465497</v>
      </c>
      <c r="J207" s="178">
        <v>-2621.4040000000023</v>
      </c>
      <c r="K207" s="178">
        <v>8145.0159999999996</v>
      </c>
      <c r="L207" s="178"/>
      <c r="M207" s="155" t="s">
        <v>1101</v>
      </c>
    </row>
    <row r="208" spans="1:13" x14ac:dyDescent="0.3">
      <c r="A208" s="155" t="s">
        <v>730</v>
      </c>
      <c r="B208" s="178">
        <v>381825.397</v>
      </c>
      <c r="C208" s="179">
        <f t="shared" si="12"/>
        <v>1.8668057298861791</v>
      </c>
      <c r="D208" s="178">
        <v>431579.19699999999</v>
      </c>
      <c r="E208" s="179">
        <f t="shared" si="13"/>
        <v>2.099822269511634</v>
      </c>
      <c r="F208" s="178">
        <v>142680.17600000001</v>
      </c>
      <c r="G208" s="179">
        <f t="shared" si="14"/>
        <v>0.82593804574673335</v>
      </c>
      <c r="H208" s="178">
        <v>121237.86900000001</v>
      </c>
      <c r="I208" s="179">
        <f t="shared" si="15"/>
        <v>0.70622926529020336</v>
      </c>
      <c r="J208" s="178">
        <v>-239145.22099999999</v>
      </c>
      <c r="K208" s="178">
        <v>-310341.32799999998</v>
      </c>
      <c r="L208" s="178"/>
      <c r="M208" s="155" t="s">
        <v>946</v>
      </c>
    </row>
    <row r="209" spans="1:13" x14ac:dyDescent="0.3">
      <c r="A209" s="155" t="s">
        <v>891</v>
      </c>
      <c r="B209" s="178">
        <v>165137.69399999999</v>
      </c>
      <c r="C209" s="179">
        <f t="shared" si="12"/>
        <v>0.80738472558804286</v>
      </c>
      <c r="D209" s="178">
        <v>261885.38099999999</v>
      </c>
      <c r="E209" s="179">
        <f t="shared" si="13"/>
        <v>1.2741873540381488</v>
      </c>
      <c r="F209" s="178">
        <v>77689.285000000003</v>
      </c>
      <c r="G209" s="179">
        <f t="shared" si="14"/>
        <v>0.44972285588126132</v>
      </c>
      <c r="H209" s="178">
        <v>74583.846999999994</v>
      </c>
      <c r="I209" s="179">
        <f t="shared" si="15"/>
        <v>0.43446239944490395</v>
      </c>
      <c r="J209" s="178">
        <v>-87448.408999999985</v>
      </c>
      <c r="K209" s="178">
        <v>-187301.53399999999</v>
      </c>
      <c r="L209" s="178"/>
      <c r="M209" s="155" t="s">
        <v>1102</v>
      </c>
    </row>
    <row r="210" spans="1:13" x14ac:dyDescent="0.3">
      <c r="A210" s="155" t="s">
        <v>892</v>
      </c>
      <c r="B210" s="178">
        <v>56.622999999999998</v>
      </c>
      <c r="C210" s="179">
        <f t="shared" si="12"/>
        <v>2.7683894700002143E-4</v>
      </c>
      <c r="D210" s="178">
        <v>1.071</v>
      </c>
      <c r="E210" s="179">
        <f t="shared" si="13"/>
        <v>5.2108852008614309E-6</v>
      </c>
      <c r="F210" s="178">
        <v>10878.404</v>
      </c>
      <c r="G210" s="179">
        <f t="shared" si="14"/>
        <v>6.2972222157922253E-2</v>
      </c>
      <c r="H210" s="178">
        <v>6614.335</v>
      </c>
      <c r="I210" s="179">
        <f t="shared" si="15"/>
        <v>3.852952040449735E-2</v>
      </c>
      <c r="J210" s="178">
        <v>10821.781000000001</v>
      </c>
      <c r="K210" s="178">
        <v>6613.2640000000001</v>
      </c>
      <c r="L210" s="178"/>
      <c r="M210" s="155" t="s">
        <v>1103</v>
      </c>
    </row>
    <row r="211" spans="1:13" x14ac:dyDescent="0.3">
      <c r="A211" s="155" t="s">
        <v>893</v>
      </c>
      <c r="B211" s="178">
        <v>186600.845</v>
      </c>
      <c r="C211" s="179">
        <f t="shared" si="12"/>
        <v>0.9123215202146514</v>
      </c>
      <c r="D211" s="178">
        <v>155216.897</v>
      </c>
      <c r="E211" s="179">
        <f t="shared" si="13"/>
        <v>0.75519834874036706</v>
      </c>
      <c r="F211" s="178">
        <v>26630.823</v>
      </c>
      <c r="G211" s="179">
        <f t="shared" si="14"/>
        <v>0.15415883637014266</v>
      </c>
      <c r="H211" s="178">
        <v>40831.872000000003</v>
      </c>
      <c r="I211" s="179">
        <f t="shared" si="15"/>
        <v>0.23785194511282301</v>
      </c>
      <c r="J211" s="178">
        <v>-159970.022</v>
      </c>
      <c r="K211" s="178">
        <v>-114385.02499999999</v>
      </c>
      <c r="L211" s="178"/>
      <c r="M211" s="155" t="s">
        <v>1104</v>
      </c>
    </row>
    <row r="212" spans="1:13" x14ac:dyDescent="0.3">
      <c r="A212" s="155" t="s">
        <v>894</v>
      </c>
      <c r="B212" s="178">
        <v>211.91800000000001</v>
      </c>
      <c r="C212" s="179">
        <f t="shared" si="12"/>
        <v>1.0361011597822536E-3</v>
      </c>
      <c r="D212" s="178">
        <v>763.12300000000005</v>
      </c>
      <c r="E212" s="179">
        <f t="shared" si="13"/>
        <v>3.7129284286993264E-3</v>
      </c>
      <c r="F212" s="178">
        <v>5.6529999999999996</v>
      </c>
      <c r="G212" s="179">
        <f t="shared" si="14"/>
        <v>3.2723731519691167E-5</v>
      </c>
      <c r="H212" s="178">
        <v>9.57</v>
      </c>
      <c r="I212" s="179">
        <f t="shared" si="15"/>
        <v>5.5746724390439808E-5</v>
      </c>
      <c r="J212" s="178">
        <v>-206.26500000000001</v>
      </c>
      <c r="K212" s="178">
        <v>-753.553</v>
      </c>
      <c r="L212" s="178"/>
      <c r="M212" s="155" t="s">
        <v>1105</v>
      </c>
    </row>
    <row r="213" spans="1:13" x14ac:dyDescent="0.3">
      <c r="A213" s="155" t="s">
        <v>895</v>
      </c>
      <c r="B213" s="178">
        <v>1044.796</v>
      </c>
      <c r="C213" s="179">
        <f t="shared" si="12"/>
        <v>5.1081755553367778E-3</v>
      </c>
      <c r="D213" s="178">
        <v>1420.0340000000001</v>
      </c>
      <c r="E213" s="179">
        <f t="shared" si="13"/>
        <v>6.909088847170927E-3</v>
      </c>
      <c r="F213" s="178">
        <v>3252.8939999999998</v>
      </c>
      <c r="G213" s="179">
        <f t="shared" si="14"/>
        <v>1.8830148579164034E-2</v>
      </c>
      <c r="H213" s="178">
        <v>3017.0010000000002</v>
      </c>
      <c r="I213" s="179">
        <f t="shared" si="15"/>
        <v>1.7574495635598882E-2</v>
      </c>
      <c r="J213" s="178">
        <v>2208.098</v>
      </c>
      <c r="K213" s="178">
        <v>1596.9670000000001</v>
      </c>
      <c r="L213" s="178"/>
      <c r="M213" s="155" t="s">
        <v>1106</v>
      </c>
    </row>
    <row r="214" spans="1:13" x14ac:dyDescent="0.3">
      <c r="A214" s="155" t="s">
        <v>896</v>
      </c>
      <c r="B214" s="178">
        <v>1319.2950000000001</v>
      </c>
      <c r="C214" s="179">
        <f t="shared" si="12"/>
        <v>6.4502452816416157E-3</v>
      </c>
      <c r="D214" s="178">
        <v>968.50400000000002</v>
      </c>
      <c r="E214" s="179">
        <f t="shared" si="13"/>
        <v>4.7121971620682533E-3</v>
      </c>
      <c r="F214" s="178">
        <v>88.331999999999994</v>
      </c>
      <c r="G214" s="179">
        <f t="shared" si="14"/>
        <v>5.1133073635191222E-4</v>
      </c>
      <c r="H214" s="178">
        <v>157.60400000000001</v>
      </c>
      <c r="I214" s="179">
        <f t="shared" si="15"/>
        <v>9.1806758106905719E-4</v>
      </c>
      <c r="J214" s="178">
        <v>-1230.9630000000002</v>
      </c>
      <c r="K214" s="178">
        <v>-810.9</v>
      </c>
      <c r="L214" s="178"/>
      <c r="M214" s="155" t="s">
        <v>1107</v>
      </c>
    </row>
    <row r="215" spans="1:13" x14ac:dyDescent="0.3">
      <c r="A215" s="155" t="s">
        <v>897</v>
      </c>
      <c r="B215" s="178">
        <v>425278.34700000001</v>
      </c>
      <c r="C215" s="179">
        <f t="shared" si="12"/>
        <v>2.079254185850091</v>
      </c>
      <c r="D215" s="178">
        <v>482381.26500000001</v>
      </c>
      <c r="E215" s="179">
        <f t="shared" si="13"/>
        <v>2.346996633950809</v>
      </c>
      <c r="F215" s="178">
        <v>115817.783</v>
      </c>
      <c r="G215" s="179">
        <f t="shared" si="14"/>
        <v>0.67043871149793943</v>
      </c>
      <c r="H215" s="178">
        <v>113653.681</v>
      </c>
      <c r="I215" s="179">
        <f t="shared" si="15"/>
        <v>0.66205020174148022</v>
      </c>
      <c r="J215" s="178">
        <v>-309460.56400000001</v>
      </c>
      <c r="K215" s="178">
        <v>-368727.58400000003</v>
      </c>
      <c r="L215" s="178"/>
      <c r="M215" s="155" t="s">
        <v>1108</v>
      </c>
    </row>
    <row r="216" spans="1:13" x14ac:dyDescent="0.3">
      <c r="A216" s="155" t="s">
        <v>898</v>
      </c>
      <c r="B216" s="178">
        <v>5453.75</v>
      </c>
      <c r="C216" s="179">
        <f t="shared" si="12"/>
        <v>2.6664260233498167E-2</v>
      </c>
      <c r="D216" s="178">
        <v>16181.606</v>
      </c>
      <c r="E216" s="179">
        <f t="shared" si="13"/>
        <v>7.873061739642441E-2</v>
      </c>
      <c r="F216" s="178">
        <v>5405.5519999999997</v>
      </c>
      <c r="G216" s="179">
        <f t="shared" si="14"/>
        <v>3.1291320071418646E-2</v>
      </c>
      <c r="H216" s="178">
        <v>3797.5540000000001</v>
      </c>
      <c r="I216" s="179">
        <f t="shared" si="15"/>
        <v>2.2121337115549873E-2</v>
      </c>
      <c r="J216" s="178">
        <v>-48.19800000000032</v>
      </c>
      <c r="K216" s="178">
        <v>-12384.052</v>
      </c>
      <c r="L216" s="178"/>
      <c r="M216" s="155" t="s">
        <v>1109</v>
      </c>
    </row>
    <row r="217" spans="1:13" x14ac:dyDescent="0.3">
      <c r="A217" s="155" t="s">
        <v>899</v>
      </c>
      <c r="B217" s="178">
        <v>376892.34299999999</v>
      </c>
      <c r="C217" s="179">
        <f t="shared" si="12"/>
        <v>1.8426872360788173</v>
      </c>
      <c r="D217" s="178">
        <v>381025.49400000001</v>
      </c>
      <c r="E217" s="179">
        <f t="shared" si="13"/>
        <v>1.8538563098370833</v>
      </c>
      <c r="F217" s="178">
        <v>50794.434999999998</v>
      </c>
      <c r="G217" s="179">
        <f t="shared" si="14"/>
        <v>0.29403563658843168</v>
      </c>
      <c r="H217" s="178">
        <v>68587.600000000006</v>
      </c>
      <c r="I217" s="179">
        <f t="shared" si="15"/>
        <v>0.39953333686538456</v>
      </c>
      <c r="J217" s="178">
        <v>-326097.908</v>
      </c>
      <c r="K217" s="178">
        <v>-312437.89399999997</v>
      </c>
      <c r="L217" s="178"/>
      <c r="M217" s="155" t="s">
        <v>1110</v>
      </c>
    </row>
    <row r="218" spans="1:13" x14ac:dyDescent="0.3">
      <c r="A218" s="155" t="s">
        <v>900</v>
      </c>
      <c r="B218" s="178">
        <v>501.21899999999999</v>
      </c>
      <c r="C218" s="179">
        <f t="shared" si="12"/>
        <v>2.4505402429472784E-3</v>
      </c>
      <c r="D218" s="178">
        <v>557.90300000000002</v>
      </c>
      <c r="E218" s="179">
        <f t="shared" si="13"/>
        <v>2.7144430310141877E-3</v>
      </c>
      <c r="F218" s="178">
        <v>834.56200000000001</v>
      </c>
      <c r="G218" s="179">
        <f t="shared" si="14"/>
        <v>4.8310601140167169E-3</v>
      </c>
      <c r="H218" s="178">
        <v>835.35699999999997</v>
      </c>
      <c r="I218" s="179">
        <f t="shared" si="15"/>
        <v>4.8660832232627609E-3</v>
      </c>
      <c r="J218" s="178">
        <v>333.34300000000002</v>
      </c>
      <c r="K218" s="178">
        <v>277.45399999999995</v>
      </c>
      <c r="L218" s="178"/>
      <c r="M218" s="155" t="s">
        <v>1111</v>
      </c>
    </row>
    <row r="219" spans="1:13" x14ac:dyDescent="0.3">
      <c r="A219" s="155" t="s">
        <v>901</v>
      </c>
      <c r="B219" s="178">
        <v>65744.853000000003</v>
      </c>
      <c r="C219" s="179">
        <f t="shared" si="12"/>
        <v>0.3214371523089769</v>
      </c>
      <c r="D219" s="178">
        <v>44360.152000000002</v>
      </c>
      <c r="E219" s="179">
        <f t="shared" si="13"/>
        <v>0.21583161490640862</v>
      </c>
      <c r="F219" s="178">
        <v>263423.39799999999</v>
      </c>
      <c r="G219" s="179">
        <f t="shared" si="14"/>
        <v>1.5248888293219087</v>
      </c>
      <c r="H219" s="178">
        <v>219502.84199999995</v>
      </c>
      <c r="I219" s="179">
        <f t="shared" si="15"/>
        <v>1.2786378720890546</v>
      </c>
      <c r="J219" s="178">
        <v>197678.54499999998</v>
      </c>
      <c r="K219" s="178">
        <v>175142.68999999994</v>
      </c>
      <c r="L219" s="178"/>
      <c r="M219" s="155" t="s">
        <v>1112</v>
      </c>
    </row>
    <row r="220" spans="1:13" x14ac:dyDescent="0.3">
      <c r="A220" s="155" t="s">
        <v>902</v>
      </c>
      <c r="B220" s="178" t="s">
        <v>755</v>
      </c>
      <c r="C220" s="179" t="str">
        <f t="shared" si="12"/>
        <v>x</v>
      </c>
      <c r="D220" s="178">
        <v>30.899000000000001</v>
      </c>
      <c r="E220" s="179">
        <f t="shared" si="13"/>
        <v>1.5033720058022163E-4</v>
      </c>
      <c r="F220" s="178">
        <v>6.17</v>
      </c>
      <c r="G220" s="179">
        <f t="shared" si="14"/>
        <v>3.5716508663805854E-5</v>
      </c>
      <c r="H220" s="178">
        <v>0.55000000000000004</v>
      </c>
      <c r="I220" s="179">
        <f t="shared" si="15"/>
        <v>3.203834735082748E-6</v>
      </c>
      <c r="J220" s="178">
        <v>6.0949999999999998</v>
      </c>
      <c r="K220" s="178">
        <v>-30.349</v>
      </c>
      <c r="L220" s="178"/>
      <c r="M220" s="155" t="s">
        <v>1113</v>
      </c>
    </row>
    <row r="221" spans="1:13" x14ac:dyDescent="0.3">
      <c r="A221" s="155" t="s">
        <v>903</v>
      </c>
      <c r="B221" s="178">
        <v>41978.612999999998</v>
      </c>
      <c r="C221" s="179">
        <f t="shared" si="12"/>
        <v>0.20524018542714814</v>
      </c>
      <c r="D221" s="178">
        <v>19624.439999999999</v>
      </c>
      <c r="E221" s="179">
        <f t="shared" si="13"/>
        <v>9.5481516312972081E-2</v>
      </c>
      <c r="F221" s="178">
        <v>230992.85</v>
      </c>
      <c r="G221" s="179">
        <f t="shared" si="14"/>
        <v>1.3371569089630804</v>
      </c>
      <c r="H221" s="178">
        <v>193000.924</v>
      </c>
      <c r="I221" s="179">
        <f t="shared" si="15"/>
        <v>1.12426011675321</v>
      </c>
      <c r="J221" s="178">
        <v>189014.23700000002</v>
      </c>
      <c r="K221" s="178">
        <v>173376.484</v>
      </c>
      <c r="L221" s="178"/>
      <c r="M221" s="155" t="s">
        <v>1114</v>
      </c>
    </row>
    <row r="222" spans="1:13" x14ac:dyDescent="0.3">
      <c r="A222" s="155" t="s">
        <v>904</v>
      </c>
      <c r="B222" s="178" t="s">
        <v>755</v>
      </c>
      <c r="C222" s="179" t="str">
        <f t="shared" si="12"/>
        <v>x</v>
      </c>
      <c r="D222" s="178" t="s">
        <v>775</v>
      </c>
      <c r="E222" s="179" t="str">
        <f t="shared" si="13"/>
        <v>x</v>
      </c>
      <c r="F222" s="178" t="s">
        <v>775</v>
      </c>
      <c r="G222" s="179" t="str">
        <f t="shared" si="14"/>
        <v>x</v>
      </c>
      <c r="H222" s="178" t="s">
        <v>775</v>
      </c>
      <c r="I222" s="179" t="str">
        <f t="shared" si="15"/>
        <v>x</v>
      </c>
      <c r="J222" s="178" t="s">
        <v>755</v>
      </c>
      <c r="K222" s="178" t="s">
        <v>775</v>
      </c>
      <c r="L222" s="178"/>
      <c r="M222" s="155" t="s">
        <v>1115</v>
      </c>
    </row>
    <row r="223" spans="1:13" x14ac:dyDescent="0.3">
      <c r="A223" s="155" t="s">
        <v>905</v>
      </c>
      <c r="B223" s="178">
        <v>81.152000000000001</v>
      </c>
      <c r="C223" s="179">
        <f t="shared" si="12"/>
        <v>3.9676517010659519E-4</v>
      </c>
      <c r="D223" s="178">
        <v>55.524000000000001</v>
      </c>
      <c r="E223" s="179">
        <f t="shared" si="13"/>
        <v>2.7014863668779656E-4</v>
      </c>
      <c r="F223" s="178">
        <v>33.670999999999999</v>
      </c>
      <c r="G223" s="179">
        <f t="shared" si="14"/>
        <v>1.9491257102415021E-4</v>
      </c>
      <c r="H223" s="178">
        <v>44.661999999999999</v>
      </c>
      <c r="I223" s="179">
        <f t="shared" si="15"/>
        <v>2.6016303079684668E-4</v>
      </c>
      <c r="J223" s="178">
        <v>-47.481000000000002</v>
      </c>
      <c r="K223" s="178">
        <v>-10.862000000000002</v>
      </c>
      <c r="L223" s="178"/>
      <c r="M223" s="155" t="s">
        <v>1116</v>
      </c>
    </row>
    <row r="224" spans="1:13" x14ac:dyDescent="0.3">
      <c r="A224" s="155" t="s">
        <v>906</v>
      </c>
      <c r="B224" s="178">
        <v>5.2949999999999999</v>
      </c>
      <c r="C224" s="179">
        <f t="shared" si="12"/>
        <v>2.5888105970455704E-5</v>
      </c>
      <c r="D224" s="178">
        <v>4.4530000000000003</v>
      </c>
      <c r="E224" s="179">
        <f t="shared" si="13"/>
        <v>2.1665799999473347E-5</v>
      </c>
      <c r="F224" s="178" t="s">
        <v>755</v>
      </c>
      <c r="G224" s="179" t="str">
        <f t="shared" si="14"/>
        <v>x</v>
      </c>
      <c r="H224" s="178" t="s">
        <v>775</v>
      </c>
      <c r="I224" s="179" t="str">
        <f t="shared" si="15"/>
        <v>x</v>
      </c>
      <c r="J224" s="178">
        <v>-5.2059999999999995</v>
      </c>
      <c r="K224" s="178">
        <v>-4.4530000000000003</v>
      </c>
      <c r="L224" s="178"/>
      <c r="M224" s="155" t="s">
        <v>1117</v>
      </c>
    </row>
    <row r="225" spans="1:13" x14ac:dyDescent="0.3">
      <c r="A225" s="155" t="s">
        <v>907</v>
      </c>
      <c r="B225" s="178" t="s">
        <v>755</v>
      </c>
      <c r="C225" s="179" t="str">
        <f t="shared" si="12"/>
        <v>x</v>
      </c>
      <c r="D225" s="178" t="s">
        <v>755</v>
      </c>
      <c r="E225" s="179" t="str">
        <f t="shared" si="13"/>
        <v>x</v>
      </c>
      <c r="F225" s="178">
        <v>8.0879999999999992</v>
      </c>
      <c r="G225" s="179">
        <f t="shared" si="14"/>
        <v>4.681930665686576E-5</v>
      </c>
      <c r="H225" s="178">
        <v>10.125999999999999</v>
      </c>
      <c r="I225" s="179">
        <f t="shared" si="15"/>
        <v>5.8985510049905277E-5</v>
      </c>
      <c r="J225" s="178">
        <v>7.9869999999999992</v>
      </c>
      <c r="K225" s="178">
        <v>10.084</v>
      </c>
      <c r="L225" s="178"/>
      <c r="M225" s="155" t="s">
        <v>1118</v>
      </c>
    </row>
    <row r="226" spans="1:13" x14ac:dyDescent="0.3">
      <c r="A226" s="155" t="s">
        <v>908</v>
      </c>
      <c r="B226" s="178" t="s">
        <v>755</v>
      </c>
      <c r="C226" s="179" t="str">
        <f t="shared" si="12"/>
        <v>x</v>
      </c>
      <c r="D226" s="178" t="s">
        <v>775</v>
      </c>
      <c r="E226" s="179" t="str">
        <f t="shared" si="13"/>
        <v>x</v>
      </c>
      <c r="F226" s="178">
        <v>75.66</v>
      </c>
      <c r="G226" s="179">
        <f t="shared" si="14"/>
        <v>4.3797585826637779E-4</v>
      </c>
      <c r="H226" s="178">
        <v>143.47499999999999</v>
      </c>
      <c r="I226" s="179">
        <f t="shared" si="15"/>
        <v>8.3576397930181315E-4</v>
      </c>
      <c r="J226" s="178">
        <v>75.570999999999998</v>
      </c>
      <c r="K226" s="178">
        <v>143.47499999999999</v>
      </c>
      <c r="L226" s="178"/>
      <c r="M226" s="155" t="s">
        <v>1119</v>
      </c>
    </row>
    <row r="227" spans="1:13" x14ac:dyDescent="0.3">
      <c r="A227" s="155" t="s">
        <v>909</v>
      </c>
      <c r="B227" s="178">
        <v>17.768999999999998</v>
      </c>
      <c r="C227" s="179">
        <f t="shared" si="12"/>
        <v>8.6875496692923008E-5</v>
      </c>
      <c r="D227" s="178">
        <v>31.928000000000001</v>
      </c>
      <c r="E227" s="179">
        <f t="shared" si="13"/>
        <v>1.5534373734183359E-4</v>
      </c>
      <c r="F227" s="178">
        <v>236.279</v>
      </c>
      <c r="G227" s="179">
        <f t="shared" si="14"/>
        <v>1.3677570422326391E-3</v>
      </c>
      <c r="H227" s="178">
        <v>583.13400000000001</v>
      </c>
      <c r="I227" s="179">
        <f t="shared" si="15"/>
        <v>3.3968453898322597E-3</v>
      </c>
      <c r="J227" s="178">
        <v>218.51</v>
      </c>
      <c r="K227" s="178">
        <v>551.20600000000002</v>
      </c>
      <c r="L227" s="178"/>
      <c r="M227" s="155" t="s">
        <v>1120</v>
      </c>
    </row>
    <row r="228" spans="1:13" x14ac:dyDescent="0.3">
      <c r="A228" s="155" t="s">
        <v>910</v>
      </c>
      <c r="B228" s="178" t="s">
        <v>755</v>
      </c>
      <c r="C228" s="179" t="str">
        <f t="shared" si="12"/>
        <v>x</v>
      </c>
      <c r="D228" s="178" t="s">
        <v>755</v>
      </c>
      <c r="E228" s="179" t="str">
        <f t="shared" si="13"/>
        <v>x</v>
      </c>
      <c r="F228" s="178" t="s">
        <v>755</v>
      </c>
      <c r="G228" s="179" t="str">
        <f t="shared" si="14"/>
        <v>x</v>
      </c>
      <c r="H228" s="178" t="s">
        <v>775</v>
      </c>
      <c r="I228" s="179" t="str">
        <f t="shared" si="15"/>
        <v>x</v>
      </c>
      <c r="J228" s="178" t="s">
        <v>755</v>
      </c>
      <c r="K228" s="178" t="s">
        <v>755</v>
      </c>
      <c r="L228" s="178"/>
      <c r="M228" s="155" t="s">
        <v>1121</v>
      </c>
    </row>
    <row r="229" spans="1:13" x14ac:dyDescent="0.3">
      <c r="A229" s="155" t="s">
        <v>911</v>
      </c>
      <c r="B229" s="178">
        <v>6.25</v>
      </c>
      <c r="C229" s="179">
        <f t="shared" si="12"/>
        <v>3.0557254450490679E-5</v>
      </c>
      <c r="D229" s="178">
        <v>100.75</v>
      </c>
      <c r="E229" s="179">
        <f t="shared" si="13"/>
        <v>4.9019298224723556E-4</v>
      </c>
      <c r="F229" s="178">
        <v>1930.289</v>
      </c>
      <c r="G229" s="179">
        <f t="shared" si="14"/>
        <v>1.1173935784789164E-2</v>
      </c>
      <c r="H229" s="178">
        <v>1485.307</v>
      </c>
      <c r="I229" s="179">
        <f t="shared" si="15"/>
        <v>8.6521421070210013E-3</v>
      </c>
      <c r="J229" s="178">
        <v>1924.039</v>
      </c>
      <c r="K229" s="178">
        <v>1384.557</v>
      </c>
      <c r="L229" s="178"/>
      <c r="M229" s="155" t="s">
        <v>1122</v>
      </c>
    </row>
    <row r="230" spans="1:13" x14ac:dyDescent="0.3">
      <c r="A230" s="155" t="s">
        <v>912</v>
      </c>
      <c r="B230" s="178" t="s">
        <v>755</v>
      </c>
      <c r="C230" s="179" t="str">
        <f t="shared" si="12"/>
        <v>x</v>
      </c>
      <c r="D230" s="178" t="s">
        <v>775</v>
      </c>
      <c r="E230" s="179" t="str">
        <f t="shared" si="13"/>
        <v>x</v>
      </c>
      <c r="F230" s="178" t="s">
        <v>775</v>
      </c>
      <c r="G230" s="179" t="str">
        <f t="shared" si="14"/>
        <v>x</v>
      </c>
      <c r="H230" s="178" t="s">
        <v>775</v>
      </c>
      <c r="I230" s="179" t="str">
        <f t="shared" si="15"/>
        <v>x</v>
      </c>
      <c r="J230" s="178" t="s">
        <v>755</v>
      </c>
      <c r="K230" s="178" t="s">
        <v>775</v>
      </c>
      <c r="L230" s="178"/>
      <c r="M230" s="155" t="s">
        <v>1123</v>
      </c>
    </row>
    <row r="231" spans="1:13" x14ac:dyDescent="0.3">
      <c r="A231" s="155" t="s">
        <v>913</v>
      </c>
      <c r="B231" s="178" t="s">
        <v>775</v>
      </c>
      <c r="C231" s="179" t="str">
        <f t="shared" si="12"/>
        <v>x</v>
      </c>
      <c r="D231" s="178" t="s">
        <v>775</v>
      </c>
      <c r="E231" s="179" t="str">
        <f t="shared" si="13"/>
        <v>x</v>
      </c>
      <c r="F231" s="178" t="s">
        <v>775</v>
      </c>
      <c r="G231" s="179" t="str">
        <f t="shared" si="14"/>
        <v>x</v>
      </c>
      <c r="H231" s="178" t="s">
        <v>755</v>
      </c>
      <c r="I231" s="179" t="str">
        <f t="shared" si="15"/>
        <v>x</v>
      </c>
      <c r="J231" s="178" t="s">
        <v>775</v>
      </c>
      <c r="K231" s="178" t="s">
        <v>755</v>
      </c>
      <c r="L231" s="178"/>
      <c r="M231" s="155" t="s">
        <v>1124</v>
      </c>
    </row>
    <row r="232" spans="1:13" x14ac:dyDescent="0.3">
      <c r="A232" s="155" t="s">
        <v>914</v>
      </c>
      <c r="B232" s="178">
        <v>16590.650000000001</v>
      </c>
      <c r="C232" s="179">
        <f t="shared" si="12"/>
        <v>8.1114354167845307E-2</v>
      </c>
      <c r="D232" s="178">
        <v>15944.781000000001</v>
      </c>
      <c r="E232" s="179">
        <f t="shared" si="13"/>
        <v>7.7578359798204044E-2</v>
      </c>
      <c r="F232" s="178">
        <v>26008.319</v>
      </c>
      <c r="G232" s="179">
        <f t="shared" si="14"/>
        <v>0.15055532429408858</v>
      </c>
      <c r="H232" s="178">
        <v>22561.091</v>
      </c>
      <c r="I232" s="179">
        <f t="shared" si="15"/>
        <v>0.13142183092211412</v>
      </c>
      <c r="J232" s="178">
        <v>9417.6689999999981</v>
      </c>
      <c r="K232" s="178">
        <v>6616.3099999999995</v>
      </c>
      <c r="L232" s="178"/>
      <c r="M232" s="155" t="s">
        <v>1125</v>
      </c>
    </row>
    <row r="233" spans="1:13" x14ac:dyDescent="0.3">
      <c r="A233" s="155" t="s">
        <v>915</v>
      </c>
      <c r="B233" s="178">
        <v>7.3929999999999998</v>
      </c>
      <c r="C233" s="179">
        <f t="shared" si="12"/>
        <v>3.6145565144396409E-5</v>
      </c>
      <c r="D233" s="178">
        <v>2.0659999999999998</v>
      </c>
      <c r="E233" s="179">
        <f t="shared" si="13"/>
        <v>1.005199703546192E-5</v>
      </c>
      <c r="F233" s="178">
        <v>4028.6750000000002</v>
      </c>
      <c r="G233" s="179">
        <f t="shared" si="14"/>
        <v>2.3320940930495634E-2</v>
      </c>
      <c r="H233" s="178">
        <v>1569.5329999999999</v>
      </c>
      <c r="I233" s="179">
        <f t="shared" si="15"/>
        <v>9.1427715331975079E-3</v>
      </c>
      <c r="J233" s="178">
        <v>4021.2820000000002</v>
      </c>
      <c r="K233" s="178">
        <v>1567.4669999999999</v>
      </c>
      <c r="L233" s="178"/>
      <c r="M233" s="155" t="s">
        <v>1126</v>
      </c>
    </row>
    <row r="234" spans="1:13" x14ac:dyDescent="0.3">
      <c r="A234" s="155" t="s">
        <v>916</v>
      </c>
      <c r="B234" s="178">
        <v>7031.4809999999998</v>
      </c>
      <c r="C234" s="179">
        <f t="shared" si="12"/>
        <v>3.4378040652926503E-2</v>
      </c>
      <c r="D234" s="178">
        <v>8431.4449999999997</v>
      </c>
      <c r="E234" s="179">
        <f t="shared" si="13"/>
        <v>4.1022681580184038E-2</v>
      </c>
      <c r="F234" s="178">
        <v>36.603999999999999</v>
      </c>
      <c r="G234" s="179">
        <f t="shared" si="14"/>
        <v>2.11890937298209E-4</v>
      </c>
      <c r="H234" s="178" t="s">
        <v>775</v>
      </c>
      <c r="I234" s="179" t="str">
        <f t="shared" si="15"/>
        <v>x</v>
      </c>
      <c r="J234" s="178">
        <v>-6994.8769999999995</v>
      </c>
      <c r="K234" s="178">
        <v>-8431.4449999999997</v>
      </c>
      <c r="L234" s="178"/>
      <c r="M234" s="155" t="s">
        <v>1127</v>
      </c>
    </row>
    <row r="235" spans="1:13" x14ac:dyDescent="0.3">
      <c r="A235" s="155" t="s">
        <v>917</v>
      </c>
      <c r="B235" s="178" t="s">
        <v>755</v>
      </c>
      <c r="C235" s="179" t="str">
        <f t="shared" si="12"/>
        <v>x</v>
      </c>
      <c r="D235" s="178" t="s">
        <v>775</v>
      </c>
      <c r="E235" s="179" t="str">
        <f t="shared" si="13"/>
        <v>x</v>
      </c>
      <c r="F235" s="178">
        <v>3.7970000000000002</v>
      </c>
      <c r="G235" s="179">
        <f t="shared" si="14"/>
        <v>2.1979835234436116E-5</v>
      </c>
      <c r="H235" s="178" t="s">
        <v>775</v>
      </c>
      <c r="I235" s="179" t="str">
        <f t="shared" si="15"/>
        <v>x</v>
      </c>
      <c r="J235" s="178">
        <v>3.6380000000000003</v>
      </c>
      <c r="K235" s="178" t="s">
        <v>775</v>
      </c>
      <c r="L235" s="178"/>
      <c r="M235" s="155" t="s">
        <v>1128</v>
      </c>
    </row>
    <row r="236" spans="1:13" x14ac:dyDescent="0.3">
      <c r="A236" s="155" t="s">
        <v>918</v>
      </c>
      <c r="B236" s="178" t="s">
        <v>755</v>
      </c>
      <c r="C236" s="179" t="str">
        <f t="shared" si="12"/>
        <v>x</v>
      </c>
      <c r="D236" s="178" t="s">
        <v>775</v>
      </c>
      <c r="E236" s="179" t="str">
        <f t="shared" si="13"/>
        <v>x</v>
      </c>
      <c r="F236" s="178">
        <v>19.532</v>
      </c>
      <c r="G236" s="179">
        <f t="shared" si="14"/>
        <v>1.1306561543297504E-4</v>
      </c>
      <c r="H236" s="178">
        <v>97.84</v>
      </c>
      <c r="I236" s="179">
        <f t="shared" si="15"/>
        <v>5.6993307360090186E-4</v>
      </c>
      <c r="J236" s="178">
        <v>19.460999999999999</v>
      </c>
      <c r="K236" s="178">
        <v>97.84</v>
      </c>
      <c r="L236" s="178"/>
      <c r="M236" s="155" t="s">
        <v>1129</v>
      </c>
    </row>
    <row r="237" spans="1:13" x14ac:dyDescent="0.3">
      <c r="A237" s="155" t="s">
        <v>919</v>
      </c>
      <c r="B237" s="178" t="s">
        <v>775</v>
      </c>
      <c r="C237" s="179" t="str">
        <f t="shared" si="12"/>
        <v>x</v>
      </c>
      <c r="D237" s="178" t="s">
        <v>775</v>
      </c>
      <c r="E237" s="179" t="str">
        <f t="shared" si="13"/>
        <v>x</v>
      </c>
      <c r="F237" s="178" t="s">
        <v>755</v>
      </c>
      <c r="G237" s="179" t="str">
        <f t="shared" si="14"/>
        <v>x</v>
      </c>
      <c r="H237" s="178">
        <v>5.6980000000000004</v>
      </c>
      <c r="I237" s="179">
        <f t="shared" si="15"/>
        <v>3.3191727855457269E-5</v>
      </c>
      <c r="J237" s="178" t="s">
        <v>755</v>
      </c>
      <c r="K237" s="178">
        <v>5.6980000000000004</v>
      </c>
      <c r="L237" s="178"/>
      <c r="M237" s="155" t="s">
        <v>1130</v>
      </c>
    </row>
    <row r="238" spans="1:13" x14ac:dyDescent="0.3">
      <c r="A238" s="155" t="s">
        <v>920</v>
      </c>
      <c r="B238" s="178">
        <v>24.623999999999999</v>
      </c>
      <c r="C238" s="179">
        <f t="shared" si="12"/>
        <v>1.2039069337422119E-4</v>
      </c>
      <c r="D238" s="178" t="s">
        <v>775</v>
      </c>
      <c r="E238" s="179" t="str">
        <f t="shared" si="13"/>
        <v>x</v>
      </c>
      <c r="F238" s="178" t="s">
        <v>775</v>
      </c>
      <c r="G238" s="179" t="str">
        <f t="shared" si="14"/>
        <v>x</v>
      </c>
      <c r="H238" s="178" t="s">
        <v>775</v>
      </c>
      <c r="I238" s="179" t="str">
        <f t="shared" si="15"/>
        <v>x</v>
      </c>
      <c r="J238" s="178">
        <v>-24.623999999999999</v>
      </c>
      <c r="K238" s="178" t="s">
        <v>775</v>
      </c>
      <c r="L238" s="178"/>
      <c r="M238" s="155" t="s">
        <v>1131</v>
      </c>
    </row>
    <row r="239" spans="1:13" x14ac:dyDescent="0.3">
      <c r="A239" s="155" t="s">
        <v>921</v>
      </c>
      <c r="B239" s="178" t="s">
        <v>755</v>
      </c>
      <c r="C239" s="179" t="str">
        <f t="shared" si="12"/>
        <v>x</v>
      </c>
      <c r="D239" s="178">
        <v>11.007999999999999</v>
      </c>
      <c r="E239" s="179">
        <f t="shared" si="13"/>
        <v>5.3558752839479577E-5</v>
      </c>
      <c r="F239" s="178" t="s">
        <v>775</v>
      </c>
      <c r="G239" s="179" t="str">
        <f t="shared" si="14"/>
        <v>x</v>
      </c>
      <c r="H239" s="178" t="s">
        <v>775</v>
      </c>
      <c r="I239" s="179" t="str">
        <f t="shared" si="15"/>
        <v>x</v>
      </c>
      <c r="J239" s="178" t="s">
        <v>755</v>
      </c>
      <c r="K239" s="178">
        <v>-11.007999999999999</v>
      </c>
      <c r="L239" s="178"/>
      <c r="M239" s="155" t="s">
        <v>1132</v>
      </c>
    </row>
    <row r="240" spans="1:13" x14ac:dyDescent="0.3">
      <c r="A240" s="155" t="s">
        <v>922</v>
      </c>
      <c r="B240" s="178" t="s">
        <v>775</v>
      </c>
      <c r="C240" s="179" t="str">
        <f t="shared" si="12"/>
        <v>x</v>
      </c>
      <c r="D240" s="178">
        <v>122.01300000000001</v>
      </c>
      <c r="E240" s="179">
        <f t="shared" si="13"/>
        <v>5.936468123367934E-4</v>
      </c>
      <c r="F240" s="178">
        <v>2.524</v>
      </c>
      <c r="G240" s="179">
        <f t="shared" si="14"/>
        <v>1.4610772749991246E-5</v>
      </c>
      <c r="H240" s="178" t="s">
        <v>775</v>
      </c>
      <c r="I240" s="179" t="str">
        <f t="shared" si="15"/>
        <v>x</v>
      </c>
      <c r="J240" s="178">
        <v>2.524</v>
      </c>
      <c r="K240" s="178">
        <v>-122.01300000000001</v>
      </c>
      <c r="L240" s="178"/>
      <c r="M240" s="155" t="s">
        <v>1133</v>
      </c>
    </row>
    <row r="241" spans="1:13" x14ac:dyDescent="0.3">
      <c r="A241" s="155" t="s">
        <v>923</v>
      </c>
      <c r="B241" s="178" t="s">
        <v>755</v>
      </c>
      <c r="C241" s="179" t="str">
        <f t="shared" si="12"/>
        <v>x</v>
      </c>
      <c r="D241" s="178">
        <v>0.56499999999999995</v>
      </c>
      <c r="E241" s="179">
        <f t="shared" si="13"/>
        <v>2.7489730518083181E-6</v>
      </c>
      <c r="F241" s="178">
        <v>40</v>
      </c>
      <c r="G241" s="179">
        <f t="shared" si="14"/>
        <v>2.3154948890635887E-4</v>
      </c>
      <c r="H241" s="178" t="s">
        <v>775</v>
      </c>
      <c r="I241" s="179" t="str">
        <f t="shared" si="15"/>
        <v>x</v>
      </c>
      <c r="J241" s="178">
        <v>39.607999999999997</v>
      </c>
      <c r="K241" s="178">
        <v>-0.56499999999999995</v>
      </c>
      <c r="L241" s="178"/>
      <c r="M241" s="155" t="s">
        <v>1134</v>
      </c>
    </row>
    <row r="242" spans="1:13" x14ac:dyDescent="0.3">
      <c r="A242" s="155" t="s">
        <v>924</v>
      </c>
      <c r="B242" s="178" t="s">
        <v>755</v>
      </c>
      <c r="C242" s="179" t="str">
        <f t="shared" si="12"/>
        <v>x</v>
      </c>
      <c r="D242" s="178" t="s">
        <v>775</v>
      </c>
      <c r="E242" s="179" t="str">
        <f t="shared" si="13"/>
        <v>x</v>
      </c>
      <c r="F242" s="178" t="s">
        <v>775</v>
      </c>
      <c r="G242" s="179" t="str">
        <f t="shared" si="14"/>
        <v>x</v>
      </c>
      <c r="H242" s="178" t="s">
        <v>775</v>
      </c>
      <c r="I242" s="179" t="str">
        <f t="shared" si="15"/>
        <v>x</v>
      </c>
      <c r="J242" s="178" t="s">
        <v>755</v>
      </c>
      <c r="K242" s="178" t="s">
        <v>775</v>
      </c>
      <c r="L242" s="178"/>
      <c r="M242" s="155" t="s">
        <v>1135</v>
      </c>
    </row>
    <row r="243" spans="1:13" x14ac:dyDescent="0.3">
      <c r="A243" s="155" t="s">
        <v>925</v>
      </c>
      <c r="B243" s="178" t="s">
        <v>775</v>
      </c>
      <c r="C243" s="179" t="str">
        <f t="shared" si="12"/>
        <v>x</v>
      </c>
      <c r="D243" s="178" t="s">
        <v>775</v>
      </c>
      <c r="E243" s="179" t="str">
        <f t="shared" si="13"/>
        <v>x</v>
      </c>
      <c r="F243" s="178" t="s">
        <v>755</v>
      </c>
      <c r="G243" s="179" t="str">
        <f t="shared" si="14"/>
        <v>x</v>
      </c>
      <c r="H243" s="178" t="s">
        <v>775</v>
      </c>
      <c r="I243" s="179" t="str">
        <f t="shared" si="15"/>
        <v>x</v>
      </c>
      <c r="J243" s="178" t="s">
        <v>755</v>
      </c>
      <c r="K243" s="178" t="s">
        <v>775</v>
      </c>
      <c r="L243" s="178"/>
      <c r="M243" s="155" t="s">
        <v>1136</v>
      </c>
    </row>
    <row r="244" spans="1:13" x14ac:dyDescent="0.3">
      <c r="A244" s="155" t="s">
        <v>926</v>
      </c>
      <c r="B244" s="178" t="s">
        <v>775</v>
      </c>
      <c r="C244" s="179" t="str">
        <f t="shared" si="12"/>
        <v>x</v>
      </c>
      <c r="D244" s="178" t="s">
        <v>755</v>
      </c>
      <c r="E244" s="179" t="str">
        <f t="shared" si="13"/>
        <v>x</v>
      </c>
      <c r="F244" s="178" t="s">
        <v>775</v>
      </c>
      <c r="G244" s="179" t="str">
        <f t="shared" si="14"/>
        <v>x</v>
      </c>
      <c r="H244" s="178" t="s">
        <v>755</v>
      </c>
      <c r="I244" s="179" t="str">
        <f t="shared" si="15"/>
        <v>x</v>
      </c>
      <c r="J244" s="178" t="s">
        <v>775</v>
      </c>
      <c r="K244" s="178" t="s">
        <v>755</v>
      </c>
      <c r="L244" s="178"/>
      <c r="M244" s="155" t="s">
        <v>1137</v>
      </c>
    </row>
    <row r="245" spans="1:13" x14ac:dyDescent="0.3">
      <c r="A245" s="155" t="s">
        <v>927</v>
      </c>
      <c r="B245" s="178">
        <v>49036.25</v>
      </c>
      <c r="C245" s="179">
        <f t="shared" si="12"/>
        <v>0.2397461069676598</v>
      </c>
      <c r="D245" s="178">
        <v>51250.553999999996</v>
      </c>
      <c r="E245" s="179">
        <f t="shared" si="13"/>
        <v>0.24935644572787077</v>
      </c>
      <c r="F245" s="178">
        <v>885950.848</v>
      </c>
      <c r="G245" s="179">
        <f t="shared" si="14"/>
        <v>5.1285366512638806</v>
      </c>
      <c r="H245" s="178">
        <v>899640.58</v>
      </c>
      <c r="I245" s="179">
        <f t="shared" si="15"/>
        <v>5.2405449805345263</v>
      </c>
      <c r="J245" s="178">
        <v>836914.598</v>
      </c>
      <c r="K245" s="178">
        <v>848390.02599999995</v>
      </c>
      <c r="L245" s="178"/>
      <c r="M245" s="155" t="s">
        <v>1138</v>
      </c>
    </row>
    <row r="246" spans="1:13" x14ac:dyDescent="0.3">
      <c r="A246" s="155" t="s">
        <v>928</v>
      </c>
      <c r="B246" s="178" t="s">
        <v>775</v>
      </c>
      <c r="C246" s="179" t="str">
        <f t="shared" ref="C246" si="16">IF(B246=0,0,IF(OR(B246="x",B246="Ə"),"x",B246/$B$12*100))</f>
        <v>x</v>
      </c>
      <c r="D246" s="178" t="s">
        <v>775</v>
      </c>
      <c r="E246" s="179" t="str">
        <f t="shared" ref="E246" si="17">IF(D246=0,0,IF(OR(D246="x",D246="Ə"),"x",D246/$D$12*100))</f>
        <v>x</v>
      </c>
      <c r="F246" s="178">
        <v>854225.24800000002</v>
      </c>
      <c r="G246" s="179">
        <f t="shared" ref="G246" si="18">IF(F246=0,0,IF(OR(F246="x",F246="Ə"),"x",F246/$F$12*100))</f>
        <v>4.9448854896326919</v>
      </c>
      <c r="H246" s="178">
        <v>859670.16299999994</v>
      </c>
      <c r="I246" s="179">
        <f t="shared" ref="I246" si="19">IF(H246=0,0,IF(OR(H246="x",H246="Ə"),"x",H246/$H$12*100))</f>
        <v>5.0077111435157224</v>
      </c>
      <c r="J246" s="178">
        <v>854225.24800000002</v>
      </c>
      <c r="K246" s="178">
        <v>859670.16299999994</v>
      </c>
      <c r="L246" s="178"/>
      <c r="M246" s="155" t="s">
        <v>1139</v>
      </c>
    </row>
    <row r="247" spans="1:13" x14ac:dyDescent="0.3">
      <c r="A247" s="155" t="s">
        <v>929</v>
      </c>
      <c r="B247" s="178">
        <v>49036.25</v>
      </c>
      <c r="C247" s="179">
        <f t="shared" ref="C247" si="20">IF(B247=0,0,IF(OR(B247="x",B247="Ə"),"x",B247/$B$12*100))</f>
        <v>0.2397461069676598</v>
      </c>
      <c r="D247" s="178">
        <v>51250.553999999996</v>
      </c>
      <c r="E247" s="179">
        <f t="shared" ref="E247" si="21">IF(D247=0,0,IF(OR(D247="x",D247="Ə"),"x",D247/$D$12*100))</f>
        <v>0.24935644572787077</v>
      </c>
      <c r="F247" s="178">
        <v>31725.599999999999</v>
      </c>
      <c r="G247" s="179">
        <f t="shared" ref="G247" si="22">IF(F247=0,0,IF(OR(F247="x",F247="Ə"),"x",F247/$F$12*100))</f>
        <v>0.18365116163118947</v>
      </c>
      <c r="H247" s="178">
        <v>39970.417000000001</v>
      </c>
      <c r="I247" s="179">
        <f t="shared" ref="I247" si="23">IF(H247=0,0,IF(OR(H247="x",H247="Ə"),"x",H247/$H$12*100))</f>
        <v>0.23283383701880356</v>
      </c>
      <c r="J247" s="178">
        <v>-17310.650000000001</v>
      </c>
      <c r="K247" s="178">
        <v>-11280.136999999995</v>
      </c>
      <c r="L247" s="178"/>
      <c r="M247" s="155" t="s">
        <v>1140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56" t="s">
        <v>1</v>
      </c>
      <c r="B2" s="257"/>
      <c r="C2" s="257"/>
      <c r="D2" s="257"/>
      <c r="E2" s="257"/>
      <c r="F2" s="258"/>
    </row>
    <row r="3" spans="1:9" ht="18" customHeight="1" thickBot="1" x14ac:dyDescent="0.3">
      <c r="A3" s="256" t="s">
        <v>2</v>
      </c>
      <c r="B3" s="258"/>
      <c r="C3" s="256" t="s">
        <v>2</v>
      </c>
      <c r="D3" s="258"/>
      <c r="E3" s="256" t="s">
        <v>2</v>
      </c>
      <c r="F3" s="258"/>
      <c r="H3" s="255" t="s">
        <v>189</v>
      </c>
      <c r="I3" s="255"/>
    </row>
    <row r="4" spans="1:9" ht="18" customHeight="1" thickBot="1" x14ac:dyDescent="0.3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5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5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5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5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5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5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5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5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5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5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5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5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5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5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5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5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5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5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5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5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5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5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5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5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5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5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5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5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5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5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5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5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5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5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5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5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5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5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5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5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5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5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5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5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5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5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5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5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5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5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5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5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5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5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5">
      <c r="A59" s="1"/>
      <c r="B59" s="2"/>
      <c r="C59" s="1"/>
      <c r="D59" s="2"/>
      <c r="E59" s="4"/>
      <c r="F59" s="4"/>
    </row>
    <row r="60" spans="1:6" x14ac:dyDescent="0.25">
      <c r="A60" s="1"/>
      <c r="B60" s="2"/>
      <c r="C60" s="1"/>
      <c r="D60" s="2"/>
      <c r="E60" s="4"/>
      <c r="F60" s="4"/>
    </row>
    <row r="61" spans="1:6" x14ac:dyDescent="0.25">
      <c r="A61" s="1"/>
      <c r="B61" s="2"/>
      <c r="C61" s="1"/>
      <c r="D61" s="2"/>
      <c r="E61" s="4"/>
      <c r="F61" s="4"/>
    </row>
    <row r="62" spans="1:6" x14ac:dyDescent="0.25">
      <c r="A62" s="1"/>
      <c r="B62" s="2"/>
      <c r="C62" s="1"/>
      <c r="D62" s="2"/>
      <c r="E62" s="4"/>
      <c r="F62" s="4"/>
    </row>
    <row r="63" spans="1:6" x14ac:dyDescent="0.25">
      <c r="A63" s="1"/>
      <c r="B63" s="2"/>
      <c r="C63" s="1"/>
      <c r="D63" s="2"/>
      <c r="E63" s="4"/>
      <c r="F63" s="4"/>
    </row>
    <row r="64" spans="1:6" x14ac:dyDescent="0.25">
      <c r="A64" s="1"/>
      <c r="B64" s="2"/>
      <c r="C64" s="1"/>
      <c r="D64" s="2"/>
      <c r="E64" s="4"/>
      <c r="F64" s="4"/>
    </row>
    <row r="65" spans="1:6" x14ac:dyDescent="0.25">
      <c r="A65" s="1"/>
      <c r="B65" s="2"/>
      <c r="C65" s="1"/>
      <c r="D65" s="2"/>
      <c r="E65" s="4"/>
      <c r="F65" s="4"/>
    </row>
    <row r="66" spans="1:6" x14ac:dyDescent="0.25">
      <c r="A66" s="1"/>
      <c r="B66" s="2"/>
      <c r="C66" s="1"/>
      <c r="D66" s="2"/>
      <c r="E66" s="4"/>
      <c r="F66" s="4"/>
    </row>
    <row r="67" spans="1:6" x14ac:dyDescent="0.25">
      <c r="A67" s="1"/>
      <c r="B67" s="2"/>
      <c r="C67" s="1"/>
      <c r="D67" s="2"/>
      <c r="E67" s="4"/>
      <c r="F67" s="4"/>
    </row>
    <row r="68" spans="1:6" x14ac:dyDescent="0.25">
      <c r="A68" s="1"/>
      <c r="B68" s="2"/>
      <c r="C68" s="1"/>
      <c r="D68" s="2"/>
      <c r="E68" s="4"/>
      <c r="F68" s="4"/>
    </row>
    <row r="69" spans="1:6" x14ac:dyDescent="0.25">
      <c r="A69" s="1"/>
      <c r="B69" s="2"/>
      <c r="C69" s="1"/>
      <c r="D69" s="2"/>
      <c r="E69" s="4"/>
      <c r="F69" s="4"/>
    </row>
    <row r="70" spans="1:6" x14ac:dyDescent="0.25">
      <c r="A70" s="1"/>
      <c r="B70" s="2"/>
      <c r="C70" s="1"/>
      <c r="D70" s="2"/>
      <c r="E70" s="4"/>
      <c r="F70" s="4"/>
    </row>
    <row r="71" spans="1:6" x14ac:dyDescent="0.25">
      <c r="A71" s="1"/>
      <c r="B71" s="2"/>
      <c r="C71" s="1"/>
      <c r="D71" s="2"/>
      <c r="E71" s="4"/>
      <c r="F71" s="4"/>
    </row>
    <row r="72" spans="1:6" x14ac:dyDescent="0.25">
      <c r="A72" s="1"/>
      <c r="B72" s="2"/>
      <c r="C72" s="1"/>
      <c r="D72" s="2"/>
      <c r="E72" s="4"/>
      <c r="F72" s="4"/>
    </row>
    <row r="73" spans="1:6" x14ac:dyDescent="0.25">
      <c r="A73" s="1"/>
      <c r="B73" s="2"/>
      <c r="C73" s="1"/>
      <c r="D73" s="2"/>
      <c r="E73" s="4"/>
      <c r="F73" s="4"/>
    </row>
    <row r="74" spans="1:6" x14ac:dyDescent="0.25">
      <c r="A74" s="1"/>
      <c r="B74" s="2"/>
      <c r="C74" s="1"/>
      <c r="D74" s="2"/>
      <c r="E74" s="4"/>
      <c r="F74" s="4"/>
    </row>
    <row r="75" spans="1:6" x14ac:dyDescent="0.25">
      <c r="A75" s="1"/>
      <c r="B75" s="2"/>
      <c r="C75" s="1"/>
      <c r="D75" s="2"/>
      <c r="E75" s="4"/>
      <c r="F75" s="4"/>
    </row>
    <row r="76" spans="1:6" x14ac:dyDescent="0.25">
      <c r="A76" s="1"/>
      <c r="B76" s="2"/>
      <c r="C76" s="1"/>
      <c r="D76" s="2"/>
      <c r="E76" s="4"/>
      <c r="F76" s="4"/>
    </row>
    <row r="77" spans="1:6" x14ac:dyDescent="0.25">
      <c r="A77" s="1"/>
      <c r="B77" s="2"/>
      <c r="C77" s="1"/>
      <c r="D77" s="2"/>
      <c r="E77" s="4"/>
      <c r="F77" s="4"/>
    </row>
    <row r="78" spans="1:6" x14ac:dyDescent="0.25">
      <c r="A78" s="1"/>
      <c r="B78" s="2"/>
      <c r="C78" s="1"/>
      <c r="D78" s="2"/>
      <c r="E78" s="4"/>
      <c r="F78" s="4"/>
    </row>
    <row r="79" spans="1:6" x14ac:dyDescent="0.25">
      <c r="A79" s="1"/>
      <c r="B79" s="2"/>
      <c r="C79" s="1"/>
      <c r="D79" s="2"/>
      <c r="E79" s="4"/>
      <c r="F79" s="4"/>
    </row>
    <row r="80" spans="1:6" x14ac:dyDescent="0.25">
      <c r="A80" s="1"/>
      <c r="B80" s="2"/>
      <c r="C80" s="1"/>
      <c r="D80" s="2"/>
      <c r="E80" s="4"/>
      <c r="F80" s="4"/>
    </row>
    <row r="81" spans="1:6" x14ac:dyDescent="0.25">
      <c r="A81" s="1"/>
      <c r="B81" s="2"/>
      <c r="C81" s="1"/>
      <c r="D81" s="2"/>
      <c r="E81" s="4"/>
      <c r="F81" s="4"/>
    </row>
    <row r="82" spans="1:6" x14ac:dyDescent="0.25">
      <c r="A82" s="1"/>
      <c r="B82" s="2"/>
      <c r="C82" s="1"/>
      <c r="D82" s="2"/>
      <c r="E82" s="4"/>
      <c r="F82" s="4"/>
    </row>
    <row r="83" spans="1:6" x14ac:dyDescent="0.25">
      <c r="A83" s="1"/>
      <c r="B83" s="2"/>
      <c r="C83" s="1"/>
      <c r="D83" s="2"/>
      <c r="E83" s="4"/>
      <c r="F83" s="4"/>
    </row>
    <row r="84" spans="1:6" x14ac:dyDescent="0.25">
      <c r="A84" s="1"/>
      <c r="B84" s="2"/>
      <c r="C84" s="1"/>
      <c r="D84" s="2"/>
      <c r="E84" s="4"/>
      <c r="F84" s="4"/>
    </row>
    <row r="85" spans="1:6" x14ac:dyDescent="0.25">
      <c r="A85" s="1"/>
      <c r="B85" s="2"/>
      <c r="C85" s="1"/>
      <c r="D85" s="2"/>
      <c r="E85" s="4"/>
      <c r="F85" s="4"/>
    </row>
    <row r="86" spans="1:6" x14ac:dyDescent="0.25">
      <c r="A86" s="1"/>
      <c r="B86" s="2"/>
      <c r="C86" s="1"/>
      <c r="D86" s="2"/>
      <c r="E86" s="4"/>
      <c r="F86" s="4"/>
    </row>
    <row r="87" spans="1:6" x14ac:dyDescent="0.25">
      <c r="A87" s="1"/>
      <c r="B87" s="2"/>
      <c r="C87" s="1"/>
      <c r="D87" s="2"/>
    </row>
    <row r="88" spans="1:6" x14ac:dyDescent="0.25">
      <c r="A88" s="1"/>
      <c r="B88" s="2"/>
      <c r="C88" s="1"/>
      <c r="D88" s="2"/>
    </row>
    <row r="89" spans="1:6" x14ac:dyDescent="0.25">
      <c r="A89" s="1"/>
      <c r="B89" s="2"/>
      <c r="C89" s="1"/>
      <c r="D89" s="2"/>
    </row>
    <row r="90" spans="1:6" x14ac:dyDescent="0.25">
      <c r="A90" s="1"/>
      <c r="B90" s="2"/>
      <c r="C90" s="1"/>
      <c r="D90" s="2"/>
    </row>
    <row r="91" spans="1:6" x14ac:dyDescent="0.25">
      <c r="A91" s="1"/>
      <c r="B91" s="2"/>
      <c r="C91" s="1"/>
      <c r="D91" s="2"/>
    </row>
    <row r="92" spans="1:6" x14ac:dyDescent="0.25">
      <c r="A92" s="1"/>
      <c r="B92" s="2"/>
      <c r="C92" s="1"/>
      <c r="D92" s="2"/>
    </row>
    <row r="93" spans="1:6" x14ac:dyDescent="0.25">
      <c r="A93" s="1"/>
      <c r="B93" s="2"/>
      <c r="C93" s="1"/>
      <c r="D93" s="2"/>
    </row>
    <row r="94" spans="1:6" x14ac:dyDescent="0.25">
      <c r="A94" s="1"/>
      <c r="B94" s="2"/>
      <c r="C94" s="1"/>
      <c r="D94" s="2"/>
    </row>
    <row r="95" spans="1:6" x14ac:dyDescent="0.25">
      <c r="A95" s="1"/>
      <c r="B95" s="2"/>
      <c r="C95" s="1"/>
      <c r="D95" s="2"/>
    </row>
    <row r="96" spans="1:6" x14ac:dyDescent="0.25">
      <c r="A96" s="1"/>
      <c r="B96" s="2"/>
      <c r="C96" s="1"/>
      <c r="D96" s="2"/>
    </row>
    <row r="97" spans="1:4" x14ac:dyDescent="0.25">
      <c r="A97" s="1"/>
      <c r="B97" s="2"/>
      <c r="C97" s="1"/>
      <c r="D97" s="2"/>
    </row>
    <row r="98" spans="1:4" x14ac:dyDescent="0.25">
      <c r="A98" s="1"/>
      <c r="B98" s="2"/>
      <c r="C98" s="1"/>
      <c r="D98" s="2"/>
    </row>
    <row r="99" spans="1:4" x14ac:dyDescent="0.25">
      <c r="A99" s="1"/>
      <c r="B99" s="2"/>
      <c r="C99" s="1"/>
      <c r="D99" s="2"/>
    </row>
    <row r="100" spans="1:4" x14ac:dyDescent="0.25">
      <c r="A100" s="1"/>
      <c r="B100" s="2"/>
      <c r="C100" s="1"/>
      <c r="D100" s="2"/>
    </row>
    <row r="101" spans="1:4" x14ac:dyDescent="0.25">
      <c r="A101" s="1"/>
      <c r="B101" s="2"/>
      <c r="C101" s="1"/>
      <c r="D101" s="2"/>
    </row>
    <row r="102" spans="1:4" x14ac:dyDescent="0.25">
      <c r="A102" s="1"/>
      <c r="B102" s="2"/>
      <c r="C102" s="1"/>
      <c r="D102" s="2"/>
    </row>
    <row r="103" spans="1:4" x14ac:dyDescent="0.25">
      <c r="A103" s="1"/>
      <c r="B103" s="2"/>
      <c r="C103" s="1"/>
      <c r="D103" s="2"/>
    </row>
    <row r="104" spans="1:4" x14ac:dyDescent="0.25">
      <c r="A104" s="1"/>
      <c r="B104" s="2"/>
      <c r="C104" s="1"/>
      <c r="D104" s="2"/>
    </row>
    <row r="105" spans="1:4" x14ac:dyDescent="0.25">
      <c r="A105" s="1"/>
      <c r="B105" s="2"/>
      <c r="C105" s="1"/>
      <c r="D105" s="2"/>
    </row>
    <row r="106" spans="1:4" x14ac:dyDescent="0.25">
      <c r="A106" s="1"/>
      <c r="B106" s="2"/>
      <c r="C106" s="1"/>
      <c r="D106" s="2"/>
    </row>
    <row r="107" spans="1:4" x14ac:dyDescent="0.25">
      <c r="A107" s="1"/>
      <c r="B107" s="2"/>
      <c r="C107" s="1"/>
      <c r="D107" s="2"/>
    </row>
    <row r="108" spans="1:4" x14ac:dyDescent="0.25">
      <c r="A108" s="1"/>
      <c r="B108" s="2"/>
      <c r="C108" s="1"/>
      <c r="D108" s="2"/>
    </row>
    <row r="109" spans="1:4" x14ac:dyDescent="0.25">
      <c r="A109" s="1"/>
      <c r="B109" s="2"/>
      <c r="C109" s="1"/>
      <c r="D109" s="2"/>
    </row>
    <row r="110" spans="1:4" x14ac:dyDescent="0.25">
      <c r="A110" s="1"/>
      <c r="B110" s="2"/>
      <c r="C110" s="1"/>
      <c r="D110" s="2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4" x14ac:dyDescent="0.25">
      <c r="A113" s="1"/>
      <c r="B113" s="2"/>
      <c r="C113" s="4"/>
      <c r="D113" s="4"/>
    </row>
    <row r="114" spans="1:4" x14ac:dyDescent="0.25">
      <c r="A114" s="1"/>
      <c r="B114" s="2"/>
      <c r="C114" s="4"/>
      <c r="D114" s="4"/>
    </row>
    <row r="115" spans="1:4" x14ac:dyDescent="0.25">
      <c r="A115" s="1"/>
      <c r="B115" s="2"/>
      <c r="C115" s="4"/>
      <c r="D115" s="4"/>
    </row>
    <row r="116" spans="1:4" x14ac:dyDescent="0.25">
      <c r="A116" s="1"/>
      <c r="B116" s="2"/>
      <c r="C116" s="4"/>
      <c r="D116" s="4"/>
    </row>
    <row r="117" spans="1:4" x14ac:dyDescent="0.25">
      <c r="A117" s="1"/>
      <c r="B117" s="2"/>
      <c r="C117" s="4"/>
      <c r="D117" s="4"/>
    </row>
    <row r="118" spans="1:4" x14ac:dyDescent="0.25">
      <c r="A118" s="1"/>
      <c r="B118" s="2"/>
      <c r="C118" s="4"/>
      <c r="D118" s="4"/>
    </row>
    <row r="119" spans="1:4" x14ac:dyDescent="0.25">
      <c r="A119" s="1"/>
      <c r="B119" s="2"/>
      <c r="C119" s="4"/>
      <c r="D119" s="4"/>
    </row>
    <row r="120" spans="1:4" x14ac:dyDescent="0.25">
      <c r="A120" s="1"/>
      <c r="B120" s="2"/>
      <c r="C120" s="4"/>
      <c r="D120" s="4"/>
    </row>
    <row r="121" spans="1:4" x14ac:dyDescent="0.25">
      <c r="A121" s="1"/>
      <c r="B121" s="2"/>
      <c r="C121" s="4"/>
      <c r="D121" s="4"/>
    </row>
    <row r="122" spans="1:4" x14ac:dyDescent="0.25">
      <c r="A122" s="1"/>
      <c r="B122" s="2"/>
      <c r="C122" s="4"/>
      <c r="D122" s="4"/>
    </row>
    <row r="123" spans="1:4" x14ac:dyDescent="0.25">
      <c r="A123" s="1"/>
      <c r="B123" s="2"/>
      <c r="C123" s="4"/>
      <c r="D123" s="4"/>
    </row>
    <row r="124" spans="1:4" x14ac:dyDescent="0.25">
      <c r="A124" s="1"/>
      <c r="B124" s="2"/>
      <c r="C124" s="4"/>
      <c r="D124" s="4"/>
    </row>
    <row r="125" spans="1:4" x14ac:dyDescent="0.25">
      <c r="A125" s="1"/>
      <c r="B125" s="2"/>
      <c r="C125" s="4"/>
      <c r="D125" s="4"/>
    </row>
    <row r="126" spans="1:4" x14ac:dyDescent="0.25">
      <c r="A126" s="1"/>
      <c r="B126" s="2"/>
      <c r="C126" s="4"/>
      <c r="D126" s="4"/>
    </row>
    <row r="127" spans="1:4" x14ac:dyDescent="0.25">
      <c r="A127" s="1"/>
      <c r="B127" s="2"/>
      <c r="C127" s="4"/>
      <c r="D127" s="4"/>
    </row>
    <row r="128" spans="1:4" x14ac:dyDescent="0.25">
      <c r="A128" s="1"/>
      <c r="B128" s="2"/>
      <c r="C128" s="4"/>
      <c r="D128" s="4"/>
    </row>
    <row r="129" spans="1:4" x14ac:dyDescent="0.25">
      <c r="A129" s="1"/>
      <c r="B129" s="2"/>
      <c r="C129" s="4"/>
      <c r="D129" s="4"/>
    </row>
    <row r="130" spans="1:4" x14ac:dyDescent="0.25">
      <c r="A130" s="1"/>
      <c r="B130" s="2"/>
      <c r="C130" s="4"/>
      <c r="D130" s="4"/>
    </row>
    <row r="131" spans="1:4" x14ac:dyDescent="0.25">
      <c r="A131" s="1"/>
      <c r="B131" s="2"/>
      <c r="C131" s="4"/>
      <c r="D131" s="4"/>
    </row>
    <row r="132" spans="1:4" x14ac:dyDescent="0.25">
      <c r="A132" s="1"/>
      <c r="B132" s="2"/>
      <c r="C132" s="4"/>
      <c r="D132" s="4"/>
    </row>
    <row r="133" spans="1:4" x14ac:dyDescent="0.25">
      <c r="A133" s="1"/>
      <c r="B133" s="2"/>
      <c r="C133" s="4"/>
      <c r="D133" s="4"/>
    </row>
    <row r="134" spans="1:4" x14ac:dyDescent="0.25">
      <c r="A134" s="1"/>
      <c r="B134" s="2"/>
      <c r="C134" s="4"/>
      <c r="D134" s="4"/>
    </row>
    <row r="135" spans="1:4" x14ac:dyDescent="0.25">
      <c r="A135" s="1"/>
      <c r="B135" s="2"/>
      <c r="C135" s="4"/>
      <c r="D135" s="4"/>
    </row>
    <row r="136" spans="1:4" x14ac:dyDescent="0.25">
      <c r="A136" s="1"/>
      <c r="B136" s="2"/>
      <c r="C136" s="4"/>
      <c r="D136" s="4"/>
    </row>
    <row r="137" spans="1:4" x14ac:dyDescent="0.25">
      <c r="A137" s="1"/>
      <c r="B137" s="2"/>
      <c r="C137" s="4"/>
      <c r="D137" s="4"/>
    </row>
    <row r="138" spans="1:4" x14ac:dyDescent="0.25">
      <c r="A138" s="1"/>
      <c r="B138" s="2"/>
      <c r="C138" s="4"/>
      <c r="D138" s="4"/>
    </row>
    <row r="139" spans="1:4" x14ac:dyDescent="0.25">
      <c r="A139" s="1"/>
      <c r="B139" s="2"/>
      <c r="C139" s="4"/>
      <c r="D139" s="4"/>
    </row>
    <row r="140" spans="1:4" x14ac:dyDescent="0.25">
      <c r="A140" s="1"/>
      <c r="B140" s="2"/>
      <c r="C140" s="4"/>
      <c r="D140" s="4"/>
    </row>
    <row r="141" spans="1:4" x14ac:dyDescent="0.25">
      <c r="A141" s="1"/>
      <c r="B141" s="2"/>
      <c r="C141" s="4"/>
      <c r="D141" s="4"/>
    </row>
    <row r="142" spans="1:4" x14ac:dyDescent="0.25">
      <c r="A142" s="1"/>
      <c r="B142" s="2"/>
    </row>
    <row r="143" spans="1:4" x14ac:dyDescent="0.25">
      <c r="A143" s="1"/>
      <c r="B143" s="2"/>
    </row>
    <row r="144" spans="1:4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4"/>
      <c r="B165" s="4"/>
    </row>
    <row r="166" spans="1:2" x14ac:dyDescent="0.25">
      <c r="A166" s="4"/>
      <c r="B166" s="4"/>
    </row>
    <row r="167" spans="1:2" x14ac:dyDescent="0.25">
      <c r="A167" s="4"/>
      <c r="B167" s="4"/>
    </row>
    <row r="168" spans="1:2" x14ac:dyDescent="0.25">
      <c r="A168" s="4"/>
      <c r="B168" s="4"/>
    </row>
    <row r="169" spans="1:2" x14ac:dyDescent="0.25">
      <c r="A169" s="4"/>
      <c r="B169" s="4"/>
    </row>
    <row r="170" spans="1:2" x14ac:dyDescent="0.25">
      <c r="A170" s="4"/>
      <c r="B170" s="4"/>
    </row>
    <row r="171" spans="1:2" x14ac:dyDescent="0.25">
      <c r="A171" s="4"/>
      <c r="B171" s="4"/>
    </row>
    <row r="172" spans="1:2" x14ac:dyDescent="0.25">
      <c r="A172" s="4"/>
      <c r="B172" s="4"/>
    </row>
    <row r="173" spans="1:2" x14ac:dyDescent="0.25">
      <c r="A173" s="4"/>
      <c r="B173" s="4"/>
    </row>
    <row r="174" spans="1:2" x14ac:dyDescent="0.25">
      <c r="A174" s="4"/>
      <c r="B174" s="4"/>
    </row>
    <row r="175" spans="1:2" x14ac:dyDescent="0.25">
      <c r="A175" s="4"/>
      <c r="B175" s="4"/>
    </row>
    <row r="176" spans="1:2" x14ac:dyDescent="0.25">
      <c r="A176" s="4"/>
      <c r="B176" s="4"/>
    </row>
    <row r="177" spans="1:2" x14ac:dyDescent="0.25">
      <c r="A177" s="4"/>
      <c r="B177" s="4"/>
    </row>
    <row r="178" spans="1:2" x14ac:dyDescent="0.25">
      <c r="A178" s="4"/>
      <c r="B178" s="4"/>
    </row>
    <row r="179" spans="1:2" x14ac:dyDescent="0.25">
      <c r="A179" s="4"/>
      <c r="B179" s="4"/>
    </row>
    <row r="180" spans="1:2" x14ac:dyDescent="0.25">
      <c r="A180" s="4"/>
      <c r="B180" s="4"/>
    </row>
    <row r="181" spans="1:2" x14ac:dyDescent="0.25">
      <c r="A181" s="4"/>
      <c r="B181" s="4"/>
    </row>
    <row r="182" spans="1:2" x14ac:dyDescent="0.25">
      <c r="A182" s="4"/>
      <c r="B182" s="4"/>
    </row>
    <row r="183" spans="1:2" x14ac:dyDescent="0.25">
      <c r="A183" s="4"/>
      <c r="B183" s="4"/>
    </row>
    <row r="184" spans="1:2" x14ac:dyDescent="0.25">
      <c r="A184" s="4"/>
      <c r="B184" s="4"/>
    </row>
    <row r="185" spans="1:2" x14ac:dyDescent="0.25">
      <c r="A185" s="4"/>
      <c r="B185" s="4"/>
    </row>
    <row r="186" spans="1:2" x14ac:dyDescent="0.25">
      <c r="A186" s="4"/>
      <c r="B186" s="4"/>
    </row>
    <row r="187" spans="1:2" x14ac:dyDescent="0.25">
      <c r="A187" s="4"/>
      <c r="B187" s="4"/>
    </row>
    <row r="188" spans="1:2" x14ac:dyDescent="0.25">
      <c r="A188" s="4"/>
      <c r="B188" s="4"/>
    </row>
    <row r="189" spans="1:2" x14ac:dyDescent="0.25">
      <c r="A189" s="4"/>
      <c r="B189" s="4"/>
    </row>
    <row r="190" spans="1:2" x14ac:dyDescent="0.25">
      <c r="A190" s="4"/>
      <c r="B190" s="4"/>
    </row>
    <row r="191" spans="1:2" x14ac:dyDescent="0.25">
      <c r="A191" s="4"/>
      <c r="B191" s="4"/>
    </row>
    <row r="192" spans="1:2" x14ac:dyDescent="0.25">
      <c r="A192" s="4"/>
      <c r="B192" s="4"/>
    </row>
    <row r="193" spans="1:2" x14ac:dyDescent="0.25">
      <c r="A193" s="4"/>
      <c r="B193" s="4"/>
    </row>
    <row r="194" spans="1:2" x14ac:dyDescent="0.25">
      <c r="A194" s="4"/>
      <c r="B194" s="4"/>
    </row>
    <row r="195" spans="1:2" x14ac:dyDescent="0.25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393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394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395</v>
      </c>
    </row>
    <row r="8" spans="2:2" s="14" customFormat="1" ht="18" customHeight="1" x14ac:dyDescent="0.25">
      <c r="B8" s="17" t="s">
        <v>396</v>
      </c>
    </row>
    <row r="9" spans="2:2" s="14" customFormat="1" ht="18" customHeight="1" x14ac:dyDescent="0.25">
      <c r="B9" s="17" t="s">
        <v>397</v>
      </c>
    </row>
    <row r="10" spans="2:2" s="14" customFormat="1" ht="18" customHeight="1" x14ac:dyDescent="0.25">
      <c r="B10" s="17" t="s">
        <v>398</v>
      </c>
    </row>
    <row r="11" spans="2:2" s="14" customFormat="1" ht="18" customHeight="1" x14ac:dyDescent="0.25">
      <c r="B11" s="17" t="s">
        <v>399</v>
      </c>
    </row>
    <row r="12" spans="2:2" s="14" customFormat="1" ht="18" customHeight="1" x14ac:dyDescent="0.25">
      <c r="B12" s="17" t="s">
        <v>400</v>
      </c>
    </row>
    <row r="13" spans="2:2" s="14" customFormat="1" ht="18" customHeight="1" x14ac:dyDescent="0.25">
      <c r="B13" s="17" t="s">
        <v>401</v>
      </c>
    </row>
    <row r="14" spans="2:2" s="14" customFormat="1" ht="18" customHeight="1" x14ac:dyDescent="0.25">
      <c r="B14" s="17" t="s">
        <v>402</v>
      </c>
    </row>
    <row r="15" spans="2:2" s="14" customFormat="1" ht="18" customHeight="1" x14ac:dyDescent="0.25">
      <c r="B15" s="17" t="s">
        <v>403</v>
      </c>
    </row>
    <row r="16" spans="2:2" s="14" customFormat="1" ht="18" customHeight="1" x14ac:dyDescent="0.25">
      <c r="B16" s="17" t="s">
        <v>404</v>
      </c>
    </row>
    <row r="17" spans="2:2" s="14" customFormat="1" ht="18" customHeight="1" x14ac:dyDescent="0.25">
      <c r="B17" s="17" t="s">
        <v>405</v>
      </c>
    </row>
    <row r="18" spans="2:2" s="14" customFormat="1" ht="18" customHeight="1" x14ac:dyDescent="0.25">
      <c r="B18" s="17" t="s">
        <v>406</v>
      </c>
    </row>
    <row r="19" spans="2:2" ht="18" customHeight="1" x14ac:dyDescent="0.3">
      <c r="B19" s="17" t="s">
        <v>407</v>
      </c>
    </row>
    <row r="20" spans="2:2" ht="18" customHeight="1" x14ac:dyDescent="0.3">
      <c r="B20" s="17" t="s">
        <v>408</v>
      </c>
    </row>
    <row r="21" spans="2:2" ht="18" customHeight="1" x14ac:dyDescent="0.3">
      <c r="B21" s="17" t="s">
        <v>409</v>
      </c>
    </row>
    <row r="22" spans="2:2" ht="18" customHeight="1" x14ac:dyDescent="0.3">
      <c r="B22" s="17" t="s">
        <v>410</v>
      </c>
    </row>
    <row r="23" spans="2:2" ht="18" customHeight="1" x14ac:dyDescent="0.3"/>
    <row r="24" spans="2:2" ht="18" customHeight="1" x14ac:dyDescent="0.3">
      <c r="B24" s="17" t="s">
        <v>411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4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59" t="s">
        <v>412</v>
      </c>
      <c r="B2" s="260"/>
      <c r="C2" s="260"/>
      <c r="D2" s="260"/>
      <c r="E2" s="260"/>
      <c r="F2" s="261"/>
    </row>
    <row r="3" spans="1:9" ht="18" customHeight="1" thickBot="1" x14ac:dyDescent="0.3">
      <c r="A3" s="256" t="s">
        <v>413</v>
      </c>
      <c r="B3" s="258"/>
      <c r="C3" s="256" t="s">
        <v>413</v>
      </c>
      <c r="D3" s="258"/>
      <c r="E3" s="256" t="s">
        <v>413</v>
      </c>
      <c r="F3" s="258"/>
      <c r="H3" s="255" t="s">
        <v>514</v>
      </c>
      <c r="I3" s="255"/>
    </row>
    <row r="4" spans="1:9" ht="18" customHeight="1" thickBot="1" x14ac:dyDescent="0.3">
      <c r="A4" s="6" t="s">
        <v>414</v>
      </c>
      <c r="B4" s="6" t="s">
        <v>415</v>
      </c>
      <c r="C4" s="6" t="s">
        <v>414</v>
      </c>
      <c r="D4" s="6" t="s">
        <v>415</v>
      </c>
      <c r="E4" s="6" t="s">
        <v>414</v>
      </c>
      <c r="F4" s="6" t="s">
        <v>415</v>
      </c>
    </row>
    <row r="5" spans="1:9" ht="9.75" customHeight="1" x14ac:dyDescent="0.25">
      <c r="A5" s="1" t="s">
        <v>5</v>
      </c>
      <c r="B5" s="2" t="s">
        <v>416</v>
      </c>
      <c r="C5" s="1" t="s">
        <v>242</v>
      </c>
      <c r="D5" s="2" t="s">
        <v>417</v>
      </c>
      <c r="E5" s="1" t="s">
        <v>268</v>
      </c>
      <c r="F5" s="2" t="s">
        <v>418</v>
      </c>
    </row>
    <row r="6" spans="1:9" ht="9.75" customHeight="1" x14ac:dyDescent="0.25">
      <c r="A6" s="1" t="s">
        <v>8</v>
      </c>
      <c r="B6" s="3" t="s">
        <v>419</v>
      </c>
      <c r="C6" s="1" t="s">
        <v>243</v>
      </c>
      <c r="D6" s="2" t="s">
        <v>420</v>
      </c>
      <c r="E6" s="1" t="s">
        <v>269</v>
      </c>
      <c r="F6" s="2" t="s">
        <v>421</v>
      </c>
    </row>
    <row r="7" spans="1:9" ht="9.75" customHeight="1" x14ac:dyDescent="0.25">
      <c r="A7" s="1" t="s">
        <v>12</v>
      </c>
      <c r="B7" s="2" t="s">
        <v>422</v>
      </c>
      <c r="C7" s="1" t="s">
        <v>244</v>
      </c>
      <c r="D7" s="2" t="s">
        <v>423</v>
      </c>
      <c r="E7" s="1" t="s">
        <v>270</v>
      </c>
      <c r="F7" s="2" t="s">
        <v>424</v>
      </c>
      <c r="G7" s="5" t="s">
        <v>425</v>
      </c>
    </row>
    <row r="8" spans="1:9" ht="9.75" customHeight="1" x14ac:dyDescent="0.25">
      <c r="A8" s="1" t="s">
        <v>16</v>
      </c>
      <c r="B8" s="3" t="s">
        <v>426</v>
      </c>
      <c r="C8" s="1" t="s">
        <v>245</v>
      </c>
      <c r="D8" s="2" t="s">
        <v>427</v>
      </c>
      <c r="E8" s="1" t="s">
        <v>271</v>
      </c>
      <c r="F8" s="2" t="s">
        <v>428</v>
      </c>
    </row>
    <row r="9" spans="1:9" ht="9.75" customHeight="1" x14ac:dyDescent="0.25">
      <c r="A9" s="1" t="s">
        <v>23</v>
      </c>
      <c r="B9" s="2" t="s">
        <v>429</v>
      </c>
      <c r="C9" s="1" t="s">
        <v>246</v>
      </c>
      <c r="D9" s="2" t="s">
        <v>430</v>
      </c>
      <c r="E9" s="1" t="s">
        <v>272</v>
      </c>
      <c r="F9" s="2" t="s">
        <v>431</v>
      </c>
    </row>
    <row r="10" spans="1:9" ht="9.75" customHeight="1" x14ac:dyDescent="0.25">
      <c r="A10" s="1" t="s">
        <v>27</v>
      </c>
      <c r="B10" s="3" t="s">
        <v>432</v>
      </c>
      <c r="C10" s="1" t="s">
        <v>247</v>
      </c>
      <c r="D10" s="2" t="s">
        <v>433</v>
      </c>
      <c r="E10" s="1" t="s">
        <v>273</v>
      </c>
      <c r="F10" s="2" t="s">
        <v>434</v>
      </c>
    </row>
    <row r="11" spans="1:9" ht="9.75" customHeight="1" x14ac:dyDescent="0.25">
      <c r="A11" s="1" t="s">
        <v>34</v>
      </c>
      <c r="B11" s="3" t="s">
        <v>435</v>
      </c>
      <c r="C11" s="1" t="s">
        <v>193</v>
      </c>
      <c r="D11" s="2" t="s">
        <v>436</v>
      </c>
      <c r="E11" s="1" t="s">
        <v>274</v>
      </c>
      <c r="F11" s="2" t="s">
        <v>437</v>
      </c>
    </row>
    <row r="12" spans="1:9" ht="9.75" customHeight="1" x14ac:dyDescent="0.25">
      <c r="A12" s="1" t="s">
        <v>40</v>
      </c>
      <c r="B12" s="3" t="s">
        <v>438</v>
      </c>
      <c r="C12" s="1" t="s">
        <v>194</v>
      </c>
      <c r="D12" s="2" t="s">
        <v>439</v>
      </c>
      <c r="E12" s="1" t="s">
        <v>275</v>
      </c>
      <c r="F12" s="2" t="s">
        <v>440</v>
      </c>
    </row>
    <row r="13" spans="1:9" ht="9.75" customHeight="1" x14ac:dyDescent="0.25">
      <c r="A13" s="1" t="s">
        <v>47</v>
      </c>
      <c r="B13" s="3" t="s">
        <v>441</v>
      </c>
      <c r="C13" s="1" t="s">
        <v>248</v>
      </c>
      <c r="D13" s="2" t="s">
        <v>442</v>
      </c>
      <c r="E13" s="1" t="s">
        <v>276</v>
      </c>
      <c r="F13" s="2" t="s">
        <v>443</v>
      </c>
    </row>
    <row r="14" spans="1:9" ht="9.75" customHeight="1" x14ac:dyDescent="0.25">
      <c r="A14" s="1" t="s">
        <v>223</v>
      </c>
      <c r="B14" s="3" t="s">
        <v>444</v>
      </c>
      <c r="C14" s="1" t="s">
        <v>249</v>
      </c>
      <c r="D14" s="2" t="s">
        <v>445</v>
      </c>
      <c r="E14" s="1" t="s">
        <v>277</v>
      </c>
      <c r="F14" s="2" t="s">
        <v>446</v>
      </c>
    </row>
    <row r="15" spans="1:9" ht="9.75" customHeight="1" x14ac:dyDescent="0.25">
      <c r="A15" s="1" t="s">
        <v>202</v>
      </c>
      <c r="B15" s="3" t="s">
        <v>447</v>
      </c>
      <c r="C15" s="1" t="s">
        <v>250</v>
      </c>
      <c r="D15" s="2" t="s">
        <v>448</v>
      </c>
      <c r="E15" s="1" t="s">
        <v>278</v>
      </c>
      <c r="F15" s="2" t="s">
        <v>449</v>
      </c>
    </row>
    <row r="16" spans="1:9" ht="9.75" customHeight="1" x14ac:dyDescent="0.25">
      <c r="A16" s="1" t="s">
        <v>207</v>
      </c>
      <c r="B16" s="3" t="s">
        <v>450</v>
      </c>
      <c r="C16" s="1" t="s">
        <v>251</v>
      </c>
      <c r="D16" s="2" t="s">
        <v>451</v>
      </c>
      <c r="E16" s="1" t="s">
        <v>279</v>
      </c>
      <c r="F16" s="2" t="s">
        <v>452</v>
      </c>
      <c r="G16" s="5" t="s">
        <v>425</v>
      </c>
    </row>
    <row r="17" spans="1:7" x14ac:dyDescent="0.25">
      <c r="A17" s="1" t="s">
        <v>224</v>
      </c>
      <c r="B17" s="2" t="s">
        <v>453</v>
      </c>
      <c r="C17" s="1" t="s">
        <v>252</v>
      </c>
      <c r="D17" s="2" t="s">
        <v>454</v>
      </c>
      <c r="E17" s="1" t="s">
        <v>280</v>
      </c>
      <c r="F17" s="2" t="s">
        <v>455</v>
      </c>
      <c r="G17" s="5" t="s">
        <v>425</v>
      </c>
    </row>
    <row r="18" spans="1:7" x14ac:dyDescent="0.25">
      <c r="A18" s="1" t="s">
        <v>225</v>
      </c>
      <c r="B18" s="2" t="s">
        <v>456</v>
      </c>
      <c r="C18" s="1" t="s">
        <v>253</v>
      </c>
      <c r="D18" s="2" t="s">
        <v>457</v>
      </c>
      <c r="E18" s="1" t="s">
        <v>281</v>
      </c>
      <c r="F18" s="2" t="s">
        <v>458</v>
      </c>
    </row>
    <row r="19" spans="1:7" x14ac:dyDescent="0.25">
      <c r="A19" s="1" t="s">
        <v>226</v>
      </c>
      <c r="B19" s="2" t="s">
        <v>459</v>
      </c>
      <c r="C19" s="1" t="s">
        <v>254</v>
      </c>
      <c r="D19" s="2" t="s">
        <v>460</v>
      </c>
      <c r="E19" s="1" t="s">
        <v>282</v>
      </c>
      <c r="F19" s="2" t="s">
        <v>461</v>
      </c>
      <c r="G19" s="5" t="s">
        <v>425</v>
      </c>
    </row>
    <row r="20" spans="1:7" x14ac:dyDescent="0.25">
      <c r="A20" s="1" t="s">
        <v>227</v>
      </c>
      <c r="B20" s="2" t="s">
        <v>462</v>
      </c>
      <c r="C20" s="1" t="s">
        <v>255</v>
      </c>
      <c r="D20" s="2" t="s">
        <v>463</v>
      </c>
      <c r="E20" s="1" t="s">
        <v>283</v>
      </c>
      <c r="F20" s="2" t="s">
        <v>464</v>
      </c>
      <c r="G20" s="5" t="s">
        <v>425</v>
      </c>
    </row>
    <row r="21" spans="1:7" x14ac:dyDescent="0.25">
      <c r="A21" s="1" t="s">
        <v>228</v>
      </c>
      <c r="B21" s="2" t="s">
        <v>465</v>
      </c>
      <c r="C21" s="1" t="s">
        <v>195</v>
      </c>
      <c r="D21" s="2" t="s">
        <v>466</v>
      </c>
      <c r="E21" s="1" t="s">
        <v>284</v>
      </c>
      <c r="F21" s="2" t="s">
        <v>467</v>
      </c>
      <c r="G21" s="5" t="s">
        <v>425</v>
      </c>
    </row>
    <row r="22" spans="1:7" x14ac:dyDescent="0.25">
      <c r="A22" s="1" t="s">
        <v>229</v>
      </c>
      <c r="B22" s="2" t="s">
        <v>468</v>
      </c>
      <c r="C22" s="1" t="s">
        <v>210</v>
      </c>
      <c r="D22" s="2" t="s">
        <v>469</v>
      </c>
      <c r="E22" s="1" t="s">
        <v>285</v>
      </c>
      <c r="F22" s="2" t="s">
        <v>470</v>
      </c>
      <c r="G22" s="5" t="s">
        <v>425</v>
      </c>
    </row>
    <row r="23" spans="1:7" x14ac:dyDescent="0.25">
      <c r="A23" s="1" t="s">
        <v>230</v>
      </c>
      <c r="B23" s="2" t="s">
        <v>471</v>
      </c>
      <c r="C23" s="1" t="s">
        <v>196</v>
      </c>
      <c r="D23" s="2" t="s">
        <v>472</v>
      </c>
      <c r="E23" s="1" t="s">
        <v>286</v>
      </c>
      <c r="F23" s="2" t="s">
        <v>473</v>
      </c>
      <c r="G23" s="5" t="s">
        <v>425</v>
      </c>
    </row>
    <row r="24" spans="1:7" x14ac:dyDescent="0.25">
      <c r="A24" s="1" t="s">
        <v>231</v>
      </c>
      <c r="B24" s="2" t="s">
        <v>474</v>
      </c>
      <c r="C24" s="1" t="s">
        <v>256</v>
      </c>
      <c r="D24" s="2" t="s">
        <v>475</v>
      </c>
      <c r="E24" s="1" t="s">
        <v>287</v>
      </c>
      <c r="F24" s="2" t="s">
        <v>476</v>
      </c>
    </row>
    <row r="25" spans="1:7" x14ac:dyDescent="0.25">
      <c r="A25" s="1" t="s">
        <v>190</v>
      </c>
      <c r="B25" s="2" t="s">
        <v>477</v>
      </c>
      <c r="C25" s="1" t="s">
        <v>257</v>
      </c>
      <c r="D25" s="2" t="s">
        <v>478</v>
      </c>
      <c r="E25" s="1" t="s">
        <v>288</v>
      </c>
      <c r="F25" s="2" t="s">
        <v>479</v>
      </c>
      <c r="G25" s="5" t="s">
        <v>425</v>
      </c>
    </row>
    <row r="26" spans="1:7" x14ac:dyDescent="0.25">
      <c r="A26" s="1" t="s">
        <v>191</v>
      </c>
      <c r="B26" s="2" t="s">
        <v>480</v>
      </c>
      <c r="C26" s="1" t="s">
        <v>258</v>
      </c>
      <c r="D26" s="2" t="s">
        <v>481</v>
      </c>
      <c r="E26" s="1" t="s">
        <v>289</v>
      </c>
      <c r="F26" s="2" t="s">
        <v>482</v>
      </c>
    </row>
    <row r="27" spans="1:7" x14ac:dyDescent="0.25">
      <c r="A27" s="1" t="s">
        <v>232</v>
      </c>
      <c r="B27" s="2" t="s">
        <v>483</v>
      </c>
      <c r="C27" s="1" t="s">
        <v>259</v>
      </c>
      <c r="D27" s="2" t="s">
        <v>484</v>
      </c>
      <c r="E27" s="1" t="s">
        <v>290</v>
      </c>
      <c r="F27" s="2" t="s">
        <v>485</v>
      </c>
      <c r="G27" s="5" t="s">
        <v>425</v>
      </c>
    </row>
    <row r="28" spans="1:7" x14ac:dyDescent="0.25">
      <c r="A28" s="1" t="s">
        <v>233</v>
      </c>
      <c r="B28" s="2" t="s">
        <v>486</v>
      </c>
      <c r="C28" s="1" t="s">
        <v>260</v>
      </c>
      <c r="D28" s="2" t="s">
        <v>487</v>
      </c>
      <c r="E28" s="1" t="s">
        <v>291</v>
      </c>
      <c r="F28" s="2" t="s">
        <v>488</v>
      </c>
      <c r="G28" s="5" t="s">
        <v>425</v>
      </c>
    </row>
    <row r="29" spans="1:7" x14ac:dyDescent="0.25">
      <c r="A29" s="1" t="s">
        <v>234</v>
      </c>
      <c r="B29" s="2" t="s">
        <v>489</v>
      </c>
      <c r="C29" s="1" t="s">
        <v>261</v>
      </c>
      <c r="D29" s="2" t="s">
        <v>490</v>
      </c>
      <c r="E29" s="1" t="s">
        <v>292</v>
      </c>
      <c r="F29" s="2" t="s">
        <v>491</v>
      </c>
      <c r="G29" s="5" t="s">
        <v>425</v>
      </c>
    </row>
    <row r="30" spans="1:7" x14ac:dyDescent="0.25">
      <c r="A30" s="1" t="s">
        <v>235</v>
      </c>
      <c r="B30" s="2" t="s">
        <v>492</v>
      </c>
      <c r="C30" s="1" t="s">
        <v>262</v>
      </c>
      <c r="D30" s="2" t="s">
        <v>493</v>
      </c>
      <c r="E30" s="1" t="s">
        <v>293</v>
      </c>
      <c r="F30" s="2" t="s">
        <v>494</v>
      </c>
      <c r="G30" s="5" t="s">
        <v>425</v>
      </c>
    </row>
    <row r="31" spans="1:7" x14ac:dyDescent="0.25">
      <c r="A31" s="1" t="s">
        <v>236</v>
      </c>
      <c r="B31" s="2" t="s">
        <v>495</v>
      </c>
      <c r="C31" s="1" t="s">
        <v>197</v>
      </c>
      <c r="D31" s="2" t="s">
        <v>496</v>
      </c>
      <c r="E31" s="1" t="s">
        <v>294</v>
      </c>
      <c r="F31" s="2" t="s">
        <v>497</v>
      </c>
    </row>
    <row r="32" spans="1:7" x14ac:dyDescent="0.25">
      <c r="A32" s="1" t="s">
        <v>237</v>
      </c>
      <c r="B32" s="2" t="s">
        <v>498</v>
      </c>
      <c r="C32" s="1" t="s">
        <v>198</v>
      </c>
      <c r="D32" s="2" t="s">
        <v>499</v>
      </c>
      <c r="E32" s="1">
        <v>97</v>
      </c>
      <c r="F32" s="2" t="s">
        <v>500</v>
      </c>
    </row>
    <row r="33" spans="1:6" x14ac:dyDescent="0.25">
      <c r="A33" s="1" t="s">
        <v>238</v>
      </c>
      <c r="B33" s="2" t="s">
        <v>501</v>
      </c>
      <c r="C33" s="1" t="s">
        <v>199</v>
      </c>
      <c r="D33" s="2" t="s">
        <v>502</v>
      </c>
      <c r="E33" s="1">
        <v>98</v>
      </c>
      <c r="F33" s="2" t="s">
        <v>503</v>
      </c>
    </row>
    <row r="34" spans="1:6" x14ac:dyDescent="0.25">
      <c r="A34" s="1" t="s">
        <v>239</v>
      </c>
      <c r="B34" s="2" t="s">
        <v>504</v>
      </c>
      <c r="C34" s="1" t="s">
        <v>263</v>
      </c>
      <c r="D34" s="2" t="s">
        <v>505</v>
      </c>
      <c r="E34" s="1" t="s">
        <v>425</v>
      </c>
      <c r="F34" s="2"/>
    </row>
    <row r="35" spans="1:6" x14ac:dyDescent="0.25">
      <c r="A35" s="1" t="s">
        <v>192</v>
      </c>
      <c r="B35" s="2" t="s">
        <v>506</v>
      </c>
      <c r="C35" s="1" t="s">
        <v>264</v>
      </c>
      <c r="D35" s="2" t="s">
        <v>507</v>
      </c>
      <c r="E35" s="1" t="s">
        <v>425</v>
      </c>
      <c r="F35" s="2"/>
    </row>
    <row r="36" spans="1:6" x14ac:dyDescent="0.25">
      <c r="A36" s="1" t="s">
        <v>218</v>
      </c>
      <c r="B36" s="2" t="s">
        <v>508</v>
      </c>
      <c r="C36" s="1" t="s">
        <v>265</v>
      </c>
      <c r="D36" s="2" t="s">
        <v>509</v>
      </c>
      <c r="E36" s="1" t="s">
        <v>425</v>
      </c>
      <c r="F36" s="2"/>
    </row>
    <row r="37" spans="1:6" x14ac:dyDescent="0.25">
      <c r="A37" s="1" t="s">
        <v>240</v>
      </c>
      <c r="B37" s="2" t="s">
        <v>510</v>
      </c>
      <c r="C37" s="1" t="s">
        <v>266</v>
      </c>
      <c r="D37" s="2" t="s">
        <v>511</v>
      </c>
      <c r="E37" s="1" t="s">
        <v>425</v>
      </c>
      <c r="F37" s="2"/>
    </row>
    <row r="38" spans="1:6" x14ac:dyDescent="0.25">
      <c r="A38" s="1" t="s">
        <v>241</v>
      </c>
      <c r="B38" s="2" t="s">
        <v>512</v>
      </c>
      <c r="C38" s="1" t="s">
        <v>267</v>
      </c>
      <c r="D38" s="2" t="s">
        <v>513</v>
      </c>
      <c r="E38" s="1" t="s">
        <v>425</v>
      </c>
      <c r="F38" s="2"/>
    </row>
    <row r="39" spans="1:6" x14ac:dyDescent="0.25">
      <c r="A39" s="1"/>
      <c r="B39" s="2"/>
      <c r="C39" s="1"/>
      <c r="D39" s="2"/>
      <c r="E39" s="4"/>
      <c r="F39" s="4"/>
    </row>
    <row r="40" spans="1:6" x14ac:dyDescent="0.25">
      <c r="A40" s="1"/>
      <c r="B40" s="2"/>
      <c r="C40" s="1"/>
      <c r="D40" s="2"/>
      <c r="E40" s="4"/>
      <c r="F40" s="4"/>
    </row>
    <row r="41" spans="1:6" x14ac:dyDescent="0.25">
      <c r="A41" s="1"/>
      <c r="B41" s="2"/>
      <c r="C41" s="1"/>
      <c r="D41" s="2"/>
      <c r="E41" s="4"/>
      <c r="F41" s="4"/>
    </row>
    <row r="42" spans="1:6" x14ac:dyDescent="0.25">
      <c r="A42" s="1"/>
      <c r="B42" s="2"/>
      <c r="C42" s="1"/>
      <c r="D42" s="2"/>
      <c r="E42" s="4"/>
      <c r="F42" s="4"/>
    </row>
    <row r="43" spans="1:6" x14ac:dyDescent="0.25">
      <c r="A43" s="1"/>
      <c r="B43" s="2"/>
      <c r="C43" s="1"/>
      <c r="D43" s="2"/>
      <c r="E43" s="4"/>
      <c r="F43" s="4"/>
    </row>
    <row r="44" spans="1:6" x14ac:dyDescent="0.25">
      <c r="A44" s="1"/>
      <c r="B44" s="2"/>
      <c r="C44" s="1"/>
      <c r="D44" s="2"/>
      <c r="E44" s="4"/>
      <c r="F44" s="4"/>
    </row>
    <row r="45" spans="1:6" x14ac:dyDescent="0.25">
      <c r="A45" s="1"/>
      <c r="B45" s="2"/>
      <c r="C45" s="1"/>
      <c r="D45" s="2"/>
      <c r="E45" s="4"/>
      <c r="F45" s="4"/>
    </row>
    <row r="46" spans="1:6" x14ac:dyDescent="0.25">
      <c r="A46" s="1"/>
      <c r="B46" s="2"/>
      <c r="C46" s="1"/>
      <c r="D46" s="2"/>
      <c r="E46" s="4"/>
      <c r="F46" s="4"/>
    </row>
    <row r="47" spans="1:6" x14ac:dyDescent="0.25">
      <c r="A47" s="1"/>
      <c r="B47" s="2"/>
      <c r="C47" s="1"/>
      <c r="D47" s="2"/>
      <c r="E47" s="4"/>
      <c r="F47" s="4"/>
    </row>
    <row r="48" spans="1:6" x14ac:dyDescent="0.25">
      <c r="A48" s="1"/>
      <c r="B48" s="2"/>
      <c r="C48" s="1"/>
      <c r="D48" s="2"/>
      <c r="E48" s="4"/>
      <c r="F48" s="4"/>
    </row>
    <row r="49" spans="1:6" x14ac:dyDescent="0.25">
      <c r="A49" s="1"/>
      <c r="B49" s="2"/>
      <c r="C49" s="1"/>
      <c r="D49" s="2"/>
      <c r="E49" s="4"/>
      <c r="F49" s="4"/>
    </row>
    <row r="50" spans="1:6" x14ac:dyDescent="0.25">
      <c r="A50" s="1"/>
      <c r="B50" s="2"/>
      <c r="C50" s="1"/>
      <c r="D50" s="2"/>
      <c r="E50" s="4"/>
      <c r="F50" s="4"/>
    </row>
    <row r="51" spans="1:6" x14ac:dyDescent="0.25">
      <c r="A51" s="1"/>
      <c r="B51" s="2"/>
      <c r="C51" s="1"/>
      <c r="D51" s="2"/>
      <c r="E51" s="4"/>
      <c r="F51" s="4"/>
    </row>
    <row r="52" spans="1:6" x14ac:dyDescent="0.25">
      <c r="A52" s="1"/>
      <c r="B52" s="2"/>
      <c r="C52" s="1"/>
      <c r="D52" s="2"/>
      <c r="E52" s="4"/>
      <c r="F52" s="4"/>
    </row>
    <row r="53" spans="1:6" x14ac:dyDescent="0.25">
      <c r="A53" s="1"/>
      <c r="B53" s="2"/>
      <c r="C53" s="1"/>
      <c r="D53" s="2"/>
      <c r="E53" s="4"/>
      <c r="F53" s="4"/>
    </row>
    <row r="54" spans="1:6" x14ac:dyDescent="0.25">
      <c r="A54" s="1"/>
      <c r="B54" s="2"/>
      <c r="C54" s="1"/>
      <c r="D54" s="2"/>
      <c r="E54" s="4"/>
      <c r="F54" s="4"/>
    </row>
    <row r="55" spans="1:6" x14ac:dyDescent="0.25">
      <c r="A55" s="1"/>
      <c r="B55" s="2"/>
      <c r="C55" s="1"/>
      <c r="D55" s="2"/>
      <c r="E55" s="4"/>
      <c r="F55" s="4"/>
    </row>
    <row r="56" spans="1:6" x14ac:dyDescent="0.25">
      <c r="A56" s="1"/>
      <c r="B56" s="2"/>
      <c r="C56" s="1"/>
      <c r="D56" s="2"/>
      <c r="E56" s="4"/>
      <c r="F56" s="4"/>
    </row>
    <row r="57" spans="1:6" x14ac:dyDescent="0.25">
      <c r="A57" s="1"/>
      <c r="B57" s="2"/>
      <c r="C57" s="1"/>
      <c r="D57" s="2"/>
      <c r="E57" s="4"/>
      <c r="F57" s="4"/>
    </row>
    <row r="58" spans="1:6" x14ac:dyDescent="0.25">
      <c r="A58" s="1"/>
      <c r="B58" s="2"/>
      <c r="C58" s="1"/>
      <c r="D58" s="2"/>
    </row>
    <row r="59" spans="1:6" x14ac:dyDescent="0.25">
      <c r="A59" s="1"/>
      <c r="B59" s="2"/>
      <c r="C59" s="1"/>
      <c r="D59" s="2"/>
    </row>
    <row r="60" spans="1:6" x14ac:dyDescent="0.25">
      <c r="A60" s="1"/>
      <c r="B60" s="2"/>
      <c r="C60" s="1"/>
      <c r="D60" s="2"/>
    </row>
    <row r="61" spans="1:6" x14ac:dyDescent="0.25">
      <c r="A61" s="1"/>
      <c r="B61" s="2"/>
      <c r="C61" s="1"/>
      <c r="D61" s="2"/>
    </row>
    <row r="62" spans="1:6" x14ac:dyDescent="0.25">
      <c r="A62" s="1"/>
      <c r="B62" s="2"/>
      <c r="C62" s="1"/>
      <c r="D62" s="2"/>
    </row>
    <row r="63" spans="1:6" x14ac:dyDescent="0.25">
      <c r="A63" s="1"/>
      <c r="B63" s="2"/>
      <c r="C63" s="1"/>
      <c r="D63" s="2"/>
    </row>
    <row r="64" spans="1:6" x14ac:dyDescent="0.25">
      <c r="A64" s="1"/>
      <c r="B64" s="2"/>
      <c r="C64" s="1"/>
      <c r="D64" s="2"/>
    </row>
    <row r="65" spans="1:4" x14ac:dyDescent="0.25">
      <c r="A65" s="1"/>
      <c r="B65" s="2"/>
      <c r="C65" s="1"/>
      <c r="D65" s="2"/>
    </row>
    <row r="66" spans="1:4" x14ac:dyDescent="0.25">
      <c r="A66" s="1"/>
      <c r="B66" s="2"/>
      <c r="C66" s="1"/>
      <c r="D66" s="2"/>
    </row>
    <row r="67" spans="1:4" x14ac:dyDescent="0.25">
      <c r="A67" s="1"/>
      <c r="B67" s="2"/>
      <c r="C67" s="1"/>
      <c r="D67" s="2"/>
    </row>
    <row r="68" spans="1:4" x14ac:dyDescent="0.25">
      <c r="A68" s="1"/>
      <c r="B68" s="2"/>
      <c r="C68" s="1"/>
      <c r="D68" s="2"/>
    </row>
    <row r="69" spans="1:4" x14ac:dyDescent="0.25">
      <c r="A69" s="1"/>
      <c r="B69" s="2"/>
      <c r="C69" s="1"/>
      <c r="D69" s="2"/>
    </row>
    <row r="70" spans="1:4" x14ac:dyDescent="0.25">
      <c r="A70" s="1"/>
      <c r="B70" s="2"/>
      <c r="C70" s="1"/>
      <c r="D70" s="2"/>
    </row>
    <row r="71" spans="1:4" x14ac:dyDescent="0.25">
      <c r="A71" s="1"/>
      <c r="B71" s="2"/>
      <c r="C71" s="1"/>
      <c r="D71" s="2"/>
    </row>
    <row r="72" spans="1:4" x14ac:dyDescent="0.25">
      <c r="A72" s="1"/>
      <c r="B72" s="2"/>
      <c r="C72" s="1"/>
      <c r="D72" s="2"/>
    </row>
    <row r="73" spans="1:4" x14ac:dyDescent="0.25">
      <c r="A73" s="1"/>
      <c r="B73" s="2"/>
      <c r="C73" s="1"/>
      <c r="D73" s="2"/>
    </row>
    <row r="74" spans="1:4" x14ac:dyDescent="0.25">
      <c r="A74" s="1"/>
      <c r="B74" s="2"/>
      <c r="C74" s="1"/>
      <c r="D74" s="2"/>
    </row>
    <row r="75" spans="1:4" x14ac:dyDescent="0.25">
      <c r="A75" s="1"/>
      <c r="B75" s="2"/>
      <c r="C75" s="1"/>
      <c r="D75" s="2"/>
    </row>
    <row r="76" spans="1:4" x14ac:dyDescent="0.25">
      <c r="A76" s="1"/>
      <c r="B76" s="2"/>
      <c r="C76" s="1"/>
      <c r="D76" s="2"/>
    </row>
    <row r="77" spans="1:4" x14ac:dyDescent="0.25">
      <c r="A77" s="1"/>
      <c r="B77" s="2"/>
      <c r="C77" s="1"/>
      <c r="D77" s="2"/>
    </row>
    <row r="78" spans="1:4" x14ac:dyDescent="0.25">
      <c r="A78" s="1"/>
      <c r="B78" s="2"/>
      <c r="C78" s="1"/>
      <c r="D78" s="2"/>
    </row>
    <row r="79" spans="1:4" x14ac:dyDescent="0.25">
      <c r="A79" s="1"/>
      <c r="B79" s="2"/>
      <c r="C79" s="1"/>
      <c r="D79" s="2"/>
    </row>
    <row r="80" spans="1:4" x14ac:dyDescent="0.25">
      <c r="A80" s="1"/>
      <c r="B80" s="2"/>
      <c r="C80" s="1"/>
      <c r="D80" s="2"/>
    </row>
    <row r="81" spans="1:4" x14ac:dyDescent="0.25">
      <c r="A81" s="1"/>
      <c r="B81" s="2"/>
      <c r="C81" s="1"/>
      <c r="D81" s="2"/>
    </row>
    <row r="82" spans="1:4" x14ac:dyDescent="0.25">
      <c r="A82" s="1"/>
      <c r="B82" s="2"/>
      <c r="C82" s="4"/>
      <c r="D82" s="4"/>
    </row>
    <row r="83" spans="1:4" x14ac:dyDescent="0.25">
      <c r="A83" s="1"/>
      <c r="B83" s="2"/>
      <c r="C83" s="4"/>
      <c r="D83" s="4"/>
    </row>
    <row r="84" spans="1:4" x14ac:dyDescent="0.25">
      <c r="A84" s="1"/>
      <c r="B84" s="2"/>
      <c r="C84" s="4"/>
      <c r="D84" s="4"/>
    </row>
    <row r="85" spans="1:4" x14ac:dyDescent="0.25">
      <c r="A85" s="1"/>
      <c r="B85" s="2"/>
      <c r="C85" s="4"/>
      <c r="D85" s="4"/>
    </row>
    <row r="86" spans="1:4" x14ac:dyDescent="0.25">
      <c r="A86" s="1"/>
      <c r="B86" s="2"/>
      <c r="C86" s="4"/>
      <c r="D86" s="4"/>
    </row>
    <row r="87" spans="1:4" x14ac:dyDescent="0.25">
      <c r="A87" s="1"/>
      <c r="B87" s="2"/>
      <c r="C87" s="4"/>
      <c r="D87" s="4"/>
    </row>
    <row r="88" spans="1:4" x14ac:dyDescent="0.25">
      <c r="A88" s="1"/>
      <c r="B88" s="2"/>
      <c r="C88" s="4"/>
      <c r="D88" s="4"/>
    </row>
    <row r="89" spans="1:4" x14ac:dyDescent="0.25">
      <c r="A89" s="1"/>
      <c r="B89" s="2"/>
      <c r="C89" s="4"/>
      <c r="D89" s="4"/>
    </row>
    <row r="90" spans="1:4" x14ac:dyDescent="0.25">
      <c r="A90" s="1"/>
      <c r="B90" s="2"/>
      <c r="C90" s="4"/>
      <c r="D90" s="4"/>
    </row>
    <row r="91" spans="1:4" x14ac:dyDescent="0.25">
      <c r="A91" s="1"/>
      <c r="B91" s="2"/>
      <c r="C91" s="4"/>
      <c r="D91" s="4"/>
    </row>
    <row r="92" spans="1:4" x14ac:dyDescent="0.25">
      <c r="A92" s="1"/>
      <c r="B92" s="2"/>
      <c r="C92" s="4"/>
      <c r="D92" s="4"/>
    </row>
    <row r="93" spans="1:4" x14ac:dyDescent="0.25">
      <c r="A93" s="1"/>
      <c r="B93" s="2"/>
      <c r="C93" s="4"/>
      <c r="D93" s="4"/>
    </row>
    <row r="94" spans="1:4" x14ac:dyDescent="0.25">
      <c r="A94" s="1"/>
      <c r="B94" s="2"/>
      <c r="C94" s="4"/>
      <c r="D94" s="4"/>
    </row>
    <row r="95" spans="1:4" x14ac:dyDescent="0.25">
      <c r="A95" s="1"/>
      <c r="B95" s="2"/>
      <c r="C95" s="4"/>
      <c r="D95" s="4"/>
    </row>
    <row r="96" spans="1:4" x14ac:dyDescent="0.25">
      <c r="A96" s="1"/>
      <c r="B96" s="2"/>
      <c r="C96" s="4"/>
      <c r="D96" s="4"/>
    </row>
    <row r="97" spans="1:4" x14ac:dyDescent="0.25">
      <c r="A97" s="1"/>
      <c r="B97" s="2"/>
      <c r="C97" s="4"/>
      <c r="D97" s="4"/>
    </row>
    <row r="98" spans="1:4" x14ac:dyDescent="0.25">
      <c r="A98" s="1"/>
      <c r="B98" s="2"/>
      <c r="C98" s="4"/>
      <c r="D98" s="4"/>
    </row>
    <row r="99" spans="1:4" x14ac:dyDescent="0.25">
      <c r="A99" s="1"/>
      <c r="B99" s="2"/>
      <c r="C99" s="4"/>
      <c r="D99" s="4"/>
    </row>
    <row r="100" spans="1:4" x14ac:dyDescent="0.25">
      <c r="A100" s="1"/>
      <c r="B100" s="2"/>
      <c r="C100" s="4"/>
      <c r="D100" s="4"/>
    </row>
    <row r="101" spans="1:4" x14ac:dyDescent="0.25">
      <c r="A101" s="1"/>
      <c r="B101" s="2"/>
      <c r="C101" s="4"/>
      <c r="D101" s="4"/>
    </row>
    <row r="102" spans="1:4" x14ac:dyDescent="0.25">
      <c r="A102" s="1"/>
      <c r="B102" s="2"/>
      <c r="C102" s="4"/>
      <c r="D102" s="4"/>
    </row>
    <row r="103" spans="1:4" x14ac:dyDescent="0.25">
      <c r="A103" s="1"/>
      <c r="B103" s="2"/>
      <c r="C103" s="4"/>
      <c r="D103" s="4"/>
    </row>
    <row r="104" spans="1:4" x14ac:dyDescent="0.25">
      <c r="A104" s="1"/>
      <c r="B104" s="2"/>
      <c r="C104" s="4"/>
      <c r="D104" s="4"/>
    </row>
    <row r="105" spans="1:4" x14ac:dyDescent="0.25">
      <c r="A105" s="1"/>
      <c r="B105" s="2"/>
      <c r="C105" s="4"/>
      <c r="D105" s="4"/>
    </row>
    <row r="106" spans="1:4" x14ac:dyDescent="0.25">
      <c r="A106" s="1"/>
      <c r="B106" s="2"/>
      <c r="C106" s="4"/>
      <c r="D106" s="4"/>
    </row>
    <row r="107" spans="1:4" x14ac:dyDescent="0.25">
      <c r="A107" s="1"/>
      <c r="B107" s="2"/>
      <c r="C107" s="4"/>
      <c r="D107" s="4"/>
    </row>
    <row r="108" spans="1:4" x14ac:dyDescent="0.25">
      <c r="A108" s="1"/>
      <c r="B108" s="2"/>
      <c r="C108" s="4"/>
      <c r="D108" s="4"/>
    </row>
    <row r="109" spans="1:4" x14ac:dyDescent="0.25">
      <c r="A109" s="1"/>
      <c r="B109" s="2"/>
      <c r="C109" s="4"/>
      <c r="D109" s="4"/>
    </row>
    <row r="110" spans="1:4" x14ac:dyDescent="0.25">
      <c r="A110" s="1"/>
      <c r="B110" s="2"/>
      <c r="C110" s="4"/>
      <c r="D110" s="4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4"/>
      <c r="B136" s="4"/>
    </row>
    <row r="137" spans="1:2" x14ac:dyDescent="0.25">
      <c r="A137" s="4"/>
      <c r="B137" s="4"/>
    </row>
    <row r="138" spans="1:2" x14ac:dyDescent="0.25">
      <c r="A138" s="4"/>
      <c r="B138" s="4"/>
    </row>
    <row r="139" spans="1:2" x14ac:dyDescent="0.25">
      <c r="A139" s="4"/>
      <c r="B139" s="4"/>
    </row>
    <row r="140" spans="1:2" x14ac:dyDescent="0.25">
      <c r="A140" s="4"/>
      <c r="B140" s="4"/>
    </row>
    <row r="141" spans="1:2" x14ac:dyDescent="0.25">
      <c r="A141" s="4"/>
      <c r="B141" s="4"/>
    </row>
    <row r="142" spans="1:2" x14ac:dyDescent="0.25">
      <c r="A142" s="4"/>
      <c r="B142" s="4"/>
    </row>
    <row r="143" spans="1:2" x14ac:dyDescent="0.25">
      <c r="A143" s="4"/>
      <c r="B143" s="4"/>
    </row>
    <row r="144" spans="1:2" x14ac:dyDescent="0.25">
      <c r="A144" s="4"/>
      <c r="B144" s="4"/>
    </row>
    <row r="145" spans="1:2" x14ac:dyDescent="0.25">
      <c r="A145" s="4"/>
      <c r="B145" s="4"/>
    </row>
    <row r="146" spans="1:2" x14ac:dyDescent="0.25">
      <c r="A146" s="4"/>
      <c r="B146" s="4"/>
    </row>
    <row r="147" spans="1:2" x14ac:dyDescent="0.25">
      <c r="A147" s="4"/>
      <c r="B147" s="4"/>
    </row>
    <row r="148" spans="1:2" x14ac:dyDescent="0.25">
      <c r="A148" s="4"/>
      <c r="B148" s="4"/>
    </row>
    <row r="149" spans="1:2" x14ac:dyDescent="0.25">
      <c r="A149" s="4"/>
      <c r="B149" s="4"/>
    </row>
    <row r="150" spans="1:2" x14ac:dyDescent="0.25">
      <c r="A150" s="4"/>
      <c r="B150" s="4"/>
    </row>
    <row r="151" spans="1:2" x14ac:dyDescent="0.25">
      <c r="A151" s="4"/>
      <c r="B151" s="4"/>
    </row>
    <row r="152" spans="1:2" x14ac:dyDescent="0.25">
      <c r="A152" s="4"/>
      <c r="B152" s="4"/>
    </row>
    <row r="153" spans="1:2" x14ac:dyDescent="0.25">
      <c r="A153" s="4"/>
      <c r="B153" s="4"/>
    </row>
    <row r="154" spans="1:2" x14ac:dyDescent="0.25">
      <c r="A154" s="4"/>
      <c r="B154" s="4"/>
    </row>
    <row r="155" spans="1:2" x14ac:dyDescent="0.25">
      <c r="A155" s="4"/>
      <c r="B155" s="4"/>
    </row>
    <row r="156" spans="1:2" x14ac:dyDescent="0.25">
      <c r="A156" s="4"/>
      <c r="B156" s="4"/>
    </row>
    <row r="157" spans="1:2" x14ac:dyDescent="0.25">
      <c r="A157" s="4"/>
      <c r="B157" s="4"/>
    </row>
    <row r="158" spans="1:2" x14ac:dyDescent="0.25">
      <c r="A158" s="4"/>
      <c r="B158" s="4"/>
    </row>
    <row r="159" spans="1:2" x14ac:dyDescent="0.25">
      <c r="A159" s="4"/>
      <c r="B159" s="4"/>
    </row>
    <row r="160" spans="1:2" x14ac:dyDescent="0.25">
      <c r="A160" s="4"/>
      <c r="B160" s="4"/>
    </row>
    <row r="161" spans="1:2" x14ac:dyDescent="0.25">
      <c r="A161" s="4"/>
      <c r="B161" s="4"/>
    </row>
    <row r="162" spans="1:2" x14ac:dyDescent="0.25">
      <c r="A162" s="4"/>
      <c r="B162" s="4"/>
    </row>
    <row r="163" spans="1:2" x14ac:dyDescent="0.25">
      <c r="A163" s="4"/>
      <c r="B163" s="4"/>
    </row>
    <row r="164" spans="1:2" x14ac:dyDescent="0.25">
      <c r="A164" s="4"/>
      <c r="B164" s="4"/>
    </row>
    <row r="165" spans="1:2" x14ac:dyDescent="0.25">
      <c r="A165" s="4"/>
      <c r="B165" s="4"/>
    </row>
    <row r="166" spans="1:2" x14ac:dyDescent="0.25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09375" defaultRowHeight="13.8" x14ac:dyDescent="0.3"/>
  <cols>
    <col min="1" max="1" width="1.33203125" style="7" customWidth="1"/>
    <col min="2" max="2" width="4" style="7" customWidth="1"/>
    <col min="3" max="3" width="3.109375" style="7" customWidth="1"/>
    <col min="4" max="4" width="3.5546875" style="7" customWidth="1"/>
    <col min="5" max="5" width="40.44140625" style="7" customWidth="1"/>
    <col min="6" max="6" width="0.5546875" style="7" customWidth="1"/>
    <col min="7" max="7" width="19.6640625" style="7" customWidth="1"/>
    <col min="8" max="8" width="0.5546875" style="7" customWidth="1"/>
    <col min="9" max="9" width="19.6640625" style="7" customWidth="1"/>
    <col min="10" max="10" width="0.5546875" style="7" customWidth="1"/>
    <col min="11" max="11" width="15.6640625" style="7" customWidth="1"/>
    <col min="12" max="16384" width="9.109375" style="7"/>
  </cols>
  <sheetData>
    <row r="1" spans="1:15" ht="29.25" customHeight="1" x14ac:dyDescent="0.3">
      <c r="B1" s="184" t="s">
        <v>644</v>
      </c>
      <c r="C1" s="185"/>
      <c r="D1" s="185"/>
      <c r="E1" s="185"/>
      <c r="F1" s="185"/>
      <c r="G1" s="185"/>
      <c r="H1" s="185"/>
      <c r="I1" s="185"/>
      <c r="J1" s="185"/>
      <c r="K1" s="185"/>
    </row>
    <row r="2" spans="1:15" ht="3" customHeight="1" x14ac:dyDescent="0.3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3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3">
      <c r="B4" s="187" t="s">
        <v>645</v>
      </c>
      <c r="C4" s="187"/>
      <c r="D4" s="187"/>
      <c r="E4" s="187"/>
      <c r="F4" s="21"/>
      <c r="G4" s="188" t="s">
        <v>646</v>
      </c>
      <c r="H4" s="188"/>
      <c r="I4" s="188"/>
      <c r="J4" s="22"/>
      <c r="K4" s="23" t="s">
        <v>647</v>
      </c>
    </row>
    <row r="5" spans="1:15" ht="3" customHeight="1" x14ac:dyDescent="0.3">
      <c r="B5" s="187"/>
      <c r="C5" s="187"/>
      <c r="D5" s="187"/>
      <c r="E5" s="187"/>
      <c r="F5" s="21"/>
      <c r="G5" s="22"/>
      <c r="H5" s="22"/>
      <c r="I5" s="22"/>
      <c r="J5" s="22"/>
      <c r="K5" s="24"/>
    </row>
    <row r="6" spans="1:15" ht="30" customHeight="1" x14ac:dyDescent="0.3">
      <c r="B6" s="187"/>
      <c r="C6" s="187"/>
      <c r="D6" s="187"/>
      <c r="E6" s="187"/>
      <c r="F6" s="21"/>
      <c r="G6" s="51" t="s">
        <v>709</v>
      </c>
      <c r="H6" s="25"/>
      <c r="I6" s="51" t="s">
        <v>710</v>
      </c>
      <c r="J6" s="26"/>
      <c r="K6" s="27" t="s">
        <v>295</v>
      </c>
      <c r="N6" s="28"/>
      <c r="O6" s="28"/>
    </row>
    <row r="7" spans="1:15" ht="1.5" customHeight="1" x14ac:dyDescent="0.3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3">
      <c r="B8" s="31" t="s">
        <v>516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3">
      <c r="B9" s="32"/>
      <c r="C9" s="32"/>
      <c r="D9" s="32" t="s">
        <v>517</v>
      </c>
      <c r="E9" s="32"/>
      <c r="F9" s="29"/>
      <c r="G9" s="33">
        <f>G15+G27</f>
        <v>17896.540506000008</v>
      </c>
      <c r="H9" s="34"/>
      <c r="I9" s="33">
        <f>I15+I27</f>
        <v>19625.670760000015</v>
      </c>
      <c r="J9" s="34"/>
      <c r="K9" s="35">
        <f>I9/G9*100-100</f>
        <v>9.6618128705952842</v>
      </c>
    </row>
    <row r="10" spans="1:15" ht="13.5" customHeight="1" x14ac:dyDescent="0.3">
      <c r="B10" s="29"/>
      <c r="C10" s="29"/>
      <c r="D10" s="29" t="s">
        <v>521</v>
      </c>
      <c r="E10" s="29"/>
      <c r="F10" s="29"/>
      <c r="G10" s="34">
        <f>G16+G28</f>
        <v>25001.305720000015</v>
      </c>
      <c r="H10" s="34"/>
      <c r="I10" s="34">
        <f>I16+I28</f>
        <v>26760.420389999999</v>
      </c>
      <c r="J10" s="34"/>
      <c r="K10" s="36">
        <f>I10/G10*100-100</f>
        <v>7.0360911934002104</v>
      </c>
      <c r="N10" s="28"/>
      <c r="O10" s="28"/>
    </row>
    <row r="11" spans="1:15" ht="13.5" customHeight="1" x14ac:dyDescent="0.3">
      <c r="B11" s="32"/>
      <c r="C11" s="32"/>
      <c r="D11" s="32" t="s">
        <v>518</v>
      </c>
      <c r="E11" s="32"/>
      <c r="F11" s="29"/>
      <c r="G11" s="33">
        <f>G9-G10</f>
        <v>-7104.7652140000064</v>
      </c>
      <c r="H11" s="34"/>
      <c r="I11" s="33">
        <f>I9-I10</f>
        <v>-7134.7496299999839</v>
      </c>
      <c r="J11" s="34"/>
      <c r="K11" s="35"/>
    </row>
    <row r="12" spans="1:15" ht="13.5" customHeight="1" x14ac:dyDescent="0.3">
      <c r="B12" s="29"/>
      <c r="C12" s="29"/>
      <c r="D12" s="29" t="s">
        <v>519</v>
      </c>
      <c r="E12" s="29"/>
      <c r="F12" s="29"/>
      <c r="G12" s="34">
        <f>G9/G10*100</f>
        <v>71.582423359926807</v>
      </c>
      <c r="H12" s="34"/>
      <c r="I12" s="34">
        <f>I9/I10*100</f>
        <v>73.338424710748782</v>
      </c>
      <c r="J12" s="34"/>
      <c r="K12" s="37"/>
    </row>
    <row r="13" spans="1:15" ht="25.5" customHeight="1" x14ac:dyDescent="0.3">
      <c r="B13" s="38"/>
      <c r="C13" s="32"/>
      <c r="D13" s="186" t="s">
        <v>648</v>
      </c>
      <c r="E13" s="186"/>
      <c r="F13" s="29"/>
      <c r="G13" s="39">
        <v>-5143.9825520000049</v>
      </c>
      <c r="H13" s="40"/>
      <c r="I13" s="39">
        <v>-5458.242861999981</v>
      </c>
      <c r="J13" s="40"/>
      <c r="K13" s="41"/>
    </row>
    <row r="14" spans="1:15" ht="13.5" customHeight="1" x14ac:dyDescent="0.3">
      <c r="B14" s="8" t="s">
        <v>642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3">
      <c r="B15" s="32"/>
      <c r="C15" s="32"/>
      <c r="D15" s="32" t="s">
        <v>517</v>
      </c>
      <c r="E15" s="32"/>
      <c r="G15" s="33">
        <v>12324.652647000014</v>
      </c>
      <c r="H15" s="42"/>
      <c r="I15" s="33">
        <v>14030.87849600003</v>
      </c>
      <c r="J15" s="42"/>
      <c r="K15" s="35">
        <f>I15/G15*100-100</f>
        <v>13.844007598991737</v>
      </c>
    </row>
    <row r="16" spans="1:15" ht="13.5" customHeight="1" x14ac:dyDescent="0.3">
      <c r="D16" s="29" t="s">
        <v>521</v>
      </c>
      <c r="E16" s="29"/>
      <c r="G16" s="42">
        <v>18367.701620000025</v>
      </c>
      <c r="H16" s="42"/>
      <c r="I16" s="42">
        <v>19557.138396999984</v>
      </c>
      <c r="J16" s="42"/>
      <c r="K16" s="43">
        <f>I16/G16*100-100</f>
        <v>6.475697404104281</v>
      </c>
    </row>
    <row r="17" spans="2:11" ht="13.5" customHeight="1" x14ac:dyDescent="0.3">
      <c r="B17" s="32"/>
      <c r="C17" s="32"/>
      <c r="D17" s="32" t="s">
        <v>518</v>
      </c>
      <c r="E17" s="32"/>
      <c r="G17" s="33">
        <f>G15-G16</f>
        <v>-6043.0489730000118</v>
      </c>
      <c r="H17" s="42"/>
      <c r="I17" s="33">
        <f>I15-I16</f>
        <v>-5526.259900999954</v>
      </c>
      <c r="J17" s="42"/>
      <c r="K17" s="35"/>
    </row>
    <row r="18" spans="2:11" ht="13.5" customHeight="1" x14ac:dyDescent="0.3">
      <c r="D18" s="29" t="s">
        <v>519</v>
      </c>
      <c r="E18" s="29"/>
      <c r="G18" s="44">
        <f>G15/G16*100</f>
        <v>67.0995909122352</v>
      </c>
      <c r="H18" s="44"/>
      <c r="I18" s="44">
        <f>I15/I16*100</f>
        <v>71.743003557986441</v>
      </c>
      <c r="J18" s="42"/>
      <c r="K18" s="45"/>
    </row>
    <row r="19" spans="2:11" ht="26.25" customHeight="1" x14ac:dyDescent="0.3">
      <c r="B19" s="38"/>
      <c r="C19" s="32"/>
      <c r="D19" s="186" t="s">
        <v>648</v>
      </c>
      <c r="E19" s="186"/>
      <c r="G19" s="39">
        <v>-5438.0093830000114</v>
      </c>
      <c r="H19" s="46"/>
      <c r="I19" s="39">
        <v>-5148.7549859999672</v>
      </c>
      <c r="J19" s="46"/>
      <c r="K19" s="41"/>
    </row>
    <row r="20" spans="2:11" ht="13.5" customHeight="1" x14ac:dyDescent="0.3">
      <c r="B20" s="8"/>
      <c r="C20" s="8" t="s">
        <v>520</v>
      </c>
      <c r="G20" s="46"/>
      <c r="H20" s="46"/>
      <c r="I20" s="46"/>
      <c r="J20" s="42"/>
      <c r="K20" s="43"/>
    </row>
    <row r="21" spans="2:11" ht="13.5" customHeight="1" x14ac:dyDescent="0.3">
      <c r="B21" s="32"/>
      <c r="C21" s="32"/>
      <c r="D21" s="32"/>
      <c r="E21" s="32" t="s">
        <v>517</v>
      </c>
      <c r="G21" s="33">
        <v>11283.205109000011</v>
      </c>
      <c r="H21" s="42"/>
      <c r="I21" s="33">
        <v>12938.220428000008</v>
      </c>
      <c r="J21" s="42"/>
      <c r="K21" s="35">
        <f>I21/G21*100-100</f>
        <v>14.667953857187953</v>
      </c>
    </row>
    <row r="22" spans="2:11" ht="13.5" customHeight="1" x14ac:dyDescent="0.3">
      <c r="E22" s="29" t="s">
        <v>521</v>
      </c>
      <c r="F22" s="29"/>
      <c r="G22" s="42">
        <v>17123.233963000013</v>
      </c>
      <c r="H22" s="42"/>
      <c r="I22" s="42">
        <v>18379.222359000018</v>
      </c>
      <c r="J22" s="42"/>
      <c r="K22" s="43">
        <f>I22/G22*100-100</f>
        <v>7.33499523929855</v>
      </c>
    </row>
    <row r="23" spans="2:11" ht="13.5" customHeight="1" x14ac:dyDescent="0.3">
      <c r="B23" s="32"/>
      <c r="C23" s="32"/>
      <c r="D23" s="32"/>
      <c r="E23" s="32" t="s">
        <v>518</v>
      </c>
      <c r="G23" s="33">
        <f>G21-G22</f>
        <v>-5840.028854000002</v>
      </c>
      <c r="H23" s="42"/>
      <c r="I23" s="33">
        <f>I21-I22</f>
        <v>-5441.0019310000098</v>
      </c>
      <c r="J23" s="42"/>
      <c r="K23" s="35"/>
    </row>
    <row r="24" spans="2:11" ht="13.5" customHeight="1" x14ac:dyDescent="0.3">
      <c r="E24" s="29" t="s">
        <v>519</v>
      </c>
      <c r="F24" s="29"/>
      <c r="G24" s="42">
        <f>G21/G22*100</f>
        <v>65.894124517487924</v>
      </c>
      <c r="H24" s="42"/>
      <c r="I24" s="42">
        <f>I21/I22*100</f>
        <v>70.39590780980113</v>
      </c>
      <c r="J24" s="42"/>
      <c r="K24" s="45"/>
    </row>
    <row r="25" spans="2:11" ht="26.25" customHeight="1" x14ac:dyDescent="0.3">
      <c r="B25" s="38"/>
      <c r="C25" s="32"/>
      <c r="D25" s="32"/>
      <c r="E25" s="181" t="s">
        <v>699</v>
      </c>
      <c r="G25" s="39">
        <v>-5273.9976710000155</v>
      </c>
      <c r="H25" s="46"/>
      <c r="I25" s="39">
        <v>-5065.0433860000121</v>
      </c>
      <c r="J25" s="46"/>
      <c r="K25" s="41"/>
    </row>
    <row r="26" spans="2:11" ht="13.5" customHeight="1" x14ac:dyDescent="0.3">
      <c r="B26" s="8" t="s">
        <v>643</v>
      </c>
      <c r="C26" s="8"/>
      <c r="G26" s="42"/>
      <c r="H26" s="42"/>
      <c r="I26" s="42"/>
      <c r="J26" s="42"/>
      <c r="K26" s="43"/>
    </row>
    <row r="27" spans="2:11" ht="13.5" customHeight="1" x14ac:dyDescent="0.3">
      <c r="B27" s="32"/>
      <c r="C27" s="32"/>
      <c r="D27" s="32" t="s">
        <v>517</v>
      </c>
      <c r="E27" s="32"/>
      <c r="G27" s="33">
        <v>5571.887858999994</v>
      </c>
      <c r="H27" s="42"/>
      <c r="I27" s="33">
        <v>5594.7922639999861</v>
      </c>
      <c r="J27" s="42"/>
      <c r="K27" s="35">
        <f>I27/G27*100-100</f>
        <v>0.41107081799924572</v>
      </c>
    </row>
    <row r="28" spans="2:11" ht="13.5" customHeight="1" x14ac:dyDescent="0.3">
      <c r="D28" s="29" t="s">
        <v>521</v>
      </c>
      <c r="G28" s="42">
        <v>6633.6040999999896</v>
      </c>
      <c r="H28" s="42"/>
      <c r="I28" s="42">
        <v>7203.2819930000169</v>
      </c>
      <c r="J28" s="42"/>
      <c r="K28" s="43">
        <f>I28/G28*100-100</f>
        <v>8.587758395169061</v>
      </c>
    </row>
    <row r="29" spans="2:11" ht="13.5" customHeight="1" x14ac:dyDescent="0.3">
      <c r="B29" s="32"/>
      <c r="C29" s="32"/>
      <c r="D29" s="32" t="s">
        <v>518</v>
      </c>
      <c r="E29" s="32"/>
      <c r="G29" s="33">
        <f>G27-G28</f>
        <v>-1061.7162409999955</v>
      </c>
      <c r="H29" s="42"/>
      <c r="I29" s="33">
        <f>I27-I28</f>
        <v>-1608.4897290000308</v>
      </c>
      <c r="J29" s="42"/>
      <c r="K29" s="35"/>
    </row>
    <row r="30" spans="2:11" ht="13.5" customHeight="1" x14ac:dyDescent="0.3">
      <c r="D30" s="29" t="s">
        <v>519</v>
      </c>
      <c r="G30" s="42">
        <f>G27/G28*100</f>
        <v>83.994880837100354</v>
      </c>
      <c r="H30" s="42"/>
      <c r="I30" s="42">
        <f>I27/I28*100</f>
        <v>77.670043591752702</v>
      </c>
      <c r="J30" s="42"/>
      <c r="K30" s="45"/>
    </row>
    <row r="31" spans="2:11" ht="13.5" customHeight="1" x14ac:dyDescent="0.3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3">
      <c r="D32" s="7" t="s">
        <v>353</v>
      </c>
      <c r="E32" s="7" t="s">
        <v>517</v>
      </c>
      <c r="G32" s="42">
        <v>4765.3168479999968</v>
      </c>
      <c r="H32" s="42"/>
      <c r="I32" s="42">
        <v>4788.7976559999925</v>
      </c>
      <c r="J32" s="42"/>
      <c r="K32" s="43">
        <f>I32/G32*100-100</f>
        <v>0.49274389823312958</v>
      </c>
    </row>
    <row r="33" spans="2:14" ht="13.5" customHeight="1" x14ac:dyDescent="0.3">
      <c r="B33" s="32"/>
      <c r="C33" s="32"/>
      <c r="D33" s="32" t="s">
        <v>353</v>
      </c>
      <c r="E33" s="32" t="s">
        <v>521</v>
      </c>
      <c r="G33" s="33">
        <v>4471.290016999993</v>
      </c>
      <c r="H33" s="42"/>
      <c r="I33" s="33">
        <v>5098.2855320000072</v>
      </c>
      <c r="J33" s="42"/>
      <c r="K33" s="35">
        <f>I33/G33*100-100</f>
        <v>14.022698429673682</v>
      </c>
    </row>
    <row r="34" spans="2:14" ht="13.5" customHeight="1" x14ac:dyDescent="0.3">
      <c r="D34" s="7" t="s">
        <v>353</v>
      </c>
      <c r="E34" s="7" t="s">
        <v>518</v>
      </c>
      <c r="G34" s="42">
        <f>G32-G33</f>
        <v>294.02683100000377</v>
      </c>
      <c r="H34" s="42"/>
      <c r="I34" s="42">
        <f>I32-I33</f>
        <v>-309.48787600001469</v>
      </c>
      <c r="J34" s="42"/>
      <c r="K34" s="43"/>
    </row>
    <row r="35" spans="2:14" ht="13.5" customHeight="1" x14ac:dyDescent="0.3">
      <c r="B35" s="32"/>
      <c r="C35" s="32"/>
      <c r="D35" s="32"/>
      <c r="E35" s="32" t="s">
        <v>519</v>
      </c>
      <c r="G35" s="33">
        <f>G32/G33*100</f>
        <v>106.57588369088349</v>
      </c>
      <c r="H35" s="42"/>
      <c r="I35" s="33">
        <f>I32/I33*100</f>
        <v>93.92956957672385</v>
      </c>
      <c r="J35" s="42"/>
      <c r="K35" s="48"/>
    </row>
    <row r="36" spans="2:14" ht="3" customHeight="1" thickBot="1" x14ac:dyDescent="0.3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4.4" thickTop="1" x14ac:dyDescent="0.3"/>
    <row r="39" spans="2:14" x14ac:dyDescent="0.3">
      <c r="G39" s="50"/>
      <c r="I39" s="50"/>
    </row>
    <row r="43" spans="2:14" ht="12.75" customHeight="1" x14ac:dyDescent="0.3"/>
    <row r="44" spans="2:14" x14ac:dyDescent="0.3">
      <c r="G44" s="50"/>
      <c r="I44" s="50"/>
    </row>
    <row r="45" spans="2:14" x14ac:dyDescent="0.3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89" t="s">
        <v>355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3">
      <c r="A2" s="189" t="s">
        <v>536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3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3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3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3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3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3">
      <c r="A11" s="187"/>
      <c r="B11" s="53"/>
      <c r="C11" s="54">
        <v>2023</v>
      </c>
      <c r="D11" s="53"/>
      <c r="E11" s="54">
        <v>2024</v>
      </c>
      <c r="F11" s="53"/>
      <c r="G11" s="27" t="s">
        <v>655</v>
      </c>
      <c r="H11" s="53"/>
      <c r="I11" s="27" t="s">
        <v>656</v>
      </c>
      <c r="J11" s="53"/>
      <c r="K11" s="54">
        <v>2023</v>
      </c>
      <c r="L11" s="53"/>
      <c r="M11" s="54">
        <v>2024</v>
      </c>
      <c r="N11" s="53"/>
      <c r="O11" s="27" t="s">
        <v>655</v>
      </c>
      <c r="P11" s="53"/>
      <c r="Q11" s="27" t="s">
        <v>656</v>
      </c>
      <c r="R11" s="53"/>
      <c r="S11" s="54">
        <v>2023</v>
      </c>
      <c r="T11" s="53"/>
      <c r="U11" s="54">
        <v>2024</v>
      </c>
      <c r="V11" s="53"/>
      <c r="W11" s="27" t="s">
        <v>655</v>
      </c>
      <c r="X11" s="53"/>
      <c r="Y11" s="27" t="s">
        <v>656</v>
      </c>
      <c r="Z11" s="53"/>
      <c r="AA11" s="54">
        <v>2023</v>
      </c>
      <c r="AB11" s="53"/>
      <c r="AC11" s="54">
        <v>2024</v>
      </c>
      <c r="AD11" s="53"/>
      <c r="AE11" s="27" t="s">
        <v>655</v>
      </c>
      <c r="AF11" s="53"/>
      <c r="AG11" s="27" t="s">
        <v>656</v>
      </c>
      <c r="AH11" s="53"/>
      <c r="AI11" s="54">
        <v>2023</v>
      </c>
      <c r="AJ11" s="53"/>
      <c r="AK11" s="54">
        <v>2024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105148.40943499999</v>
      </c>
      <c r="D13" s="58"/>
      <c r="E13" s="57">
        <f>SUM(E14:E25)</f>
        <v>79298.557196000009</v>
      </c>
      <c r="F13" s="58"/>
      <c r="G13" s="59"/>
      <c r="H13" s="58"/>
      <c r="I13" s="58"/>
      <c r="J13" s="58"/>
      <c r="K13" s="57">
        <f>SUM(K14:K25)</f>
        <v>79535.972372999997</v>
      </c>
      <c r="L13" s="58"/>
      <c r="M13" s="57">
        <f>SUM(M14:M25)</f>
        <v>59622.236560000012</v>
      </c>
      <c r="N13" s="58"/>
      <c r="O13" s="59"/>
      <c r="P13" s="58"/>
      <c r="Q13" s="58"/>
      <c r="R13" s="58"/>
      <c r="S13" s="57">
        <f>SUM(S14:S25)</f>
        <v>25612.437062000001</v>
      </c>
      <c r="T13" s="58"/>
      <c r="U13" s="57">
        <f>SUM(U14:U25)</f>
        <v>19676.320636</v>
      </c>
      <c r="V13" s="58"/>
      <c r="W13" s="59"/>
      <c r="X13" s="58"/>
      <c r="Y13" s="58"/>
      <c r="Z13" s="58"/>
      <c r="AA13" s="57">
        <f>SUM(AA14:AA25)</f>
        <v>78395.963774999997</v>
      </c>
      <c r="AB13" s="58"/>
      <c r="AC13" s="57">
        <f>SUM(AC14:AC25)</f>
        <v>58745.427378000008</v>
      </c>
      <c r="AD13" s="58"/>
      <c r="AE13" s="59"/>
      <c r="AF13" s="58"/>
      <c r="AG13" s="58"/>
      <c r="AH13" s="58"/>
      <c r="AI13" s="57">
        <f>SUM(AI14:AI25)</f>
        <v>26752.445660000001</v>
      </c>
      <c r="AJ13" s="58"/>
      <c r="AK13" s="57">
        <f>SUM(AK14:AK25)</f>
        <v>20553.129818000001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8432.4844810000031</v>
      </c>
      <c r="D14" s="62"/>
      <c r="E14" s="62">
        <f>M14+U14</f>
        <v>8095.9560500000007</v>
      </c>
      <c r="F14" s="29"/>
      <c r="G14" s="34">
        <f>E14/C14*100-100</f>
        <v>-3.9908574010217848</v>
      </c>
      <c r="H14" s="62"/>
      <c r="I14" s="34">
        <f>E14/C25*100-100</f>
        <v>-1.6309160195716146</v>
      </c>
      <c r="J14" s="29"/>
      <c r="K14" s="62">
        <v>6144.7133750000012</v>
      </c>
      <c r="L14" s="62"/>
      <c r="M14" s="62">
        <v>6158.9175140000007</v>
      </c>
      <c r="N14" s="29"/>
      <c r="O14" s="34">
        <f>M14/K14*100-100</f>
        <v>0.23116031836065076</v>
      </c>
      <c r="P14" s="62"/>
      <c r="Q14" s="34">
        <f>M14/K25*100-100</f>
        <v>-1.8615474769140548</v>
      </c>
      <c r="R14" s="29"/>
      <c r="S14" s="62">
        <v>2287.7711060000015</v>
      </c>
      <c r="T14" s="62"/>
      <c r="U14" s="62">
        <v>1937.038536</v>
      </c>
      <c r="V14" s="29"/>
      <c r="W14" s="34">
        <f>U14/S14*100-100</f>
        <v>-15.330754422072914</v>
      </c>
      <c r="X14" s="62"/>
      <c r="Y14" s="34">
        <f>U14/S25*100-100</f>
        <v>-0.89035407837023683</v>
      </c>
      <c r="Z14" s="29"/>
      <c r="AA14" s="62">
        <v>6038.9637780000012</v>
      </c>
      <c r="AB14" s="62"/>
      <c r="AC14" s="62">
        <v>6073.8204370000012</v>
      </c>
      <c r="AD14" s="29"/>
      <c r="AE14" s="34">
        <f>AC14/AA14*100-100</f>
        <v>0.5771960270234473</v>
      </c>
      <c r="AF14" s="62"/>
      <c r="AG14" s="34">
        <f>AC14/AA25*100-100</f>
        <v>-1.5694709152333246</v>
      </c>
      <c r="AH14" s="29"/>
      <c r="AI14" s="62">
        <v>2393.5207030000015</v>
      </c>
      <c r="AJ14" s="62"/>
      <c r="AK14" s="62">
        <v>2022.1356129999999</v>
      </c>
      <c r="AL14" s="29"/>
      <c r="AM14" s="34">
        <f>AK14/AI14*100-100</f>
        <v>-15.516268128974758</v>
      </c>
      <c r="AN14" s="62"/>
      <c r="AO14" s="34">
        <f>AK14/AI25*100-100</f>
        <v>-1.8150161982341473</v>
      </c>
      <c r="AP14" s="29"/>
      <c r="AQ14" s="61" t="s">
        <v>523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8753.1711209999994</v>
      </c>
      <c r="D15" s="62"/>
      <c r="E15" s="62">
        <f t="shared" ref="E15:E25" si="1">M15+U15</f>
        <v>8963.4433970000009</v>
      </c>
      <c r="F15" s="29"/>
      <c r="G15" s="34">
        <f t="shared" ref="G15:G25" si="2">E15/C15*100-100</f>
        <v>2.4022411203127376</v>
      </c>
      <c r="H15" s="62"/>
      <c r="I15" s="34">
        <f t="shared" ref="I15:I25" si="3">E15/E14*100-100</f>
        <v>10.71506986503465</v>
      </c>
      <c r="J15" s="29"/>
      <c r="K15" s="62">
        <v>6744.0311279999996</v>
      </c>
      <c r="L15" s="62"/>
      <c r="M15" s="62">
        <v>6946.5354150000012</v>
      </c>
      <c r="N15" s="29"/>
      <c r="O15" s="34">
        <f t="shared" ref="O15:O25" si="4">M15/K15*100-100</f>
        <v>3.0027187472376937</v>
      </c>
      <c r="P15" s="62"/>
      <c r="Q15" s="34">
        <f t="shared" ref="Q15:Q25" si="5">M15/M14*100-100</f>
        <v>12.78825214349186</v>
      </c>
      <c r="R15" s="29"/>
      <c r="S15" s="62">
        <v>2009.1399929999991</v>
      </c>
      <c r="T15" s="62"/>
      <c r="U15" s="62">
        <v>2016.9079819999999</v>
      </c>
      <c r="V15" s="29"/>
      <c r="W15" s="34">
        <f t="shared" ref="W15:W25" si="6">U15/S15*100-100</f>
        <v>0.38663254064252328</v>
      </c>
      <c r="X15" s="62"/>
      <c r="Y15" s="34">
        <f t="shared" ref="Y15:Y25" si="7">U15/U14*100-100</f>
        <v>4.1232760482365478</v>
      </c>
      <c r="Z15" s="29"/>
      <c r="AA15" s="62">
        <v>6649.0165109999998</v>
      </c>
      <c r="AB15" s="62"/>
      <c r="AC15" s="62">
        <v>6849.4712160000008</v>
      </c>
      <c r="AD15" s="29"/>
      <c r="AE15" s="34">
        <f t="shared" ref="AE15:AE25" si="8">AC15/AA15*100-100</f>
        <v>3.0148023345764443</v>
      </c>
      <c r="AF15" s="62"/>
      <c r="AG15" s="34">
        <f t="shared" ref="AG15:AG25" si="9">AC15/AC14*100-100</f>
        <v>12.770393643429983</v>
      </c>
      <c r="AH15" s="29"/>
      <c r="AI15" s="62">
        <v>2104.1546099999991</v>
      </c>
      <c r="AJ15" s="62"/>
      <c r="AK15" s="62">
        <v>2113.9721810000001</v>
      </c>
      <c r="AL15" s="29"/>
      <c r="AM15" s="34">
        <f t="shared" ref="AM15:AM25" si="10">AK15/AI15*100-100</f>
        <v>0.4665803051421733</v>
      </c>
      <c r="AN15" s="62"/>
      <c r="AO15" s="34">
        <f t="shared" ref="AO15:AO25" si="11">AK15/AK14*100-100</f>
        <v>4.5415632566677004</v>
      </c>
      <c r="AP15" s="29"/>
      <c r="AQ15" s="61" t="s">
        <v>524</v>
      </c>
    </row>
    <row r="16" spans="1:46" ht="13.5" customHeight="1" x14ac:dyDescent="0.3">
      <c r="A16" s="61" t="s">
        <v>328</v>
      </c>
      <c r="B16" s="29"/>
      <c r="C16" s="62">
        <f t="shared" si="0"/>
        <v>9978.2568900000006</v>
      </c>
      <c r="D16" s="62"/>
      <c r="E16" s="62">
        <f t="shared" si="1"/>
        <v>8547.8326349999988</v>
      </c>
      <c r="F16" s="29"/>
      <c r="G16" s="34">
        <f t="shared" si="2"/>
        <v>-14.335412194423895</v>
      </c>
      <c r="H16" s="62"/>
      <c r="I16" s="34">
        <f t="shared" si="3"/>
        <v>-4.6367310373054238</v>
      </c>
      <c r="J16" s="29"/>
      <c r="K16" s="62">
        <v>7797.3790110000009</v>
      </c>
      <c r="L16" s="62"/>
      <c r="M16" s="62">
        <v>6671.4935489999989</v>
      </c>
      <c r="N16" s="29"/>
      <c r="O16" s="34">
        <f t="shared" si="4"/>
        <v>-14.43928094827352</v>
      </c>
      <c r="P16" s="62"/>
      <c r="Q16" s="34">
        <f t="shared" si="5"/>
        <v>-3.9594106927906836</v>
      </c>
      <c r="R16" s="29"/>
      <c r="S16" s="62">
        <v>2180.8778789999992</v>
      </c>
      <c r="T16" s="62"/>
      <c r="U16" s="62">
        <v>1876.3390859999997</v>
      </c>
      <c r="V16" s="29"/>
      <c r="W16" s="34">
        <f t="shared" si="6"/>
        <v>-13.964046127132988</v>
      </c>
      <c r="X16" s="62"/>
      <c r="Y16" s="34">
        <f t="shared" si="7"/>
        <v>-6.9695245025809101</v>
      </c>
      <c r="Z16" s="29"/>
      <c r="AA16" s="62">
        <v>7679.9178500000007</v>
      </c>
      <c r="AB16" s="62"/>
      <c r="AC16" s="62">
        <v>6547.8990629999989</v>
      </c>
      <c r="AD16" s="29"/>
      <c r="AE16" s="34">
        <f t="shared" si="8"/>
        <v>-14.739985623674372</v>
      </c>
      <c r="AF16" s="62"/>
      <c r="AG16" s="34">
        <f t="shared" si="9"/>
        <v>-4.4028530595988968</v>
      </c>
      <c r="AH16" s="29"/>
      <c r="AI16" s="62">
        <v>2298.3390399999989</v>
      </c>
      <c r="AJ16" s="62"/>
      <c r="AK16" s="62">
        <v>1999.9335719999995</v>
      </c>
      <c r="AL16" s="29"/>
      <c r="AM16" s="34">
        <f t="shared" si="10"/>
        <v>-12.983526921250032</v>
      </c>
      <c r="AN16" s="62"/>
      <c r="AO16" s="34">
        <f t="shared" si="11"/>
        <v>-5.3945179612560139</v>
      </c>
      <c r="AP16" s="29"/>
      <c r="AQ16" s="61" t="s">
        <v>525</v>
      </c>
    </row>
    <row r="17" spans="1:43" ht="13.5" customHeight="1" x14ac:dyDescent="0.3">
      <c r="A17" s="61" t="s">
        <v>329</v>
      </c>
      <c r="B17" s="29"/>
      <c r="C17" s="62">
        <f t="shared" si="0"/>
        <v>8105.3811400000013</v>
      </c>
      <c r="D17" s="62"/>
      <c r="E17" s="62">
        <f t="shared" si="1"/>
        <v>9269.346160000001</v>
      </c>
      <c r="F17" s="29"/>
      <c r="G17" s="34">
        <f t="shared" si="2"/>
        <v>14.360398356294922</v>
      </c>
      <c r="H17" s="62"/>
      <c r="I17" s="34">
        <f t="shared" si="3"/>
        <v>8.4408943858550742</v>
      </c>
      <c r="J17" s="29"/>
      <c r="K17" s="62">
        <v>6098.4687640000002</v>
      </c>
      <c r="L17" s="62"/>
      <c r="M17" s="62">
        <v>6676.203714000002</v>
      </c>
      <c r="N17" s="29"/>
      <c r="O17" s="34">
        <f t="shared" si="4"/>
        <v>9.4734427994522434</v>
      </c>
      <c r="P17" s="62"/>
      <c r="Q17" s="34">
        <f t="shared" si="5"/>
        <v>7.0601357333387682E-2</v>
      </c>
      <c r="R17" s="29"/>
      <c r="S17" s="62">
        <v>2006.9123760000016</v>
      </c>
      <c r="T17" s="62"/>
      <c r="U17" s="62">
        <v>2593.1424459999989</v>
      </c>
      <c r="V17" s="29"/>
      <c r="W17" s="34">
        <f t="shared" si="6"/>
        <v>29.210546360196275</v>
      </c>
      <c r="X17" s="62"/>
      <c r="Y17" s="34">
        <f t="shared" si="7"/>
        <v>38.202229295776618</v>
      </c>
      <c r="Z17" s="29"/>
      <c r="AA17" s="62">
        <v>5988.5956679999999</v>
      </c>
      <c r="AB17" s="62"/>
      <c r="AC17" s="62">
        <v>6580.9158830000015</v>
      </c>
      <c r="AD17" s="29"/>
      <c r="AE17" s="34">
        <f t="shared" si="8"/>
        <v>9.8908032506695776</v>
      </c>
      <c r="AF17" s="62"/>
      <c r="AG17" s="34">
        <f t="shared" si="9"/>
        <v>0.50423532315227249</v>
      </c>
      <c r="AH17" s="29"/>
      <c r="AI17" s="62">
        <v>2116.7854720000014</v>
      </c>
      <c r="AJ17" s="62"/>
      <c r="AK17" s="62">
        <v>2688.430276999999</v>
      </c>
      <c r="AL17" s="29"/>
      <c r="AM17" s="34">
        <f t="shared" si="10"/>
        <v>27.005325412588491</v>
      </c>
      <c r="AN17" s="62"/>
      <c r="AO17" s="34">
        <f t="shared" si="11"/>
        <v>34.425978674455678</v>
      </c>
      <c r="AP17" s="29"/>
      <c r="AQ17" s="61" t="s">
        <v>526</v>
      </c>
    </row>
    <row r="18" spans="1:43" ht="13.5" customHeight="1" x14ac:dyDescent="0.3">
      <c r="A18" s="61" t="s">
        <v>330</v>
      </c>
      <c r="B18" s="29"/>
      <c r="C18" s="62">
        <f t="shared" si="0"/>
        <v>9405.0807829999976</v>
      </c>
      <c r="D18" s="62"/>
      <c r="E18" s="62">
        <f t="shared" si="1"/>
        <v>9122.8255390000013</v>
      </c>
      <c r="F18" s="29"/>
      <c r="G18" s="34">
        <f t="shared" si="2"/>
        <v>-3.0010932443045277</v>
      </c>
      <c r="H18" s="62"/>
      <c r="I18" s="34">
        <f t="shared" si="3"/>
        <v>-1.5807007147093088</v>
      </c>
      <c r="J18" s="29"/>
      <c r="K18" s="62">
        <v>6961.3360329999987</v>
      </c>
      <c r="L18" s="62"/>
      <c r="M18" s="62">
        <v>6747.8001430000022</v>
      </c>
      <c r="N18" s="29"/>
      <c r="O18" s="34">
        <f t="shared" si="4"/>
        <v>-3.0674555715704059</v>
      </c>
      <c r="P18" s="62"/>
      <c r="Q18" s="34">
        <f t="shared" si="5"/>
        <v>1.0724122879872908</v>
      </c>
      <c r="R18" s="29"/>
      <c r="S18" s="62">
        <v>2443.7447499999989</v>
      </c>
      <c r="T18" s="62"/>
      <c r="U18" s="62">
        <v>2375.0253959999995</v>
      </c>
      <c r="V18" s="29"/>
      <c r="W18" s="34">
        <f t="shared" si="6"/>
        <v>-2.812051217705914</v>
      </c>
      <c r="X18" s="62"/>
      <c r="Y18" s="34">
        <f t="shared" si="7"/>
        <v>-8.4113022921842031</v>
      </c>
      <c r="Z18" s="29"/>
      <c r="AA18" s="62">
        <v>6863.5796669999991</v>
      </c>
      <c r="AB18" s="62"/>
      <c r="AC18" s="62">
        <v>6629.1492860000017</v>
      </c>
      <c r="AD18" s="29"/>
      <c r="AE18" s="34">
        <f t="shared" si="8"/>
        <v>-3.4155701889370533</v>
      </c>
      <c r="AF18" s="62"/>
      <c r="AG18" s="34">
        <f t="shared" si="9"/>
        <v>0.7329284229965225</v>
      </c>
      <c r="AH18" s="29"/>
      <c r="AI18" s="62">
        <v>2541.5011159999985</v>
      </c>
      <c r="AJ18" s="62"/>
      <c r="AK18" s="62">
        <v>2493.6762529999996</v>
      </c>
      <c r="AL18" s="29"/>
      <c r="AM18" s="34">
        <f t="shared" si="10"/>
        <v>-1.881756521723247</v>
      </c>
      <c r="AN18" s="62"/>
      <c r="AO18" s="34">
        <f t="shared" si="11"/>
        <v>-7.2441537973350023</v>
      </c>
      <c r="AP18" s="29"/>
      <c r="AQ18" s="61" t="s">
        <v>527</v>
      </c>
    </row>
    <row r="19" spans="1:43" ht="13.5" customHeight="1" x14ac:dyDescent="0.3">
      <c r="A19" s="61" t="s">
        <v>331</v>
      </c>
      <c r="B19" s="29"/>
      <c r="C19" s="62">
        <f t="shared" si="0"/>
        <v>9100.9280890000009</v>
      </c>
      <c r="D19" s="62"/>
      <c r="E19" s="62">
        <f t="shared" si="1"/>
        <v>8538.7330250000032</v>
      </c>
      <c r="F19" s="29"/>
      <c r="G19" s="34">
        <f t="shared" si="2"/>
        <v>-6.1773377231658912</v>
      </c>
      <c r="H19" s="62"/>
      <c r="I19" s="34">
        <f t="shared" si="3"/>
        <v>-6.4025395586379261</v>
      </c>
      <c r="J19" s="29"/>
      <c r="K19" s="62">
        <v>6822.2382100000013</v>
      </c>
      <c r="L19" s="62"/>
      <c r="M19" s="62">
        <v>6586.974860000003</v>
      </c>
      <c r="N19" s="29"/>
      <c r="O19" s="34">
        <f t="shared" si="4"/>
        <v>-3.4484775048627085</v>
      </c>
      <c r="P19" s="62"/>
      <c r="Q19" s="34">
        <f t="shared" si="5"/>
        <v>-2.3833735379201357</v>
      </c>
      <c r="R19" s="29"/>
      <c r="S19" s="62">
        <v>2278.6898789999996</v>
      </c>
      <c r="T19" s="62"/>
      <c r="U19" s="62">
        <v>1951.7581650000004</v>
      </c>
      <c r="V19" s="29"/>
      <c r="W19" s="34">
        <f t="shared" si="6"/>
        <v>-14.347354460690056</v>
      </c>
      <c r="X19" s="62"/>
      <c r="Y19" s="34">
        <f t="shared" si="7"/>
        <v>-17.821587580194404</v>
      </c>
      <c r="Z19" s="29"/>
      <c r="AA19" s="62">
        <v>6735.4248890000008</v>
      </c>
      <c r="AB19" s="62"/>
      <c r="AC19" s="62">
        <v>6507.0330960000028</v>
      </c>
      <c r="AD19" s="29"/>
      <c r="AE19" s="34">
        <f t="shared" si="8"/>
        <v>-3.3909040151720404</v>
      </c>
      <c r="AF19" s="62"/>
      <c r="AG19" s="34">
        <f t="shared" si="9"/>
        <v>-1.8421095186058665</v>
      </c>
      <c r="AH19" s="29"/>
      <c r="AI19" s="62">
        <v>2365.5031999999997</v>
      </c>
      <c r="AJ19" s="62"/>
      <c r="AK19" s="62">
        <v>2031.6999290000006</v>
      </c>
      <c r="AL19" s="29"/>
      <c r="AM19" s="34">
        <f t="shared" si="10"/>
        <v>-14.111300758333329</v>
      </c>
      <c r="AN19" s="62"/>
      <c r="AO19" s="34">
        <f t="shared" si="11"/>
        <v>-18.525914237833462</v>
      </c>
      <c r="AP19" s="29"/>
      <c r="AQ19" s="61" t="s">
        <v>528</v>
      </c>
    </row>
    <row r="20" spans="1:43" ht="13.5" customHeight="1" x14ac:dyDescent="0.3">
      <c r="A20" s="61" t="s">
        <v>332</v>
      </c>
      <c r="B20" s="29"/>
      <c r="C20" s="62">
        <f t="shared" si="0"/>
        <v>8658.1303159999989</v>
      </c>
      <c r="D20" s="62"/>
      <c r="E20" s="62">
        <f t="shared" si="1"/>
        <v>10054.006284000001</v>
      </c>
      <c r="F20" s="29"/>
      <c r="G20" s="34">
        <f t="shared" si="2"/>
        <v>16.122140890169547</v>
      </c>
      <c r="H20" s="62"/>
      <c r="I20" s="34">
        <f t="shared" si="3"/>
        <v>17.745879330850698</v>
      </c>
      <c r="J20" s="29"/>
      <c r="K20" s="62">
        <v>6518.8801630000007</v>
      </c>
      <c r="L20" s="62"/>
      <c r="M20" s="62">
        <v>7187.7139719999996</v>
      </c>
      <c r="N20" s="29"/>
      <c r="O20" s="34">
        <f t="shared" si="4"/>
        <v>10.259949443405631</v>
      </c>
      <c r="P20" s="62"/>
      <c r="Q20" s="34">
        <f t="shared" si="5"/>
        <v>9.1201063427164257</v>
      </c>
      <c r="R20" s="29"/>
      <c r="S20" s="62">
        <v>2139.250152999999</v>
      </c>
      <c r="T20" s="62"/>
      <c r="U20" s="62">
        <v>2866.2923120000014</v>
      </c>
      <c r="V20" s="29"/>
      <c r="W20" s="34">
        <f t="shared" si="6"/>
        <v>33.98584115936265</v>
      </c>
      <c r="X20" s="62"/>
      <c r="Y20" s="34">
        <f t="shared" si="7"/>
        <v>46.856939727468784</v>
      </c>
      <c r="Z20" s="29"/>
      <c r="AA20" s="62">
        <v>6428.5320030000012</v>
      </c>
      <c r="AB20" s="62"/>
      <c r="AC20" s="62">
        <v>7077.2028890000001</v>
      </c>
      <c r="AD20" s="29"/>
      <c r="AE20" s="34">
        <f t="shared" si="8"/>
        <v>10.09049788812257</v>
      </c>
      <c r="AF20" s="62"/>
      <c r="AG20" s="34">
        <f t="shared" si="9"/>
        <v>8.7623619641721433</v>
      </c>
      <c r="AH20" s="29"/>
      <c r="AI20" s="62">
        <v>2229.5983129999991</v>
      </c>
      <c r="AJ20" s="62"/>
      <c r="AK20" s="62">
        <v>2976.8033950000013</v>
      </c>
      <c r="AL20" s="29"/>
      <c r="AM20" s="34">
        <f t="shared" si="10"/>
        <v>33.512991001263032</v>
      </c>
      <c r="AN20" s="62"/>
      <c r="AO20" s="34">
        <f t="shared" si="11"/>
        <v>46.517866763187754</v>
      </c>
      <c r="AP20" s="29"/>
      <c r="AQ20" s="61" t="s">
        <v>529</v>
      </c>
    </row>
    <row r="21" spans="1:43" ht="13.5" customHeight="1" x14ac:dyDescent="0.3">
      <c r="A21" s="61" t="s">
        <v>333</v>
      </c>
      <c r="B21" s="29"/>
      <c r="C21" s="62">
        <f t="shared" si="0"/>
        <v>7764.9638749999995</v>
      </c>
      <c r="D21" s="62"/>
      <c r="E21" s="62">
        <f t="shared" si="1"/>
        <v>7848.0493870000009</v>
      </c>
      <c r="F21" s="29"/>
      <c r="G21" s="34">
        <f t="shared" si="2"/>
        <v>1.070005132509408</v>
      </c>
      <c r="H21" s="62"/>
      <c r="I21" s="34">
        <f t="shared" si="3"/>
        <v>-21.941073385945373</v>
      </c>
      <c r="J21" s="29"/>
      <c r="K21" s="62">
        <v>5623.6701499999999</v>
      </c>
      <c r="L21" s="62"/>
      <c r="M21" s="62">
        <v>5730.6636420000004</v>
      </c>
      <c r="N21" s="29"/>
      <c r="O21" s="34">
        <f t="shared" si="4"/>
        <v>1.9025563225823419</v>
      </c>
      <c r="P21" s="62"/>
      <c r="Q21" s="34">
        <f t="shared" si="5"/>
        <v>-20.271401111340708</v>
      </c>
      <c r="R21" s="29"/>
      <c r="S21" s="62">
        <v>2141.2937249999991</v>
      </c>
      <c r="T21" s="62"/>
      <c r="U21" s="62">
        <v>2117.385745</v>
      </c>
      <c r="V21" s="29"/>
      <c r="W21" s="34">
        <f t="shared" si="6"/>
        <v>-1.1165203409914852</v>
      </c>
      <c r="X21" s="62"/>
      <c r="Y21" s="34">
        <f t="shared" si="7"/>
        <v>-26.128059718983792</v>
      </c>
      <c r="Z21" s="29"/>
      <c r="AA21" s="62">
        <v>5551.8896910000003</v>
      </c>
      <c r="AB21" s="62"/>
      <c r="AC21" s="62">
        <v>5632.4256299999997</v>
      </c>
      <c r="AD21" s="29"/>
      <c r="AE21" s="34">
        <f t="shared" si="8"/>
        <v>1.450604091262008</v>
      </c>
      <c r="AF21" s="62"/>
      <c r="AG21" s="34">
        <f t="shared" si="9"/>
        <v>-20.414523670723057</v>
      </c>
      <c r="AH21" s="29"/>
      <c r="AI21" s="62">
        <v>2213.0741839999991</v>
      </c>
      <c r="AJ21" s="62"/>
      <c r="AK21" s="62">
        <v>2215.6237569999998</v>
      </c>
      <c r="AL21" s="29"/>
      <c r="AM21" s="34">
        <f t="shared" si="10"/>
        <v>0.11520504004943177</v>
      </c>
      <c r="AN21" s="62"/>
      <c r="AO21" s="34">
        <f t="shared" si="11"/>
        <v>-25.570369856421138</v>
      </c>
      <c r="AP21" s="29"/>
      <c r="AQ21" s="61" t="s">
        <v>530</v>
      </c>
    </row>
    <row r="22" spans="1:43" ht="13.5" customHeight="1" x14ac:dyDescent="0.3">
      <c r="A22" s="61" t="s">
        <v>334</v>
      </c>
      <c r="B22" s="29"/>
      <c r="C22" s="62">
        <f t="shared" si="0"/>
        <v>8578.2115289999983</v>
      </c>
      <c r="D22" s="62"/>
      <c r="E22" s="62">
        <f t="shared" si="1"/>
        <v>8858.3647190000011</v>
      </c>
      <c r="F22" s="29"/>
      <c r="G22" s="34">
        <f t="shared" si="2"/>
        <v>3.2658694537072392</v>
      </c>
      <c r="H22" s="62"/>
      <c r="I22" s="34">
        <f t="shared" si="3"/>
        <v>12.8734578769796</v>
      </c>
      <c r="J22" s="29"/>
      <c r="K22" s="62">
        <v>6469.4921539999987</v>
      </c>
      <c r="L22" s="62"/>
      <c r="M22" s="62">
        <v>6915.9337510000014</v>
      </c>
      <c r="N22" s="29"/>
      <c r="O22" s="34">
        <f t="shared" si="4"/>
        <v>6.9007208969868543</v>
      </c>
      <c r="P22" s="62"/>
      <c r="Q22" s="34">
        <f t="shared" si="5"/>
        <v>20.682946741336622</v>
      </c>
      <c r="R22" s="29"/>
      <c r="S22" s="62">
        <v>2108.7193749999997</v>
      </c>
      <c r="T22" s="62"/>
      <c r="U22" s="62">
        <v>1942.4309679999994</v>
      </c>
      <c r="V22" s="29"/>
      <c r="W22" s="34">
        <f t="shared" si="6"/>
        <v>-7.885753266719064</v>
      </c>
      <c r="X22" s="62"/>
      <c r="Y22" s="34">
        <f t="shared" si="7"/>
        <v>-8.2627729695989132</v>
      </c>
      <c r="Z22" s="29"/>
      <c r="AA22" s="62">
        <v>6387.2799259999993</v>
      </c>
      <c r="AB22" s="62"/>
      <c r="AC22" s="62">
        <v>6847.5098780000008</v>
      </c>
      <c r="AD22" s="29"/>
      <c r="AE22" s="34">
        <f t="shared" si="8"/>
        <v>7.2054138433262267</v>
      </c>
      <c r="AF22" s="62"/>
      <c r="AG22" s="34">
        <f t="shared" si="9"/>
        <v>21.573018941041951</v>
      </c>
      <c r="AH22" s="29"/>
      <c r="AI22" s="62">
        <v>2190.9316029999995</v>
      </c>
      <c r="AJ22" s="62"/>
      <c r="AK22" s="62">
        <v>2010.8548409999996</v>
      </c>
      <c r="AL22" s="29"/>
      <c r="AM22" s="34">
        <f t="shared" si="10"/>
        <v>-8.2191868405852659</v>
      </c>
      <c r="AN22" s="62"/>
      <c r="AO22" s="34">
        <f t="shared" si="11"/>
        <v>-9.2420437067916907</v>
      </c>
      <c r="AP22" s="29"/>
      <c r="AQ22" s="61" t="s">
        <v>531</v>
      </c>
    </row>
    <row r="23" spans="1:43" ht="13.5" customHeight="1" x14ac:dyDescent="0.3">
      <c r="A23" s="61" t="s">
        <v>335</v>
      </c>
      <c r="B23" s="29"/>
      <c r="C23" s="62">
        <f t="shared" si="0"/>
        <v>9261.4231380000001</v>
      </c>
      <c r="D23" s="62"/>
      <c r="E23" s="62"/>
      <c r="F23" s="29"/>
      <c r="G23" s="34"/>
      <c r="H23" s="62"/>
      <c r="I23" s="34"/>
      <c r="J23" s="29"/>
      <c r="K23" s="62">
        <v>7069.298984</v>
      </c>
      <c r="L23" s="62"/>
      <c r="M23" s="62"/>
      <c r="N23" s="29"/>
      <c r="O23" s="34"/>
      <c r="P23" s="62"/>
      <c r="Q23" s="34"/>
      <c r="R23" s="29"/>
      <c r="S23" s="62">
        <v>2192.1241539999996</v>
      </c>
      <c r="T23" s="62"/>
      <c r="U23" s="62"/>
      <c r="V23" s="29"/>
      <c r="W23" s="34"/>
      <c r="X23" s="62"/>
      <c r="Y23" s="34"/>
      <c r="Z23" s="29"/>
      <c r="AA23" s="62">
        <v>6989.1282410000003</v>
      </c>
      <c r="AB23" s="62"/>
      <c r="AC23" s="62"/>
      <c r="AD23" s="29"/>
      <c r="AE23" s="34"/>
      <c r="AF23" s="62"/>
      <c r="AG23" s="34"/>
      <c r="AH23" s="29"/>
      <c r="AI23" s="62">
        <v>2272.2948969999993</v>
      </c>
      <c r="AJ23" s="62"/>
      <c r="AK23" s="62"/>
      <c r="AL23" s="29"/>
      <c r="AM23" s="34"/>
      <c r="AN23" s="62"/>
      <c r="AO23" s="34"/>
      <c r="AP23" s="29"/>
      <c r="AQ23" s="61" t="s">
        <v>532</v>
      </c>
    </row>
    <row r="24" spans="1:43" ht="13.5" customHeight="1" x14ac:dyDescent="0.3">
      <c r="A24" s="61" t="s">
        <v>336</v>
      </c>
      <c r="B24" s="29"/>
      <c r="C24" s="62">
        <f t="shared" si="0"/>
        <v>8880.1946429999989</v>
      </c>
      <c r="D24" s="62"/>
      <c r="E24" s="62"/>
      <c r="F24" s="29"/>
      <c r="G24" s="34"/>
      <c r="H24" s="62"/>
      <c r="I24" s="34"/>
      <c r="J24" s="29"/>
      <c r="K24" s="62">
        <v>7010.7209429999994</v>
      </c>
      <c r="L24" s="62"/>
      <c r="M24" s="62"/>
      <c r="N24" s="29"/>
      <c r="O24" s="34"/>
      <c r="P24" s="62"/>
      <c r="Q24" s="34"/>
      <c r="R24" s="29"/>
      <c r="S24" s="62">
        <v>1869.4737000000002</v>
      </c>
      <c r="T24" s="62"/>
      <c r="U24" s="62"/>
      <c r="V24" s="29"/>
      <c r="W24" s="34"/>
      <c r="X24" s="62"/>
      <c r="Y24" s="34"/>
      <c r="Z24" s="29"/>
      <c r="AA24" s="62">
        <v>6912.9682859999994</v>
      </c>
      <c r="AB24" s="62"/>
      <c r="AC24" s="62"/>
      <c r="AD24" s="29"/>
      <c r="AE24" s="34"/>
      <c r="AF24" s="62"/>
      <c r="AG24" s="34"/>
      <c r="AH24" s="29"/>
      <c r="AI24" s="62">
        <v>1967.226357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3">
      <c r="A25" s="61" t="s">
        <v>337</v>
      </c>
      <c r="B25" s="29"/>
      <c r="C25" s="62">
        <f t="shared" si="0"/>
        <v>8230.1834299999991</v>
      </c>
      <c r="D25" s="62"/>
      <c r="E25" s="62"/>
      <c r="F25" s="29"/>
      <c r="G25" s="34"/>
      <c r="H25" s="62"/>
      <c r="I25" s="34"/>
      <c r="J25" s="29"/>
      <c r="K25" s="62">
        <v>6275.743457999999</v>
      </c>
      <c r="L25" s="62"/>
      <c r="M25" s="62"/>
      <c r="N25" s="29"/>
      <c r="O25" s="34"/>
      <c r="P25" s="62"/>
      <c r="Q25" s="34"/>
      <c r="R25" s="29"/>
      <c r="S25" s="62">
        <v>1954.4399720000001</v>
      </c>
      <c r="T25" s="62"/>
      <c r="U25" s="62"/>
      <c r="V25" s="29"/>
      <c r="W25" s="34"/>
      <c r="X25" s="62"/>
      <c r="Y25" s="34"/>
      <c r="Z25" s="29"/>
      <c r="AA25" s="62">
        <v>6170.6672649999991</v>
      </c>
      <c r="AB25" s="62"/>
      <c r="AC25" s="62"/>
      <c r="AD25" s="29"/>
      <c r="AE25" s="34"/>
      <c r="AF25" s="62"/>
      <c r="AG25" s="34"/>
      <c r="AH25" s="29"/>
      <c r="AI25" s="62">
        <v>2059.5161650000005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4.4" thickTop="1" x14ac:dyDescent="0.3"/>
    <row r="38" spans="27:30" x14ac:dyDescent="0.3">
      <c r="AA38" s="65"/>
      <c r="AB38" s="65"/>
      <c r="AC38" s="65"/>
      <c r="AD38" s="65"/>
    </row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49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2" t="s">
        <v>657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1">
        <v>2022</v>
      </c>
      <c r="B10" s="29"/>
      <c r="C10" s="69" t="s">
        <v>296</v>
      </c>
      <c r="D10" s="66"/>
      <c r="E10" s="71">
        <f>SUM(E11:E22)</f>
        <v>109561.561357</v>
      </c>
      <c r="F10" s="72"/>
      <c r="G10" s="73">
        <v>31.770544770324904</v>
      </c>
      <c r="H10" s="74"/>
      <c r="I10" s="75"/>
      <c r="J10" s="70"/>
      <c r="K10" s="71">
        <f>SUM(K11:K22)</f>
        <v>91434.378236000004</v>
      </c>
      <c r="L10" s="72"/>
      <c r="M10" s="73">
        <v>23.76446476621787</v>
      </c>
      <c r="N10" s="74"/>
      <c r="O10" s="75"/>
      <c r="P10" s="76"/>
      <c r="Q10" s="75"/>
      <c r="R10" s="29"/>
      <c r="S10" s="69" t="s">
        <v>296</v>
      </c>
      <c r="T10" s="29"/>
      <c r="U10" s="191">
        <v>2022</v>
      </c>
      <c r="Y10" s="190"/>
      <c r="Z10" s="190"/>
    </row>
    <row r="11" spans="1:26" ht="13.5" customHeight="1" x14ac:dyDescent="0.3">
      <c r="A11" s="191"/>
      <c r="B11" s="29"/>
      <c r="C11" s="61" t="s">
        <v>326</v>
      </c>
      <c r="D11" s="29"/>
      <c r="E11" s="62">
        <v>7599.2962920000009</v>
      </c>
      <c r="F11" s="62"/>
      <c r="G11" s="77">
        <v>36.966688115341242</v>
      </c>
      <c r="H11" s="78"/>
      <c r="I11" s="77">
        <v>-3.2783711237052131</v>
      </c>
      <c r="J11" s="29"/>
      <c r="K11" s="62">
        <v>6547.0273910000014</v>
      </c>
      <c r="L11" s="62"/>
      <c r="M11" s="77">
        <v>29.39651160089511</v>
      </c>
      <c r="N11" s="78"/>
      <c r="O11" s="77">
        <v>-5.4138983821319187</v>
      </c>
      <c r="P11" s="68"/>
      <c r="Q11" s="77">
        <v>36.646027473926722</v>
      </c>
      <c r="R11" s="78"/>
      <c r="S11" s="61" t="s">
        <v>523</v>
      </c>
      <c r="T11" s="29"/>
      <c r="U11" s="191"/>
    </row>
    <row r="12" spans="1:26" ht="13.5" customHeight="1" x14ac:dyDescent="0.3">
      <c r="A12" s="191"/>
      <c r="B12" s="29"/>
      <c r="C12" s="61" t="s">
        <v>327</v>
      </c>
      <c r="D12" s="29"/>
      <c r="E12" s="62">
        <v>8209.4735690000016</v>
      </c>
      <c r="F12" s="62"/>
      <c r="G12" s="77">
        <v>42.091911054660898</v>
      </c>
      <c r="H12" s="78"/>
      <c r="I12" s="77">
        <f>E12/E11*100-100</f>
        <v>8.0293918483261564</v>
      </c>
      <c r="J12" s="29"/>
      <c r="K12" s="62">
        <v>6804.5524910000004</v>
      </c>
      <c r="L12" s="62"/>
      <c r="M12" s="77">
        <v>31.429156516757644</v>
      </c>
      <c r="N12" s="78"/>
      <c r="O12" s="77">
        <f>K12/K11*100-100</f>
        <v>3.933466054441908</v>
      </c>
      <c r="P12" s="68"/>
      <c r="Q12" s="77">
        <v>38.968740757308865</v>
      </c>
      <c r="R12" s="29"/>
      <c r="S12" s="61" t="s">
        <v>524</v>
      </c>
      <c r="T12" s="29"/>
      <c r="U12" s="191"/>
    </row>
    <row r="13" spans="1:26" ht="13.5" customHeight="1" x14ac:dyDescent="0.3">
      <c r="A13" s="191"/>
      <c r="B13" s="29"/>
      <c r="C13" s="61" t="s">
        <v>328</v>
      </c>
      <c r="D13" s="29"/>
      <c r="E13" s="62">
        <v>9143.5049459999973</v>
      </c>
      <c r="F13" s="62"/>
      <c r="G13" s="77">
        <v>29.58943326470424</v>
      </c>
      <c r="H13" s="78"/>
      <c r="I13" s="77">
        <f t="shared" ref="I13:I22" si="0">E13/E12*100-100</f>
        <v>11.377481992597112</v>
      </c>
      <c r="J13" s="29"/>
      <c r="K13" s="62">
        <v>7732.5674769999987</v>
      </c>
      <c r="L13" s="62"/>
      <c r="M13" s="77">
        <v>19.87834099286296</v>
      </c>
      <c r="N13" s="78"/>
      <c r="O13" s="77">
        <f t="shared" ref="O13:O22" si="1">K13/K12*100-100</f>
        <v>13.638148683949922</v>
      </c>
      <c r="P13" s="68"/>
      <c r="Q13" s="77">
        <v>35.745866128825014</v>
      </c>
      <c r="R13" s="29"/>
      <c r="S13" s="61" t="s">
        <v>525</v>
      </c>
      <c r="T13" s="29"/>
      <c r="U13" s="191"/>
    </row>
    <row r="14" spans="1:26" ht="13.5" customHeight="1" x14ac:dyDescent="0.3">
      <c r="A14" s="191"/>
      <c r="B14" s="29"/>
      <c r="C14" s="61" t="s">
        <v>329</v>
      </c>
      <c r="D14" s="29"/>
      <c r="E14" s="62">
        <v>8745.0744469999991</v>
      </c>
      <c r="F14" s="62"/>
      <c r="G14" s="77">
        <v>27.520578319975698</v>
      </c>
      <c r="H14" s="78"/>
      <c r="I14" s="77">
        <f t="shared" si="0"/>
        <v>-4.3575248370626127</v>
      </c>
      <c r="J14" s="29"/>
      <c r="K14" s="62">
        <v>7240.9888809999984</v>
      </c>
      <c r="L14" s="62"/>
      <c r="M14" s="77">
        <v>16.636069007689102</v>
      </c>
      <c r="N14" s="78"/>
      <c r="O14" s="77">
        <f t="shared" si="1"/>
        <v>-6.3572493542690438</v>
      </c>
      <c r="P14" s="68"/>
      <c r="Q14" s="77">
        <v>32.537278248312958</v>
      </c>
      <c r="R14" s="29"/>
      <c r="S14" s="61" t="s">
        <v>526</v>
      </c>
      <c r="T14" s="29"/>
      <c r="U14" s="191"/>
    </row>
    <row r="15" spans="1:26" ht="13.5" customHeight="1" x14ac:dyDescent="0.3">
      <c r="A15" s="191"/>
      <c r="B15" s="29"/>
      <c r="C15" s="61" t="s">
        <v>330</v>
      </c>
      <c r="D15" s="29"/>
      <c r="E15" s="62">
        <v>9872.6367890000001</v>
      </c>
      <c r="F15" s="62"/>
      <c r="G15" s="77">
        <v>45.387330940704032</v>
      </c>
      <c r="H15" s="78"/>
      <c r="I15" s="77">
        <f t="shared" si="0"/>
        <v>12.893684883229469</v>
      </c>
      <c r="J15" s="29"/>
      <c r="K15" s="62">
        <v>8130.1215820000007</v>
      </c>
      <c r="L15" s="62"/>
      <c r="M15" s="77">
        <v>33.977060675696833</v>
      </c>
      <c r="N15" s="78"/>
      <c r="O15" s="77">
        <f t="shared" si="1"/>
        <v>12.279161252864839</v>
      </c>
      <c r="P15" s="68"/>
      <c r="Q15" s="77">
        <v>34.085599724887572</v>
      </c>
      <c r="R15" s="29"/>
      <c r="S15" s="61" t="s">
        <v>527</v>
      </c>
      <c r="T15" s="29"/>
      <c r="U15" s="191"/>
    </row>
    <row r="16" spans="1:26" ht="13.5" customHeight="1" x14ac:dyDescent="0.3">
      <c r="A16" s="191"/>
      <c r="B16" s="29"/>
      <c r="C16" s="61" t="s">
        <v>331</v>
      </c>
      <c r="D16" s="29"/>
      <c r="E16" s="62">
        <v>9679.4268650000013</v>
      </c>
      <c r="F16" s="62"/>
      <c r="G16" s="77">
        <v>43.135561970591084</v>
      </c>
      <c r="H16" s="78"/>
      <c r="I16" s="77">
        <f t="shared" si="0"/>
        <v>-1.9570245328509657</v>
      </c>
      <c r="J16" s="29"/>
      <c r="K16" s="62">
        <v>7694.6955990000024</v>
      </c>
      <c r="L16" s="62"/>
      <c r="M16" s="77">
        <v>25.356427616845096</v>
      </c>
      <c r="N16" s="78"/>
      <c r="O16" s="77">
        <f t="shared" si="1"/>
        <v>-5.3557130555590504</v>
      </c>
      <c r="P16" s="68"/>
      <c r="Q16" s="77">
        <v>38.638267763217641</v>
      </c>
      <c r="R16" s="29"/>
      <c r="S16" s="61" t="s">
        <v>528</v>
      </c>
      <c r="T16" s="29"/>
      <c r="U16" s="191"/>
    </row>
    <row r="17" spans="1:21" ht="13.5" customHeight="1" x14ac:dyDescent="0.3">
      <c r="A17" s="191"/>
      <c r="B17" s="29"/>
      <c r="C17" s="61" t="s">
        <v>332</v>
      </c>
      <c r="D17" s="29"/>
      <c r="E17" s="62">
        <v>9391.1019489999999</v>
      </c>
      <c r="F17" s="62"/>
      <c r="G17" s="77">
        <v>31.652568906032371</v>
      </c>
      <c r="H17" s="78"/>
      <c r="I17" s="77">
        <f t="shared" si="0"/>
        <v>-2.9787395475093632</v>
      </c>
      <c r="J17" s="29"/>
      <c r="K17" s="62">
        <v>7754.4294560000008</v>
      </c>
      <c r="L17" s="62"/>
      <c r="M17" s="77">
        <v>22.993619322762783</v>
      </c>
      <c r="N17" s="78"/>
      <c r="O17" s="77">
        <f t="shared" si="1"/>
        <v>0.77629915610646094</v>
      </c>
      <c r="P17" s="68"/>
      <c r="Q17" s="77">
        <v>39.915053770443876</v>
      </c>
      <c r="R17" s="29"/>
      <c r="S17" s="61" t="s">
        <v>529</v>
      </c>
      <c r="T17" s="29"/>
      <c r="U17" s="191"/>
    </row>
    <row r="18" spans="1:21" ht="13.5" customHeight="1" x14ac:dyDescent="0.3">
      <c r="A18" s="191"/>
      <c r="B18" s="29"/>
      <c r="C18" s="61" t="s">
        <v>333</v>
      </c>
      <c r="D18" s="29"/>
      <c r="E18" s="62">
        <v>9194.7026499999993</v>
      </c>
      <c r="F18" s="62"/>
      <c r="G18" s="77">
        <v>50.468348559565982</v>
      </c>
      <c r="H18" s="78"/>
      <c r="I18" s="77">
        <f t="shared" si="0"/>
        <v>-2.0913339038015124</v>
      </c>
      <c r="J18" s="29"/>
      <c r="K18" s="62">
        <v>7055.9616149999974</v>
      </c>
      <c r="L18" s="62"/>
      <c r="M18" s="77">
        <v>33.783581905898444</v>
      </c>
      <c r="N18" s="78"/>
      <c r="O18" s="77">
        <f t="shared" si="1"/>
        <v>-9.0073401913478364</v>
      </c>
      <c r="P18" s="68"/>
      <c r="Q18" s="77">
        <v>41.281034467535989</v>
      </c>
      <c r="R18" s="29"/>
      <c r="S18" s="61" t="s">
        <v>530</v>
      </c>
      <c r="T18" s="29"/>
      <c r="U18" s="191"/>
    </row>
    <row r="19" spans="1:21" ht="13.5" customHeight="1" x14ac:dyDescent="0.3">
      <c r="A19" s="191"/>
      <c r="B19" s="29"/>
      <c r="C19" s="61" t="s">
        <v>334</v>
      </c>
      <c r="D19" s="29"/>
      <c r="E19" s="62">
        <v>9757.5478999999996</v>
      </c>
      <c r="F19" s="62"/>
      <c r="G19" s="77">
        <v>32.387105617227547</v>
      </c>
      <c r="H19" s="78"/>
      <c r="I19" s="77">
        <f t="shared" si="0"/>
        <v>6.1214078521614823</v>
      </c>
      <c r="J19" s="29"/>
      <c r="K19" s="62">
        <v>8242.7799319999995</v>
      </c>
      <c r="L19" s="62"/>
      <c r="M19" s="77">
        <v>29.461119518730328</v>
      </c>
      <c r="N19" s="78"/>
      <c r="O19" s="77">
        <f t="shared" si="1"/>
        <v>16.820078987915551</v>
      </c>
      <c r="P19" s="68"/>
      <c r="Q19" s="77">
        <v>37.492742422484412</v>
      </c>
      <c r="R19" s="29"/>
      <c r="S19" s="61" t="s">
        <v>531</v>
      </c>
      <c r="T19" s="29"/>
      <c r="U19" s="191"/>
    </row>
    <row r="20" spans="1:21" ht="13.5" customHeight="1" x14ac:dyDescent="0.3">
      <c r="A20" s="191"/>
      <c r="B20" s="29"/>
      <c r="C20" s="61" t="s">
        <v>335</v>
      </c>
      <c r="D20" s="29"/>
      <c r="E20" s="62">
        <v>9591.1032130000021</v>
      </c>
      <c r="F20" s="62"/>
      <c r="G20" s="77">
        <v>26.42274251303094</v>
      </c>
      <c r="H20" s="78"/>
      <c r="I20" s="77">
        <f t="shared" si="0"/>
        <v>-1.705804457285808</v>
      </c>
      <c r="J20" s="29"/>
      <c r="K20" s="62">
        <v>8307.4300590000021</v>
      </c>
      <c r="L20" s="62"/>
      <c r="M20" s="77">
        <v>25.7715441455167</v>
      </c>
      <c r="N20" s="78"/>
      <c r="O20" s="77">
        <f t="shared" si="1"/>
        <v>0.78432431210518416</v>
      </c>
      <c r="P20" s="68"/>
      <c r="Q20" s="77">
        <v>35.483814998159545</v>
      </c>
      <c r="R20" s="29"/>
      <c r="S20" s="61" t="s">
        <v>532</v>
      </c>
      <c r="T20" s="29"/>
      <c r="U20" s="191"/>
    </row>
    <row r="21" spans="1:21" ht="13.5" customHeight="1" x14ac:dyDescent="0.3">
      <c r="A21" s="191"/>
      <c r="B21" s="29"/>
      <c r="C21" s="61" t="s">
        <v>336</v>
      </c>
      <c r="D21" s="29"/>
      <c r="E21" s="62">
        <v>9714.1718479999963</v>
      </c>
      <c r="F21" s="62"/>
      <c r="G21" s="77">
        <v>17.101800721372925</v>
      </c>
      <c r="H21" s="78"/>
      <c r="I21" s="77">
        <f t="shared" si="0"/>
        <v>1.2831541092497503</v>
      </c>
      <c r="J21" s="29"/>
      <c r="K21" s="62">
        <v>8370.2189009999965</v>
      </c>
      <c r="L21" s="62"/>
      <c r="M21" s="77">
        <v>14.616624894308288</v>
      </c>
      <c r="N21" s="78"/>
      <c r="O21" s="77">
        <f t="shared" si="1"/>
        <v>0.75581547547271555</v>
      </c>
      <c r="P21" s="68"/>
      <c r="Q21" s="77">
        <v>24.98798594317087</v>
      </c>
      <c r="R21" s="29"/>
      <c r="S21" s="61" t="s">
        <v>533</v>
      </c>
      <c r="T21" s="29"/>
      <c r="U21" s="191"/>
    </row>
    <row r="22" spans="1:21" ht="13.5" customHeight="1" x14ac:dyDescent="0.3">
      <c r="A22" s="191"/>
      <c r="B22" s="29"/>
      <c r="C22" s="61" t="s">
        <v>337</v>
      </c>
      <c r="D22" s="29"/>
      <c r="E22" s="62">
        <v>8663.5208889999994</v>
      </c>
      <c r="F22" s="62"/>
      <c r="G22" s="77">
        <v>10.266769446799898</v>
      </c>
      <c r="H22" s="78"/>
      <c r="I22" s="77">
        <f t="shared" si="0"/>
        <v>-10.815651353916593</v>
      </c>
      <c r="J22" s="29"/>
      <c r="K22" s="62">
        <v>7553.6048519999995</v>
      </c>
      <c r="L22" s="62"/>
      <c r="M22" s="77">
        <v>9.128310215205147</v>
      </c>
      <c r="N22" s="78"/>
      <c r="O22" s="77">
        <f t="shared" si="1"/>
        <v>-9.7561850969325974</v>
      </c>
      <c r="P22" s="68"/>
      <c r="Q22" s="77">
        <v>17.818415876204512</v>
      </c>
      <c r="R22" s="29"/>
      <c r="S22" s="61" t="s">
        <v>534</v>
      </c>
      <c r="T22" s="29"/>
      <c r="U22" s="191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1">
        <v>2023</v>
      </c>
      <c r="B24" s="29"/>
      <c r="C24" s="69" t="s">
        <v>296</v>
      </c>
      <c r="D24" s="66"/>
      <c r="E24" s="71">
        <f>SUM(E25:E36)</f>
        <v>105148.40943499999</v>
      </c>
      <c r="F24" s="72"/>
      <c r="G24" s="73">
        <f t="shared" ref="G24:G36" si="2">E24/E10*100-100</f>
        <v>-4.0280111631669939</v>
      </c>
      <c r="H24" s="74"/>
      <c r="I24" s="75"/>
      <c r="J24" s="70"/>
      <c r="K24" s="71">
        <f>SUM(K25:K36)</f>
        <v>93003.718068999995</v>
      </c>
      <c r="L24" s="72"/>
      <c r="M24" s="73">
        <f t="shared" ref="M24:M36" si="3">K24/K10*100-100</f>
        <v>1.7163564331890342</v>
      </c>
      <c r="N24" s="74"/>
      <c r="O24" s="75"/>
      <c r="P24" s="76"/>
      <c r="Q24" s="75"/>
      <c r="R24" s="29"/>
      <c r="S24" s="69" t="s">
        <v>296</v>
      </c>
      <c r="T24" s="29"/>
      <c r="U24" s="191">
        <v>2023</v>
      </c>
    </row>
    <row r="25" spans="1:21" ht="13.5" customHeight="1" x14ac:dyDescent="0.3">
      <c r="A25" s="191"/>
      <c r="B25" s="29"/>
      <c r="C25" s="61" t="s">
        <v>326</v>
      </c>
      <c r="D25" s="29"/>
      <c r="E25" s="62">
        <v>8432.4844810000031</v>
      </c>
      <c r="F25" s="62"/>
      <c r="G25" s="77">
        <f t="shared" si="2"/>
        <v>10.964017679862323</v>
      </c>
      <c r="H25" s="78"/>
      <c r="I25" s="77">
        <f>E25/E22*100-100</f>
        <v>-2.6667726777613154</v>
      </c>
      <c r="J25" s="29"/>
      <c r="K25" s="62">
        <v>7309.7701760000027</v>
      </c>
      <c r="L25" s="62"/>
      <c r="M25" s="77">
        <f t="shared" si="3"/>
        <v>11.650215272484132</v>
      </c>
      <c r="N25" s="78"/>
      <c r="O25" s="77">
        <f>K25/K22*100-100</f>
        <v>-3.2280570770846708</v>
      </c>
      <c r="P25" s="68"/>
      <c r="Q25" s="77">
        <v>12.877051953560056</v>
      </c>
      <c r="R25" s="29"/>
      <c r="S25" s="61" t="s">
        <v>523</v>
      </c>
      <c r="T25" s="29"/>
      <c r="U25" s="191"/>
    </row>
    <row r="26" spans="1:21" ht="13.5" customHeight="1" x14ac:dyDescent="0.3">
      <c r="A26" s="191"/>
      <c r="B26" s="29"/>
      <c r="C26" s="61" t="s">
        <v>327</v>
      </c>
      <c r="D26" s="29"/>
      <c r="E26" s="62">
        <v>8753.1711209999994</v>
      </c>
      <c r="F26" s="62"/>
      <c r="G26" s="77">
        <f t="shared" si="2"/>
        <v>6.622806534794961</v>
      </c>
      <c r="H26" s="78"/>
      <c r="I26" s="77">
        <f>E26/E25*100-100</f>
        <v>3.8029911673429666</v>
      </c>
      <c r="J26" s="29"/>
      <c r="K26" s="62">
        <v>7743.3153039999997</v>
      </c>
      <c r="L26" s="62"/>
      <c r="M26" s="77">
        <f t="shared" si="3"/>
        <v>13.796099218011022</v>
      </c>
      <c r="N26" s="78"/>
      <c r="O26" s="77">
        <f>K26/K25*100-100</f>
        <v>5.9310363740770526</v>
      </c>
      <c r="P26" s="68"/>
      <c r="Q26" s="77">
        <v>9.226594005932526</v>
      </c>
      <c r="R26" s="29"/>
      <c r="S26" s="61" t="s">
        <v>524</v>
      </c>
      <c r="T26" s="29"/>
      <c r="U26" s="191"/>
    </row>
    <row r="27" spans="1:21" ht="13.5" customHeight="1" x14ac:dyDescent="0.3">
      <c r="A27" s="191"/>
      <c r="B27" s="29"/>
      <c r="C27" s="61" t="s">
        <v>328</v>
      </c>
      <c r="D27" s="29"/>
      <c r="E27" s="62">
        <v>9978.2568900000006</v>
      </c>
      <c r="F27" s="62"/>
      <c r="G27" s="77">
        <f t="shared" si="2"/>
        <v>9.1294525341202046</v>
      </c>
      <c r="H27" s="78"/>
      <c r="I27" s="77">
        <f t="shared" ref="I27:I36" si="4">E27/E26*100-100</f>
        <v>13.995907906574118</v>
      </c>
      <c r="J27" s="29"/>
      <c r="K27" s="62">
        <v>8783.0393159999985</v>
      </c>
      <c r="L27" s="62"/>
      <c r="M27" s="77">
        <f t="shared" si="3"/>
        <v>13.5850329418341</v>
      </c>
      <c r="N27" s="78"/>
      <c r="O27" s="77">
        <f t="shared" ref="O27:O36" si="5">K27/K26*100-100</f>
        <v>13.427375370636184</v>
      </c>
      <c r="P27" s="68"/>
      <c r="Q27" s="77">
        <v>8.8634711748988906</v>
      </c>
      <c r="R27" s="29"/>
      <c r="S27" s="61" t="s">
        <v>525</v>
      </c>
      <c r="T27" s="29"/>
      <c r="U27" s="191"/>
    </row>
    <row r="28" spans="1:21" ht="13.5" customHeight="1" x14ac:dyDescent="0.3">
      <c r="A28" s="191"/>
      <c r="B28" s="29"/>
      <c r="C28" s="61" t="s">
        <v>329</v>
      </c>
      <c r="D28" s="29"/>
      <c r="E28" s="62">
        <v>8105.3811400000013</v>
      </c>
      <c r="F28" s="62"/>
      <c r="G28" s="77">
        <f t="shared" si="2"/>
        <v>-7.3148983565193646</v>
      </c>
      <c r="H28" s="78"/>
      <c r="I28" s="77">
        <f t="shared" si="4"/>
        <v>-18.769568378991693</v>
      </c>
      <c r="J28" s="29"/>
      <c r="K28" s="62">
        <v>7237.3418980000024</v>
      </c>
      <c r="L28" s="62"/>
      <c r="M28" s="77">
        <f t="shared" si="3"/>
        <v>-5.0365814116432261E-2</v>
      </c>
      <c r="N28" s="78"/>
      <c r="O28" s="77">
        <f t="shared" si="5"/>
        <v>-17.59866217590772</v>
      </c>
      <c r="P28" s="68"/>
      <c r="Q28" s="77">
        <v>2.8306946501935215</v>
      </c>
      <c r="R28" s="29"/>
      <c r="S28" s="61" t="s">
        <v>526</v>
      </c>
      <c r="T28" s="29"/>
      <c r="U28" s="191"/>
    </row>
    <row r="29" spans="1:21" ht="13.5" customHeight="1" x14ac:dyDescent="0.3">
      <c r="A29" s="191"/>
      <c r="B29" s="29"/>
      <c r="C29" s="61" t="s">
        <v>330</v>
      </c>
      <c r="D29" s="29"/>
      <c r="E29" s="62">
        <v>9405.0807829999976</v>
      </c>
      <c r="F29" s="62"/>
      <c r="G29" s="77">
        <f t="shared" si="2"/>
        <v>-4.7358777193236676</v>
      </c>
      <c r="H29" s="78"/>
      <c r="I29" s="77">
        <f t="shared" si="4"/>
        <v>16.035021926186644</v>
      </c>
      <c r="J29" s="29"/>
      <c r="K29" s="62">
        <v>8395.1188179999972</v>
      </c>
      <c r="L29" s="62"/>
      <c r="M29" s="77">
        <f t="shared" si="3"/>
        <v>3.2594498535753331</v>
      </c>
      <c r="N29" s="78"/>
      <c r="O29" s="77">
        <f t="shared" si="5"/>
        <v>15.997267177883899</v>
      </c>
      <c r="P29" s="68"/>
      <c r="Q29" s="77">
        <v>-0.98157576099522714</v>
      </c>
      <c r="R29" s="29"/>
      <c r="S29" s="61" t="s">
        <v>527</v>
      </c>
      <c r="T29" s="29"/>
      <c r="U29" s="191"/>
    </row>
    <row r="30" spans="1:21" ht="13.5" customHeight="1" x14ac:dyDescent="0.3">
      <c r="A30" s="191"/>
      <c r="B30" s="29"/>
      <c r="C30" s="61" t="s">
        <v>331</v>
      </c>
      <c r="D30" s="29"/>
      <c r="E30" s="62">
        <v>9100.9280890000009</v>
      </c>
      <c r="F30" s="62"/>
      <c r="G30" s="77">
        <f t="shared" si="2"/>
        <v>-5.9765808871577235</v>
      </c>
      <c r="H30" s="78"/>
      <c r="I30" s="77">
        <f t="shared" si="4"/>
        <v>-3.2339189956747987</v>
      </c>
      <c r="J30" s="29"/>
      <c r="K30" s="62">
        <v>8046.5445950000012</v>
      </c>
      <c r="L30" s="62"/>
      <c r="M30" s="77">
        <f t="shared" si="3"/>
        <v>4.5726174800953174</v>
      </c>
      <c r="N30" s="78"/>
      <c r="O30" s="77">
        <f t="shared" si="5"/>
        <v>-4.1521058910163049</v>
      </c>
      <c r="P30" s="68"/>
      <c r="Q30" s="77">
        <v>-5.9573094741352151</v>
      </c>
      <c r="R30" s="29"/>
      <c r="S30" s="61" t="s">
        <v>528</v>
      </c>
      <c r="T30" s="29"/>
      <c r="U30" s="191"/>
    </row>
    <row r="31" spans="1:21" ht="13.5" customHeight="1" x14ac:dyDescent="0.3">
      <c r="A31" s="191"/>
      <c r="B31" s="29"/>
      <c r="C31" s="61" t="s">
        <v>332</v>
      </c>
      <c r="D31" s="29"/>
      <c r="E31" s="62">
        <v>8658.1303160000007</v>
      </c>
      <c r="F31" s="62"/>
      <c r="G31" s="77">
        <f t="shared" si="2"/>
        <v>-7.8049587469130728</v>
      </c>
      <c r="H31" s="78"/>
      <c r="I31" s="77">
        <f t="shared" si="4"/>
        <v>-4.8654133805891178</v>
      </c>
      <c r="J31" s="29"/>
      <c r="K31" s="62">
        <v>7810.7356120000004</v>
      </c>
      <c r="L31" s="62"/>
      <c r="M31" s="77">
        <f t="shared" si="3"/>
        <v>0.72611603883289888</v>
      </c>
      <c r="N31" s="78"/>
      <c r="O31" s="77">
        <f t="shared" si="5"/>
        <v>-2.9305620594774098</v>
      </c>
      <c r="P31" s="68"/>
      <c r="Q31" s="77">
        <v>-6.1466200325219518</v>
      </c>
      <c r="R31" s="29"/>
      <c r="S31" s="61" t="s">
        <v>529</v>
      </c>
      <c r="T31" s="29"/>
      <c r="U31" s="191"/>
    </row>
    <row r="32" spans="1:21" ht="13.5" customHeight="1" x14ac:dyDescent="0.3">
      <c r="A32" s="191"/>
      <c r="B32" s="29"/>
      <c r="C32" s="61" t="s">
        <v>333</v>
      </c>
      <c r="D32" s="29"/>
      <c r="E32" s="62">
        <v>7764.9638749999995</v>
      </c>
      <c r="F32" s="62"/>
      <c r="G32" s="77">
        <f t="shared" si="2"/>
        <v>-15.549592297038544</v>
      </c>
      <c r="H32" s="78"/>
      <c r="I32" s="77">
        <f t="shared" si="4"/>
        <v>-10.315927439316226</v>
      </c>
      <c r="J32" s="29"/>
      <c r="K32" s="62">
        <v>6605.9530189999996</v>
      </c>
      <c r="L32" s="62"/>
      <c r="M32" s="77">
        <f t="shared" si="3"/>
        <v>-6.377707540859376</v>
      </c>
      <c r="N32" s="78"/>
      <c r="O32" s="77">
        <f t="shared" si="5"/>
        <v>-15.424700730479685</v>
      </c>
      <c r="P32" s="68"/>
      <c r="Q32" s="77">
        <v>-9.6981664115906341</v>
      </c>
      <c r="R32" s="29"/>
      <c r="S32" s="61" t="s">
        <v>530</v>
      </c>
      <c r="T32" s="29"/>
      <c r="U32" s="191"/>
    </row>
    <row r="33" spans="1:21" ht="13.5" customHeight="1" x14ac:dyDescent="0.3">
      <c r="A33" s="191"/>
      <c r="B33" s="29"/>
      <c r="C33" s="61" t="s">
        <v>334</v>
      </c>
      <c r="D33" s="29"/>
      <c r="E33" s="62">
        <v>8578.2115289999983</v>
      </c>
      <c r="F33" s="62"/>
      <c r="G33" s="77">
        <f t="shared" si="2"/>
        <v>-12.086401041392804</v>
      </c>
      <c r="H33" s="78"/>
      <c r="I33" s="77">
        <f t="shared" si="4"/>
        <v>10.473296039641895</v>
      </c>
      <c r="J33" s="29"/>
      <c r="K33" s="62">
        <v>7430.0092909999976</v>
      </c>
      <c r="L33" s="62"/>
      <c r="M33" s="77">
        <f t="shared" si="3"/>
        <v>-9.8603947661477207</v>
      </c>
      <c r="N33" s="78"/>
      <c r="O33" s="77">
        <f t="shared" si="5"/>
        <v>12.474449479580812</v>
      </c>
      <c r="P33" s="68"/>
      <c r="Q33" s="77">
        <v>-11.791289612327674</v>
      </c>
      <c r="R33" s="29"/>
      <c r="S33" s="61" t="s">
        <v>531</v>
      </c>
      <c r="T33" s="29"/>
      <c r="U33" s="191"/>
    </row>
    <row r="34" spans="1:21" ht="13.5" customHeight="1" x14ac:dyDescent="0.3">
      <c r="A34" s="191"/>
      <c r="B34" s="29"/>
      <c r="C34" s="61" t="s">
        <v>335</v>
      </c>
      <c r="D34" s="29"/>
      <c r="E34" s="62">
        <v>9261.4231380000001</v>
      </c>
      <c r="F34" s="62"/>
      <c r="G34" s="77">
        <f t="shared" si="2"/>
        <v>-3.4373530101641165</v>
      </c>
      <c r="H34" s="78"/>
      <c r="I34" s="77">
        <f t="shared" si="4"/>
        <v>7.9644994377942027</v>
      </c>
      <c r="J34" s="29"/>
      <c r="K34" s="62">
        <v>8270.099933999998</v>
      </c>
      <c r="L34" s="62"/>
      <c r="M34" s="77">
        <f t="shared" si="3"/>
        <v>-0.44935828210267914</v>
      </c>
      <c r="N34" s="78"/>
      <c r="O34" s="77">
        <f t="shared" si="5"/>
        <v>11.306723990474765</v>
      </c>
      <c r="P34" s="68"/>
      <c r="Q34" s="77">
        <v>-10.295760075711328</v>
      </c>
      <c r="R34" s="29"/>
      <c r="S34" s="61" t="s">
        <v>532</v>
      </c>
      <c r="T34" s="29"/>
      <c r="U34" s="191"/>
    </row>
    <row r="35" spans="1:21" ht="13.5" customHeight="1" x14ac:dyDescent="0.3">
      <c r="A35" s="191"/>
      <c r="B35" s="29"/>
      <c r="C35" s="61" t="s">
        <v>336</v>
      </c>
      <c r="D35" s="29"/>
      <c r="E35" s="62">
        <v>8880.1946429999989</v>
      </c>
      <c r="F35" s="62"/>
      <c r="G35" s="77">
        <f t="shared" si="2"/>
        <v>-8.585160094441818</v>
      </c>
      <c r="H35" s="78"/>
      <c r="I35" s="77">
        <f t="shared" si="4"/>
        <v>-4.1163057698530707</v>
      </c>
      <c r="J35" s="29"/>
      <c r="K35" s="62">
        <v>8055.5804989999979</v>
      </c>
      <c r="L35" s="62"/>
      <c r="M35" s="77">
        <f t="shared" si="3"/>
        <v>-3.759022383063467</v>
      </c>
      <c r="N35" s="78"/>
      <c r="O35" s="77">
        <f t="shared" si="5"/>
        <v>-2.5939158741972221</v>
      </c>
      <c r="P35" s="68"/>
      <c r="Q35" s="77">
        <v>-8.0618240497287985</v>
      </c>
      <c r="R35" s="29"/>
      <c r="S35" s="61" t="s">
        <v>533</v>
      </c>
      <c r="T35" s="29"/>
      <c r="U35" s="191"/>
    </row>
    <row r="36" spans="1:21" ht="13.5" customHeight="1" x14ac:dyDescent="0.3">
      <c r="A36" s="191"/>
      <c r="B36" s="29"/>
      <c r="C36" s="61" t="s">
        <v>337</v>
      </c>
      <c r="D36" s="29"/>
      <c r="E36" s="62">
        <v>8230.1834299999991</v>
      </c>
      <c r="F36" s="62"/>
      <c r="G36" s="77">
        <f t="shared" si="2"/>
        <v>-5.001863151853243</v>
      </c>
      <c r="H36" s="78"/>
      <c r="I36" s="77">
        <f t="shared" si="4"/>
        <v>-7.3197856480813073</v>
      </c>
      <c r="J36" s="29"/>
      <c r="K36" s="62">
        <v>7316.2096069999998</v>
      </c>
      <c r="L36" s="62"/>
      <c r="M36" s="77">
        <f t="shared" si="3"/>
        <v>-3.1428073039476487</v>
      </c>
      <c r="N36" s="78"/>
      <c r="O36" s="77">
        <f t="shared" si="5"/>
        <v>-9.1783688598454489</v>
      </c>
      <c r="P36" s="68"/>
      <c r="Q36" s="77">
        <v>-5.7099159429492659</v>
      </c>
      <c r="R36" s="29"/>
      <c r="S36" s="61" t="s">
        <v>534</v>
      </c>
      <c r="T36" s="29"/>
      <c r="U36" s="191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1">
        <v>2024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1">
        <v>2024</v>
      </c>
    </row>
    <row r="39" spans="1:21" ht="13.5" customHeight="1" x14ac:dyDescent="0.3">
      <c r="A39" s="191"/>
      <c r="B39" s="29"/>
      <c r="C39" s="61" t="s">
        <v>326</v>
      </c>
      <c r="D39" s="29"/>
      <c r="E39" s="62">
        <v>8095.9560500000007</v>
      </c>
      <c r="F39" s="62"/>
      <c r="G39" s="77">
        <f t="shared" ref="G39:G45" si="6">E39/E25*100-100</f>
        <v>-3.9908574010217848</v>
      </c>
      <c r="H39" s="78"/>
      <c r="I39" s="77">
        <f>E39/E36*100-100</f>
        <v>-1.6309160195716146</v>
      </c>
      <c r="J39" s="29"/>
      <c r="K39" s="62">
        <v>7307.7478710000005</v>
      </c>
      <c r="L39" s="62"/>
      <c r="M39" s="77">
        <f t="shared" ref="M39:M45" si="7">K39/K25*100-100</f>
        <v>-2.7665780883808111E-2</v>
      </c>
      <c r="N39" s="78"/>
      <c r="O39" s="77">
        <f>K39/K36*100-100</f>
        <v>-0.11565737526031228</v>
      </c>
      <c r="P39" s="68"/>
      <c r="Q39" s="77">
        <v>-5.9822174316818746</v>
      </c>
      <c r="R39" s="29"/>
      <c r="S39" s="61" t="s">
        <v>523</v>
      </c>
      <c r="T39" s="29"/>
      <c r="U39" s="191"/>
    </row>
    <row r="40" spans="1:21" ht="13.5" customHeight="1" x14ac:dyDescent="0.3">
      <c r="A40" s="191"/>
      <c r="B40" s="29"/>
      <c r="C40" s="61" t="s">
        <v>327</v>
      </c>
      <c r="D40" s="29"/>
      <c r="E40" s="62">
        <v>8963.4433970000009</v>
      </c>
      <c r="F40" s="62"/>
      <c r="G40" s="77">
        <f t="shared" si="6"/>
        <v>2.4022411203127376</v>
      </c>
      <c r="H40" s="78"/>
      <c r="I40" s="77">
        <f t="shared" ref="I40:I45" si="8">E40/E39*100-100</f>
        <v>10.71506986503465</v>
      </c>
      <c r="J40" s="29"/>
      <c r="K40" s="62">
        <v>8032.7797990000017</v>
      </c>
      <c r="L40" s="62"/>
      <c r="M40" s="77">
        <f t="shared" si="7"/>
        <v>3.7382501375150241</v>
      </c>
      <c r="N40" s="78"/>
      <c r="O40" s="77">
        <f t="shared" ref="O40:O45" si="9">K40/K39*100-100</f>
        <v>9.9214141045726336</v>
      </c>
      <c r="P40" s="68"/>
      <c r="Q40" s="77">
        <v>-2.1648411669704046</v>
      </c>
      <c r="R40" s="29"/>
      <c r="S40" s="61" t="s">
        <v>524</v>
      </c>
      <c r="T40" s="29"/>
      <c r="U40" s="191"/>
    </row>
    <row r="41" spans="1:21" ht="13.5" customHeight="1" x14ac:dyDescent="0.3">
      <c r="A41" s="191"/>
      <c r="B41" s="29"/>
      <c r="C41" s="61" t="s">
        <v>328</v>
      </c>
      <c r="D41" s="29"/>
      <c r="E41" s="62">
        <v>8547.8326349999988</v>
      </c>
      <c r="F41" s="62"/>
      <c r="G41" s="77">
        <f t="shared" si="6"/>
        <v>-14.335412194423895</v>
      </c>
      <c r="H41" s="78"/>
      <c r="I41" s="77">
        <f t="shared" si="8"/>
        <v>-4.6367310373054238</v>
      </c>
      <c r="J41" s="29"/>
      <c r="K41" s="62">
        <v>7769.1013909999983</v>
      </c>
      <c r="L41" s="62"/>
      <c r="M41" s="77">
        <f t="shared" si="7"/>
        <v>-11.544271732370788</v>
      </c>
      <c r="N41" s="78"/>
      <c r="O41" s="77">
        <f t="shared" si="9"/>
        <v>-3.2825300157341388</v>
      </c>
      <c r="P41" s="68"/>
      <c r="Q41" s="77">
        <v>-5.7306929200955636</v>
      </c>
      <c r="R41" s="29"/>
      <c r="S41" s="61" t="s">
        <v>525</v>
      </c>
      <c r="T41" s="29"/>
      <c r="U41" s="191"/>
    </row>
    <row r="42" spans="1:21" ht="13.5" customHeight="1" x14ac:dyDescent="0.3">
      <c r="A42" s="191"/>
      <c r="B42" s="29"/>
      <c r="C42" s="61" t="s">
        <v>329</v>
      </c>
      <c r="D42" s="29"/>
      <c r="E42" s="62">
        <v>9269.346160000001</v>
      </c>
      <c r="F42" s="62"/>
      <c r="G42" s="77">
        <f t="shared" si="6"/>
        <v>14.360398356294922</v>
      </c>
      <c r="H42" s="78"/>
      <c r="I42" s="77">
        <f t="shared" si="8"/>
        <v>8.4408943858550742</v>
      </c>
      <c r="J42" s="29"/>
      <c r="K42" s="62">
        <v>8226.2149790000003</v>
      </c>
      <c r="L42" s="62"/>
      <c r="M42" s="77">
        <f t="shared" si="7"/>
        <v>13.663484397127462</v>
      </c>
      <c r="N42" s="78"/>
      <c r="O42" s="77">
        <f t="shared" si="9"/>
        <v>5.8837382213796161</v>
      </c>
      <c r="P42" s="68"/>
      <c r="Q42" s="77">
        <v>-0.20936527395583937</v>
      </c>
      <c r="R42" s="29"/>
      <c r="S42" s="61" t="s">
        <v>526</v>
      </c>
      <c r="T42" s="29"/>
      <c r="U42" s="191"/>
    </row>
    <row r="43" spans="1:21" ht="13.5" customHeight="1" x14ac:dyDescent="0.3">
      <c r="A43" s="191"/>
      <c r="B43" s="29"/>
      <c r="C43" s="61" t="s">
        <v>330</v>
      </c>
      <c r="D43" s="29"/>
      <c r="E43" s="62">
        <v>9122.8255390000013</v>
      </c>
      <c r="F43" s="62"/>
      <c r="G43" s="77">
        <f t="shared" si="6"/>
        <v>-3.0010932443045277</v>
      </c>
      <c r="H43" s="78"/>
      <c r="I43" s="77">
        <f t="shared" si="8"/>
        <v>-1.5807007147093088</v>
      </c>
      <c r="J43" s="29"/>
      <c r="K43" s="62">
        <v>8087.3559600000017</v>
      </c>
      <c r="L43" s="62"/>
      <c r="M43" s="77">
        <f t="shared" si="7"/>
        <v>-3.665973819692951</v>
      </c>
      <c r="N43" s="78"/>
      <c r="O43" s="77">
        <f t="shared" si="9"/>
        <v>-1.6880062015699764</v>
      </c>
      <c r="P43" s="68"/>
      <c r="Q43" s="77">
        <v>-1.9961442464190071</v>
      </c>
      <c r="R43" s="29"/>
      <c r="S43" s="61" t="s">
        <v>527</v>
      </c>
      <c r="T43" s="29"/>
      <c r="U43" s="191"/>
    </row>
    <row r="44" spans="1:21" ht="13.5" customHeight="1" x14ac:dyDescent="0.3">
      <c r="A44" s="191"/>
      <c r="B44" s="29"/>
      <c r="C44" s="61" t="s">
        <v>331</v>
      </c>
      <c r="D44" s="29"/>
      <c r="E44" s="62">
        <v>8538.7330250000032</v>
      </c>
      <c r="F44" s="62"/>
      <c r="G44" s="77">
        <f t="shared" si="6"/>
        <v>-6.1773377231658912</v>
      </c>
      <c r="H44" s="78"/>
      <c r="I44" s="77">
        <f t="shared" si="8"/>
        <v>-6.4025395586379261</v>
      </c>
      <c r="J44" s="29"/>
      <c r="K44" s="62">
        <v>7720.8805890000031</v>
      </c>
      <c r="L44" s="62"/>
      <c r="M44" s="77">
        <f t="shared" si="7"/>
        <v>-4.0472528568643185</v>
      </c>
      <c r="N44" s="78"/>
      <c r="O44" s="77">
        <f t="shared" si="9"/>
        <v>-4.5314608731528949</v>
      </c>
      <c r="P44" s="68"/>
      <c r="Q44" s="77">
        <v>1.2006690062260219</v>
      </c>
      <c r="R44" s="29"/>
      <c r="S44" s="61" t="s">
        <v>528</v>
      </c>
      <c r="T44" s="29"/>
      <c r="U44" s="191"/>
    </row>
    <row r="45" spans="1:21" ht="13.5" customHeight="1" x14ac:dyDescent="0.3">
      <c r="A45" s="191"/>
      <c r="B45" s="29"/>
      <c r="C45" s="61" t="s">
        <v>332</v>
      </c>
      <c r="D45" s="29"/>
      <c r="E45" s="62">
        <v>10054.006284000003</v>
      </c>
      <c r="F45" s="62"/>
      <c r="G45" s="77">
        <f t="shared" si="6"/>
        <v>16.122140890169547</v>
      </c>
      <c r="H45" s="78"/>
      <c r="I45" s="77">
        <f t="shared" si="8"/>
        <v>17.745879330850727</v>
      </c>
      <c r="J45" s="29"/>
      <c r="K45" s="62">
        <v>8846.7291090000017</v>
      </c>
      <c r="L45" s="62"/>
      <c r="M45" s="77">
        <f t="shared" si="7"/>
        <v>13.263712260447733</v>
      </c>
      <c r="N45" s="78"/>
      <c r="O45" s="77">
        <f t="shared" si="9"/>
        <v>14.581866757582091</v>
      </c>
      <c r="P45" s="68"/>
      <c r="Q45" s="77">
        <v>2.0299765664711487</v>
      </c>
      <c r="R45" s="29"/>
      <c r="S45" s="61" t="s">
        <v>529</v>
      </c>
      <c r="T45" s="29"/>
      <c r="U45" s="191"/>
    </row>
    <row r="46" spans="1:21" ht="13.5" customHeight="1" x14ac:dyDescent="0.3">
      <c r="A46" s="191"/>
      <c r="B46" s="29"/>
      <c r="C46" s="61" t="s">
        <v>333</v>
      </c>
      <c r="D46" s="29"/>
      <c r="E46" s="62">
        <v>7848.049387</v>
      </c>
      <c r="F46" s="62"/>
      <c r="G46" s="77">
        <f>E46/E32*100-100</f>
        <v>1.0700051325093938</v>
      </c>
      <c r="H46" s="78"/>
      <c r="I46" s="77">
        <f>E46/E45*100-100</f>
        <v>-21.941073385945401</v>
      </c>
      <c r="J46" s="29"/>
      <c r="K46" s="62">
        <v>6703.2949399999998</v>
      </c>
      <c r="L46" s="62"/>
      <c r="M46" s="77">
        <f>K46/K32*100-100</f>
        <v>1.4735484905815497</v>
      </c>
      <c r="N46" s="78"/>
      <c r="O46" s="77">
        <f>K46/K45*100-100</f>
        <v>-24.228549813053874</v>
      </c>
      <c r="P46" s="68"/>
      <c r="Q46" s="77">
        <v>3.5917787797825014</v>
      </c>
      <c r="R46" s="29"/>
      <c r="S46" s="61" t="s">
        <v>530</v>
      </c>
      <c r="T46" s="29"/>
      <c r="U46" s="191"/>
    </row>
    <row r="47" spans="1:21" ht="13.5" customHeight="1" x14ac:dyDescent="0.3">
      <c r="A47" s="191"/>
      <c r="B47" s="29"/>
      <c r="C47" s="61" t="s">
        <v>334</v>
      </c>
      <c r="D47" s="29"/>
      <c r="E47" s="62">
        <v>8858.3647190000011</v>
      </c>
      <c r="F47" s="62"/>
      <c r="G47" s="77">
        <f>E47/E33*100-100</f>
        <v>3.2658694537072392</v>
      </c>
      <c r="H47" s="78"/>
      <c r="I47" s="77">
        <f>E47/E46*100-100</f>
        <v>12.8734578769796</v>
      </c>
      <c r="J47" s="29"/>
      <c r="K47" s="62">
        <v>8151.1350380000003</v>
      </c>
      <c r="L47" s="62"/>
      <c r="M47" s="77">
        <f>K47/K33*100-100</f>
        <v>9.7055833816184389</v>
      </c>
      <c r="N47" s="78"/>
      <c r="O47" s="77">
        <f>K47/K46*100-100</f>
        <v>21.598931733712462</v>
      </c>
      <c r="P47" s="68"/>
      <c r="Q47" s="77">
        <v>7.0360911934002957</v>
      </c>
      <c r="R47" s="29"/>
      <c r="S47" s="61" t="s">
        <v>531</v>
      </c>
      <c r="T47" s="29"/>
      <c r="U47" s="191"/>
    </row>
    <row r="48" spans="1:21" ht="6.75" customHeight="1" thickBot="1" x14ac:dyDescent="0.35">
      <c r="A48" s="63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1"/>
      <c r="Q48" s="80"/>
      <c r="R48" s="80"/>
      <c r="S48" s="80"/>
      <c r="T48" s="80"/>
      <c r="U48" s="63"/>
    </row>
    <row r="49" ht="14.4" thickTop="1" x14ac:dyDescent="0.3"/>
  </sheetData>
  <mergeCells count="18">
    <mergeCell ref="U38:U47"/>
    <mergeCell ref="A1:U1"/>
    <mergeCell ref="A38:A47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Y10:Z10"/>
    <mergeCell ref="S4:S8"/>
    <mergeCell ref="U4:U8"/>
    <mergeCell ref="U10:U22"/>
    <mergeCell ref="U24:U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89" t="s">
        <v>356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3">
      <c r="A2" s="189" t="s">
        <v>537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3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3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3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3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3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3">
      <c r="A11" s="187"/>
      <c r="B11" s="53"/>
      <c r="C11" s="54">
        <v>2023</v>
      </c>
      <c r="D11" s="53"/>
      <c r="E11" s="54">
        <v>2024</v>
      </c>
      <c r="F11" s="53"/>
      <c r="G11" s="27" t="s">
        <v>655</v>
      </c>
      <c r="H11" s="53"/>
      <c r="I11" s="27" t="s">
        <v>656</v>
      </c>
      <c r="J11" s="53"/>
      <c r="K11" s="54">
        <v>2023</v>
      </c>
      <c r="L11" s="53"/>
      <c r="M11" s="54">
        <v>2024</v>
      </c>
      <c r="N11" s="53"/>
      <c r="O11" s="27" t="s">
        <v>655</v>
      </c>
      <c r="P11" s="53"/>
      <c r="Q11" s="27" t="s">
        <v>656</v>
      </c>
      <c r="R11" s="53"/>
      <c r="S11" s="54">
        <v>2023</v>
      </c>
      <c r="T11" s="53"/>
      <c r="U11" s="54">
        <v>2024</v>
      </c>
      <c r="V11" s="53"/>
      <c r="W11" s="27" t="s">
        <v>655</v>
      </c>
      <c r="X11" s="53"/>
      <c r="Y11" s="27" t="s">
        <v>656</v>
      </c>
      <c r="Z11" s="53"/>
      <c r="AA11" s="54">
        <v>2023</v>
      </c>
      <c r="AB11" s="53"/>
      <c r="AC11" s="54">
        <v>2024</v>
      </c>
      <c r="AD11" s="53"/>
      <c r="AE11" s="27" t="s">
        <v>655</v>
      </c>
      <c r="AF11" s="53"/>
      <c r="AG11" s="27" t="s">
        <v>656</v>
      </c>
      <c r="AH11" s="53"/>
      <c r="AI11" s="54">
        <v>2023</v>
      </c>
      <c r="AJ11" s="53"/>
      <c r="AK11" s="54">
        <v>2024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77340.161393000002</v>
      </c>
      <c r="D13" s="58"/>
      <c r="E13" s="57">
        <f>SUM(E14:E25)</f>
        <v>59567.286561000001</v>
      </c>
      <c r="F13" s="58"/>
      <c r="G13" s="59"/>
      <c r="H13" s="58"/>
      <c r="I13" s="58"/>
      <c r="J13" s="58"/>
      <c r="K13" s="57">
        <f>SUM(K14:K25)</f>
        <v>57887.119102000011</v>
      </c>
      <c r="L13" s="58"/>
      <c r="M13" s="57">
        <f>SUM(M14:M25)</f>
        <v>45124.949852999998</v>
      </c>
      <c r="N13" s="58"/>
      <c r="O13" s="59"/>
      <c r="P13" s="58"/>
      <c r="Q13" s="58"/>
      <c r="R13" s="58"/>
      <c r="S13" s="57">
        <f>SUM(S14:S25)</f>
        <v>19453.042290999994</v>
      </c>
      <c r="T13" s="58"/>
      <c r="U13" s="57">
        <f>SUM(U14:U25)</f>
        <v>14442.336708000003</v>
      </c>
      <c r="V13" s="58"/>
      <c r="W13" s="59"/>
      <c r="X13" s="58"/>
      <c r="Y13" s="58"/>
      <c r="Z13" s="58"/>
      <c r="AA13" s="57">
        <f>SUM(AA14:AA25)</f>
        <v>54244.619986999998</v>
      </c>
      <c r="AB13" s="58"/>
      <c r="AC13" s="57">
        <f>SUM(AC14:AC25)</f>
        <v>42400.358630000002</v>
      </c>
      <c r="AD13" s="58"/>
      <c r="AE13" s="59"/>
      <c r="AF13" s="58"/>
      <c r="AG13" s="58"/>
      <c r="AH13" s="58"/>
      <c r="AI13" s="57">
        <f>SUM(AI14:AI25)</f>
        <v>23095.541405999993</v>
      </c>
      <c r="AJ13" s="58"/>
      <c r="AK13" s="57">
        <f>SUM(AK14:AK25)</f>
        <v>17166.927930999998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6380.6757979999984</v>
      </c>
      <c r="D14" s="62"/>
      <c r="E14" s="62">
        <f>M14+U14</f>
        <v>6338.8408909999998</v>
      </c>
      <c r="F14" s="29"/>
      <c r="G14" s="34">
        <f>E14/C14*100-100</f>
        <v>-0.65565009607777824</v>
      </c>
      <c r="H14" s="62"/>
      <c r="I14" s="34">
        <f>E14/C25*100-100</f>
        <v>9.3697412003828475</v>
      </c>
      <c r="J14" s="29"/>
      <c r="K14" s="62">
        <v>4813.7506399999993</v>
      </c>
      <c r="L14" s="62"/>
      <c r="M14" s="62">
        <v>4885.0878300000004</v>
      </c>
      <c r="N14" s="29"/>
      <c r="O14" s="34">
        <f>M14/K14*100-100</f>
        <v>1.4819461026340406</v>
      </c>
      <c r="P14" s="62"/>
      <c r="Q14" s="34">
        <f>M14/K25*100-100</f>
        <v>22.854680137713189</v>
      </c>
      <c r="R14" s="29"/>
      <c r="S14" s="62">
        <v>1566.9251579999991</v>
      </c>
      <c r="T14" s="62"/>
      <c r="U14" s="62">
        <v>1453.7530609999997</v>
      </c>
      <c r="V14" s="29"/>
      <c r="W14" s="34">
        <f>U14/S14*100-100</f>
        <v>-7.222559190028619</v>
      </c>
      <c r="X14" s="62"/>
      <c r="Y14" s="34">
        <f>U14/S25*100-100</f>
        <v>-20.100469467547924</v>
      </c>
      <c r="Z14" s="29"/>
      <c r="AA14" s="62">
        <v>4538.5568190000004</v>
      </c>
      <c r="AB14" s="62"/>
      <c r="AC14" s="62">
        <v>4582.7869920000003</v>
      </c>
      <c r="AD14" s="29"/>
      <c r="AE14" s="34">
        <f>AC14/AA14*100-100</f>
        <v>0.97454267433288067</v>
      </c>
      <c r="AF14" s="62"/>
      <c r="AG14" s="34">
        <f>AC14/AA25*100-100</f>
        <v>23.40667417626112</v>
      </c>
      <c r="AH14" s="29"/>
      <c r="AI14" s="62">
        <v>1842.1189789999985</v>
      </c>
      <c r="AJ14" s="62"/>
      <c r="AK14" s="62">
        <v>1756.0538989999998</v>
      </c>
      <c r="AL14" s="29"/>
      <c r="AM14" s="34">
        <f>AK14/AI14*100-100</f>
        <v>-4.672069555828557</v>
      </c>
      <c r="AN14" s="62"/>
      <c r="AO14" s="34">
        <f>AK14/AI25*100-100</f>
        <v>-15.664562223177725</v>
      </c>
      <c r="AP14" s="29"/>
      <c r="AQ14" s="61" t="s">
        <v>523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6406.0867490000001</v>
      </c>
      <c r="D15" s="62"/>
      <c r="E15" s="62">
        <f t="shared" ref="E15:E25" si="1">M15+U15</f>
        <v>6527.9853019999991</v>
      </c>
      <c r="F15" s="29"/>
      <c r="G15" s="34">
        <f t="shared" ref="G15:G25" si="2">E15/C15*100-100</f>
        <v>1.9028551715917246</v>
      </c>
      <c r="H15" s="62"/>
      <c r="I15" s="34">
        <f t="shared" ref="I15:I25" si="3">E15/E14*100-100</f>
        <v>2.9838958612851343</v>
      </c>
      <c r="J15" s="29"/>
      <c r="K15" s="62">
        <v>4909.8930420000006</v>
      </c>
      <c r="L15" s="62"/>
      <c r="M15" s="62">
        <v>5042.66489</v>
      </c>
      <c r="N15" s="29"/>
      <c r="O15" s="34">
        <f t="shared" ref="O15:O25" si="4">M15/K15*100-100</f>
        <v>2.7041698640733784</v>
      </c>
      <c r="P15" s="62"/>
      <c r="Q15" s="34">
        <f t="shared" ref="Q15:Q25" si="5">M15/M14*100-100</f>
        <v>3.2256750642700354</v>
      </c>
      <c r="R15" s="29"/>
      <c r="S15" s="62">
        <v>1496.1937069999997</v>
      </c>
      <c r="T15" s="62"/>
      <c r="U15" s="62">
        <v>1485.3204119999989</v>
      </c>
      <c r="V15" s="29"/>
      <c r="W15" s="34">
        <f t="shared" ref="W15:W25" si="6">U15/S15*100-100</f>
        <v>-0.72673043263914394</v>
      </c>
      <c r="X15" s="62"/>
      <c r="Y15" s="34">
        <f t="shared" ref="Y15:Y25" si="7">U15/U14*100-100</f>
        <v>2.1714383169233002</v>
      </c>
      <c r="Z15" s="29"/>
      <c r="AA15" s="62">
        <v>4594.6389030000009</v>
      </c>
      <c r="AB15" s="62"/>
      <c r="AC15" s="62">
        <v>4670.0803230000001</v>
      </c>
      <c r="AD15" s="29"/>
      <c r="AE15" s="34">
        <f t="shared" ref="AE15:AE25" si="8">AC15/AA15*100-100</f>
        <v>1.641944483400863</v>
      </c>
      <c r="AF15" s="62"/>
      <c r="AG15" s="34">
        <f t="shared" ref="AG15:AG25" si="9">AC15/AC14*100-100</f>
        <v>1.904808823809276</v>
      </c>
      <c r="AH15" s="29"/>
      <c r="AI15" s="62">
        <v>1811.4478459999996</v>
      </c>
      <c r="AJ15" s="62"/>
      <c r="AK15" s="62">
        <v>1857.9049789999988</v>
      </c>
      <c r="AL15" s="29"/>
      <c r="AM15" s="34">
        <f t="shared" ref="AM15:AM25" si="10">AK15/AI15*100-100</f>
        <v>2.5646409363970832</v>
      </c>
      <c r="AN15" s="62"/>
      <c r="AO15" s="34">
        <f t="shared" ref="AO15:AO25" si="11">AK15/AK14*100-100</f>
        <v>5.7999973724040643</v>
      </c>
      <c r="AP15" s="29"/>
      <c r="AQ15" s="61" t="s">
        <v>524</v>
      </c>
    </row>
    <row r="16" spans="1:46" ht="13.5" customHeight="1" x14ac:dyDescent="0.3">
      <c r="A16" s="61" t="s">
        <v>328</v>
      </c>
      <c r="B16" s="29"/>
      <c r="C16" s="62">
        <f t="shared" si="0"/>
        <v>7837.6721039999966</v>
      </c>
      <c r="D16" s="62"/>
      <c r="E16" s="62">
        <f t="shared" si="1"/>
        <v>6788.4095349999998</v>
      </c>
      <c r="F16" s="29"/>
      <c r="G16" s="34">
        <f t="shared" si="2"/>
        <v>-13.387426203559855</v>
      </c>
      <c r="H16" s="62"/>
      <c r="I16" s="34">
        <f t="shared" si="3"/>
        <v>3.9893507866847386</v>
      </c>
      <c r="J16" s="29"/>
      <c r="K16" s="62">
        <v>5759.5807909999985</v>
      </c>
      <c r="L16" s="62"/>
      <c r="M16" s="62">
        <v>4975.5549819999987</v>
      </c>
      <c r="N16" s="29"/>
      <c r="O16" s="34">
        <f t="shared" si="4"/>
        <v>-13.612549896428732</v>
      </c>
      <c r="P16" s="62"/>
      <c r="Q16" s="34">
        <f t="shared" si="5"/>
        <v>-1.3308421135238575</v>
      </c>
      <c r="R16" s="29"/>
      <c r="S16" s="62">
        <v>2078.0913129999981</v>
      </c>
      <c r="T16" s="62"/>
      <c r="U16" s="62">
        <v>1812.8545530000008</v>
      </c>
      <c r="V16" s="29"/>
      <c r="W16" s="34">
        <f t="shared" si="6"/>
        <v>-12.763479561304408</v>
      </c>
      <c r="X16" s="62"/>
      <c r="Y16" s="34">
        <f t="shared" si="7"/>
        <v>22.051413173469683</v>
      </c>
      <c r="Z16" s="29"/>
      <c r="AA16" s="62">
        <v>5387.054439999999</v>
      </c>
      <c r="AB16" s="62"/>
      <c r="AC16" s="62">
        <v>4671.6797449999995</v>
      </c>
      <c r="AD16" s="29"/>
      <c r="AE16" s="34">
        <f t="shared" si="8"/>
        <v>-13.279514862300147</v>
      </c>
      <c r="AF16" s="62"/>
      <c r="AG16" s="34">
        <f t="shared" si="9"/>
        <v>3.4248276033338243E-2</v>
      </c>
      <c r="AH16" s="29"/>
      <c r="AI16" s="62">
        <v>2450.6176639999971</v>
      </c>
      <c r="AJ16" s="62"/>
      <c r="AK16" s="62">
        <v>2116.7297900000008</v>
      </c>
      <c r="AL16" s="29"/>
      <c r="AM16" s="34">
        <f t="shared" si="10"/>
        <v>-13.624641611984927</v>
      </c>
      <c r="AN16" s="62"/>
      <c r="AO16" s="34">
        <f t="shared" si="11"/>
        <v>13.931003680248068</v>
      </c>
      <c r="AP16" s="29"/>
      <c r="AQ16" s="61" t="s">
        <v>525</v>
      </c>
    </row>
    <row r="17" spans="1:43" ht="13.5" customHeight="1" x14ac:dyDescent="0.3">
      <c r="A17" s="61" t="s">
        <v>329</v>
      </c>
      <c r="B17" s="29"/>
      <c r="C17" s="62">
        <f t="shared" si="0"/>
        <v>5962.5082049999983</v>
      </c>
      <c r="D17" s="62"/>
      <c r="E17" s="62">
        <f t="shared" si="1"/>
        <v>6864.9238369999994</v>
      </c>
      <c r="F17" s="29"/>
      <c r="G17" s="34">
        <f t="shared" si="2"/>
        <v>15.134832539823748</v>
      </c>
      <c r="H17" s="62"/>
      <c r="I17" s="34">
        <f t="shared" si="3"/>
        <v>1.127131496788806</v>
      </c>
      <c r="J17" s="29"/>
      <c r="K17" s="62">
        <v>4534.5230249999986</v>
      </c>
      <c r="L17" s="62"/>
      <c r="M17" s="62">
        <v>5186.0913420000006</v>
      </c>
      <c r="N17" s="29"/>
      <c r="O17" s="34">
        <f t="shared" si="4"/>
        <v>14.369059621215669</v>
      </c>
      <c r="P17" s="62"/>
      <c r="Q17" s="34">
        <f t="shared" si="5"/>
        <v>4.2314146012185034</v>
      </c>
      <c r="R17" s="29"/>
      <c r="S17" s="62">
        <v>1427.9851799999999</v>
      </c>
      <c r="T17" s="62"/>
      <c r="U17" s="62">
        <v>1678.832494999999</v>
      </c>
      <c r="V17" s="29"/>
      <c r="W17" s="34">
        <f t="shared" si="6"/>
        <v>17.566520893445059</v>
      </c>
      <c r="X17" s="62"/>
      <c r="Y17" s="34">
        <f t="shared" si="7"/>
        <v>-7.3928742809628858</v>
      </c>
      <c r="Z17" s="29"/>
      <c r="AA17" s="62">
        <v>4302.3950419999992</v>
      </c>
      <c r="AB17" s="62"/>
      <c r="AC17" s="62">
        <v>4876.9101840000012</v>
      </c>
      <c r="AD17" s="29"/>
      <c r="AE17" s="34">
        <f t="shared" si="8"/>
        <v>13.353379603490211</v>
      </c>
      <c r="AF17" s="62"/>
      <c r="AG17" s="34">
        <f t="shared" si="9"/>
        <v>4.3930759427517501</v>
      </c>
      <c r="AH17" s="29"/>
      <c r="AI17" s="62">
        <v>1660.113163</v>
      </c>
      <c r="AJ17" s="62"/>
      <c r="AK17" s="62">
        <v>1988.0136529999993</v>
      </c>
      <c r="AL17" s="29"/>
      <c r="AM17" s="34">
        <f t="shared" si="10"/>
        <v>19.751695083692283</v>
      </c>
      <c r="AN17" s="62"/>
      <c r="AO17" s="34">
        <f t="shared" si="11"/>
        <v>-6.0808959938151332</v>
      </c>
      <c r="AP17" s="29"/>
      <c r="AQ17" s="61" t="s">
        <v>526</v>
      </c>
    </row>
    <row r="18" spans="1:43" ht="13.5" customHeight="1" x14ac:dyDescent="0.3">
      <c r="A18" s="61" t="s">
        <v>330</v>
      </c>
      <c r="B18" s="29"/>
      <c r="C18" s="62">
        <f t="shared" si="0"/>
        <v>6915.5553180000015</v>
      </c>
      <c r="D18" s="62"/>
      <c r="E18" s="62">
        <f t="shared" si="1"/>
        <v>6840.8931069999981</v>
      </c>
      <c r="F18" s="29"/>
      <c r="G18" s="34">
        <f t="shared" si="2"/>
        <v>-1.0796271241684821</v>
      </c>
      <c r="H18" s="62"/>
      <c r="I18" s="34">
        <f t="shared" si="3"/>
        <v>-0.35005093385716179</v>
      </c>
      <c r="J18" s="29"/>
      <c r="K18" s="62">
        <v>5270.5740750000023</v>
      </c>
      <c r="L18" s="62"/>
      <c r="M18" s="62">
        <v>5187.0052709999982</v>
      </c>
      <c r="N18" s="29"/>
      <c r="O18" s="34">
        <f t="shared" si="4"/>
        <v>-1.585573085793385</v>
      </c>
      <c r="P18" s="62"/>
      <c r="Q18" s="34">
        <f t="shared" si="5"/>
        <v>1.7622693850299243E-2</v>
      </c>
      <c r="R18" s="29"/>
      <c r="S18" s="62">
        <v>1644.9812429999993</v>
      </c>
      <c r="T18" s="62"/>
      <c r="U18" s="62">
        <v>1653.8878359999997</v>
      </c>
      <c r="V18" s="29"/>
      <c r="W18" s="34">
        <f t="shared" si="6"/>
        <v>0.54144039866115179</v>
      </c>
      <c r="X18" s="62"/>
      <c r="Y18" s="34">
        <f t="shared" si="7"/>
        <v>-1.4858337013544229</v>
      </c>
      <c r="Z18" s="29"/>
      <c r="AA18" s="62">
        <v>4910.1230420000011</v>
      </c>
      <c r="AB18" s="62"/>
      <c r="AC18" s="62">
        <v>4859.9943839999987</v>
      </c>
      <c r="AD18" s="29"/>
      <c r="AE18" s="34">
        <f t="shared" si="8"/>
        <v>-1.0209246809339447</v>
      </c>
      <c r="AF18" s="62"/>
      <c r="AG18" s="34">
        <f t="shared" si="9"/>
        <v>-0.34685486018379663</v>
      </c>
      <c r="AH18" s="29"/>
      <c r="AI18" s="62">
        <v>2005.4322759999998</v>
      </c>
      <c r="AJ18" s="62"/>
      <c r="AK18" s="62">
        <v>1980.8987229999991</v>
      </c>
      <c r="AL18" s="29"/>
      <c r="AM18" s="34">
        <f t="shared" si="10"/>
        <v>-1.2233548494060784</v>
      </c>
      <c r="AN18" s="62"/>
      <c r="AO18" s="34">
        <f t="shared" si="11"/>
        <v>-0.35789140528605401</v>
      </c>
      <c r="AP18" s="29"/>
      <c r="AQ18" s="61" t="s">
        <v>527</v>
      </c>
    </row>
    <row r="19" spans="1:43" ht="13.5" customHeight="1" x14ac:dyDescent="0.3">
      <c r="A19" s="61" t="s">
        <v>331</v>
      </c>
      <c r="B19" s="29"/>
      <c r="C19" s="62">
        <f t="shared" si="0"/>
        <v>6886.346720999999</v>
      </c>
      <c r="D19" s="62"/>
      <c r="E19" s="62">
        <f t="shared" si="1"/>
        <v>6580.5631290000019</v>
      </c>
      <c r="F19" s="29"/>
      <c r="G19" s="34">
        <f t="shared" si="2"/>
        <v>-4.4404327053052128</v>
      </c>
      <c r="H19" s="62"/>
      <c r="I19" s="34">
        <f t="shared" si="3"/>
        <v>-3.805496942111418</v>
      </c>
      <c r="J19" s="29"/>
      <c r="K19" s="62">
        <v>5279.947279</v>
      </c>
      <c r="L19" s="62"/>
      <c r="M19" s="62">
        <v>4977.4935910000013</v>
      </c>
      <c r="N19" s="29"/>
      <c r="O19" s="34">
        <f t="shared" si="4"/>
        <v>-5.7283467432137343</v>
      </c>
      <c r="P19" s="62"/>
      <c r="Q19" s="34">
        <f t="shared" si="5"/>
        <v>-4.0391645863819434</v>
      </c>
      <c r="R19" s="29"/>
      <c r="S19" s="62">
        <v>1606.399441999999</v>
      </c>
      <c r="T19" s="62"/>
      <c r="U19" s="62">
        <v>1603.0695380000002</v>
      </c>
      <c r="V19" s="29"/>
      <c r="W19" s="34">
        <f t="shared" si="6"/>
        <v>-0.2072899126417127</v>
      </c>
      <c r="X19" s="62"/>
      <c r="Y19" s="34">
        <f t="shared" si="7"/>
        <v>-3.0726568570034232</v>
      </c>
      <c r="Z19" s="29"/>
      <c r="AA19" s="62">
        <v>4953.0397439999997</v>
      </c>
      <c r="AB19" s="62"/>
      <c r="AC19" s="62">
        <v>4708.0285060000006</v>
      </c>
      <c r="AD19" s="29"/>
      <c r="AE19" s="34">
        <f t="shared" si="8"/>
        <v>-4.9466842719523925</v>
      </c>
      <c r="AF19" s="62"/>
      <c r="AG19" s="34">
        <f t="shared" si="9"/>
        <v>-3.1268735309715225</v>
      </c>
      <c r="AH19" s="29"/>
      <c r="AI19" s="62">
        <v>1933.3069769999995</v>
      </c>
      <c r="AJ19" s="62"/>
      <c r="AK19" s="62">
        <v>1872.534623</v>
      </c>
      <c r="AL19" s="29"/>
      <c r="AM19" s="34">
        <f t="shared" si="10"/>
        <v>-3.1434404739128752</v>
      </c>
      <c r="AN19" s="62"/>
      <c r="AO19" s="34">
        <f t="shared" si="11"/>
        <v>-5.4704513028250972</v>
      </c>
      <c r="AP19" s="29"/>
      <c r="AQ19" s="61" t="s">
        <v>528</v>
      </c>
    </row>
    <row r="20" spans="1:43" ht="13.5" customHeight="1" x14ac:dyDescent="0.3">
      <c r="A20" s="61" t="s">
        <v>332</v>
      </c>
      <c r="B20" s="29"/>
      <c r="C20" s="62">
        <f t="shared" si="0"/>
        <v>6405.4187169999996</v>
      </c>
      <c r="D20" s="62"/>
      <c r="E20" s="62">
        <f t="shared" si="1"/>
        <v>7920.4380689999998</v>
      </c>
      <c r="F20" s="29"/>
      <c r="G20" s="34">
        <f t="shared" si="2"/>
        <v>23.652151700545886</v>
      </c>
      <c r="H20" s="62"/>
      <c r="I20" s="34">
        <f t="shared" si="3"/>
        <v>20.361098491636369</v>
      </c>
      <c r="J20" s="29"/>
      <c r="K20" s="62">
        <v>4783.2052359999998</v>
      </c>
      <c r="L20" s="62"/>
      <c r="M20" s="62">
        <v>5940.1555949999993</v>
      </c>
      <c r="N20" s="29"/>
      <c r="O20" s="34">
        <f t="shared" si="4"/>
        <v>24.187763265778443</v>
      </c>
      <c r="P20" s="62"/>
      <c r="Q20" s="34">
        <f t="shared" si="5"/>
        <v>19.340296203306508</v>
      </c>
      <c r="R20" s="29"/>
      <c r="S20" s="62">
        <v>1622.2134809999998</v>
      </c>
      <c r="T20" s="62"/>
      <c r="U20" s="62">
        <v>1980.2824740000008</v>
      </c>
      <c r="V20" s="29"/>
      <c r="W20" s="34">
        <f t="shared" si="6"/>
        <v>22.072865081806142</v>
      </c>
      <c r="X20" s="62"/>
      <c r="Y20" s="34">
        <f t="shared" si="7"/>
        <v>23.53066582941959</v>
      </c>
      <c r="Z20" s="29"/>
      <c r="AA20" s="62">
        <v>4491.6970359999996</v>
      </c>
      <c r="AB20" s="62"/>
      <c r="AC20" s="62">
        <v>5624.5642819999994</v>
      </c>
      <c r="AD20" s="29"/>
      <c r="AE20" s="34">
        <f t="shared" si="8"/>
        <v>25.221363705528432</v>
      </c>
      <c r="AF20" s="62"/>
      <c r="AG20" s="34">
        <f t="shared" si="9"/>
        <v>19.467506936968377</v>
      </c>
      <c r="AH20" s="29"/>
      <c r="AI20" s="62">
        <v>1913.7216809999993</v>
      </c>
      <c r="AJ20" s="62"/>
      <c r="AK20" s="62">
        <v>2295.8737870000004</v>
      </c>
      <c r="AL20" s="29"/>
      <c r="AM20" s="34">
        <f t="shared" si="10"/>
        <v>19.969053483279282</v>
      </c>
      <c r="AN20" s="62"/>
      <c r="AO20" s="34">
        <f t="shared" si="11"/>
        <v>22.607815033174973</v>
      </c>
      <c r="AP20" s="29"/>
      <c r="AQ20" s="61" t="s">
        <v>529</v>
      </c>
    </row>
    <row r="21" spans="1:43" ht="13.5" customHeight="1" x14ac:dyDescent="0.3">
      <c r="A21" s="61" t="s">
        <v>333</v>
      </c>
      <c r="B21" s="29"/>
      <c r="C21" s="62">
        <f t="shared" si="0"/>
        <v>5316.3315359999988</v>
      </c>
      <c r="D21" s="62"/>
      <c r="E21" s="62">
        <f t="shared" si="1"/>
        <v>5217.5516349999998</v>
      </c>
      <c r="F21" s="29"/>
      <c r="G21" s="34">
        <f t="shared" si="2"/>
        <v>-1.8580462924688277</v>
      </c>
      <c r="H21" s="62"/>
      <c r="I21" s="34">
        <f t="shared" si="3"/>
        <v>-34.125466425637413</v>
      </c>
      <c r="J21" s="29"/>
      <c r="K21" s="62">
        <v>3795.1425629999999</v>
      </c>
      <c r="L21" s="62"/>
      <c r="M21" s="62">
        <v>3849.2241729999992</v>
      </c>
      <c r="N21" s="29"/>
      <c r="O21" s="34">
        <f t="shared" si="4"/>
        <v>1.4250218299374922</v>
      </c>
      <c r="P21" s="62"/>
      <c r="Q21" s="34">
        <f t="shared" si="5"/>
        <v>-35.199943647267389</v>
      </c>
      <c r="R21" s="29"/>
      <c r="S21" s="62">
        <v>1521.1889729999991</v>
      </c>
      <c r="T21" s="62"/>
      <c r="U21" s="62">
        <v>1368.3274620000009</v>
      </c>
      <c r="V21" s="29"/>
      <c r="W21" s="34">
        <f t="shared" si="6"/>
        <v>-10.0488179781197</v>
      </c>
      <c r="X21" s="62"/>
      <c r="Y21" s="34">
        <f t="shared" si="7"/>
        <v>-30.902410137676128</v>
      </c>
      <c r="Z21" s="29"/>
      <c r="AA21" s="62">
        <v>3546.7151289999997</v>
      </c>
      <c r="AB21" s="62"/>
      <c r="AC21" s="62">
        <v>3634.2596129999993</v>
      </c>
      <c r="AD21" s="29"/>
      <c r="AE21" s="34">
        <f t="shared" si="8"/>
        <v>2.4683257836014292</v>
      </c>
      <c r="AF21" s="62"/>
      <c r="AG21" s="34">
        <f t="shared" si="9"/>
        <v>-35.385935144691445</v>
      </c>
      <c r="AH21" s="29"/>
      <c r="AI21" s="62">
        <v>1769.6164069999995</v>
      </c>
      <c r="AJ21" s="62"/>
      <c r="AK21" s="62">
        <v>1583.2920220000008</v>
      </c>
      <c r="AL21" s="29"/>
      <c r="AM21" s="34">
        <f t="shared" si="10"/>
        <v>-10.529083267026849</v>
      </c>
      <c r="AN21" s="62"/>
      <c r="AO21" s="34">
        <f t="shared" si="11"/>
        <v>-31.037497315177959</v>
      </c>
      <c r="AP21" s="29"/>
      <c r="AQ21" s="61" t="s">
        <v>530</v>
      </c>
    </row>
    <row r="22" spans="1:43" ht="13.5" customHeight="1" x14ac:dyDescent="0.3">
      <c r="A22" s="61" t="s">
        <v>334</v>
      </c>
      <c r="B22" s="29"/>
      <c r="C22" s="62">
        <f t="shared" si="0"/>
        <v>6174.790253000001</v>
      </c>
      <c r="D22" s="62"/>
      <c r="E22" s="62">
        <f t="shared" si="1"/>
        <v>6487.6810560000013</v>
      </c>
      <c r="F22" s="29"/>
      <c r="G22" s="34">
        <f t="shared" si="2"/>
        <v>5.0672296576872924</v>
      </c>
      <c r="H22" s="62"/>
      <c r="I22" s="34">
        <f t="shared" si="3"/>
        <v>24.343399162162797</v>
      </c>
      <c r="J22" s="29"/>
      <c r="K22" s="62">
        <v>4616.6745360000004</v>
      </c>
      <c r="L22" s="62"/>
      <c r="M22" s="62">
        <v>5081.6721790000001</v>
      </c>
      <c r="N22" s="29"/>
      <c r="O22" s="34">
        <f t="shared" si="4"/>
        <v>10.072133943470178</v>
      </c>
      <c r="P22" s="62"/>
      <c r="Q22" s="34">
        <f t="shared" si="5"/>
        <v>32.018088596784906</v>
      </c>
      <c r="R22" s="29"/>
      <c r="S22" s="62">
        <v>1558.1157170000006</v>
      </c>
      <c r="T22" s="62"/>
      <c r="U22" s="62">
        <v>1406.0088770000013</v>
      </c>
      <c r="V22" s="29"/>
      <c r="W22" s="34">
        <f t="shared" si="6"/>
        <v>-9.7622300025871027</v>
      </c>
      <c r="X22" s="62"/>
      <c r="Y22" s="34">
        <f t="shared" si="7"/>
        <v>2.7538302085177548</v>
      </c>
      <c r="Z22" s="29"/>
      <c r="AA22" s="62">
        <v>4286.2404820000002</v>
      </c>
      <c r="AB22" s="62"/>
      <c r="AC22" s="62">
        <v>4772.0546009999998</v>
      </c>
      <c r="AD22" s="29"/>
      <c r="AE22" s="34">
        <f t="shared" si="8"/>
        <v>11.334271164676096</v>
      </c>
      <c r="AF22" s="62"/>
      <c r="AG22" s="34">
        <f t="shared" si="9"/>
        <v>31.307476877271768</v>
      </c>
      <c r="AH22" s="29"/>
      <c r="AI22" s="62">
        <v>1888.5497709999997</v>
      </c>
      <c r="AJ22" s="62"/>
      <c r="AK22" s="62">
        <v>1715.6264550000012</v>
      </c>
      <c r="AL22" s="29"/>
      <c r="AM22" s="34">
        <f t="shared" si="10"/>
        <v>-9.1564076655726439</v>
      </c>
      <c r="AN22" s="62"/>
      <c r="AO22" s="34">
        <f t="shared" si="11"/>
        <v>8.3581822658865406</v>
      </c>
      <c r="AP22" s="29"/>
      <c r="AQ22" s="61" t="s">
        <v>531</v>
      </c>
    </row>
    <row r="23" spans="1:43" ht="13.5" customHeight="1" x14ac:dyDescent="0.3">
      <c r="A23" s="61" t="s">
        <v>335</v>
      </c>
      <c r="B23" s="29"/>
      <c r="C23" s="62">
        <f t="shared" si="0"/>
        <v>6335.7379249999994</v>
      </c>
      <c r="D23" s="62"/>
      <c r="E23" s="62"/>
      <c r="F23" s="29"/>
      <c r="G23" s="34"/>
      <c r="H23" s="62"/>
      <c r="I23" s="34"/>
      <c r="J23" s="29"/>
      <c r="K23" s="62">
        <v>4770.264862</v>
      </c>
      <c r="L23" s="62"/>
      <c r="M23" s="62"/>
      <c r="N23" s="29"/>
      <c r="O23" s="34"/>
      <c r="P23" s="62"/>
      <c r="Q23" s="34"/>
      <c r="R23" s="29"/>
      <c r="S23" s="62">
        <v>1565.473062999999</v>
      </c>
      <c r="T23" s="62"/>
      <c r="U23" s="62"/>
      <c r="V23" s="29"/>
      <c r="W23" s="34"/>
      <c r="X23" s="62"/>
      <c r="Y23" s="34"/>
      <c r="Z23" s="29"/>
      <c r="AA23" s="62">
        <v>4489.8203000000003</v>
      </c>
      <c r="AB23" s="62"/>
      <c r="AC23" s="62"/>
      <c r="AD23" s="29"/>
      <c r="AE23" s="34"/>
      <c r="AF23" s="62"/>
      <c r="AG23" s="34"/>
      <c r="AH23" s="29"/>
      <c r="AI23" s="62">
        <v>1845.9176249999991</v>
      </c>
      <c r="AJ23" s="62"/>
      <c r="AK23" s="62"/>
      <c r="AL23" s="29"/>
      <c r="AM23" s="34"/>
      <c r="AN23" s="62"/>
      <c r="AO23" s="34"/>
      <c r="AP23" s="29"/>
      <c r="AQ23" s="61" t="s">
        <v>532</v>
      </c>
    </row>
    <row r="24" spans="1:43" ht="13.5" customHeight="1" x14ac:dyDescent="0.3">
      <c r="A24" s="61" t="s">
        <v>336</v>
      </c>
      <c r="B24" s="29"/>
      <c r="C24" s="62">
        <f t="shared" si="0"/>
        <v>6923.2477310000031</v>
      </c>
      <c r="D24" s="62"/>
      <c r="E24" s="62"/>
      <c r="F24" s="29"/>
      <c r="G24" s="34"/>
      <c r="H24" s="62"/>
      <c r="I24" s="34"/>
      <c r="J24" s="29"/>
      <c r="K24" s="62">
        <v>5377.2490660000021</v>
      </c>
      <c r="L24" s="62"/>
      <c r="M24" s="62"/>
      <c r="N24" s="29"/>
      <c r="O24" s="34"/>
      <c r="P24" s="62"/>
      <c r="Q24" s="34"/>
      <c r="R24" s="29"/>
      <c r="S24" s="62">
        <v>1545.998665000001</v>
      </c>
      <c r="T24" s="62"/>
      <c r="U24" s="62"/>
      <c r="V24" s="29"/>
      <c r="W24" s="34"/>
      <c r="X24" s="62"/>
      <c r="Y24" s="34"/>
      <c r="Z24" s="29"/>
      <c r="AA24" s="62">
        <v>5030.7741050000022</v>
      </c>
      <c r="AB24" s="62"/>
      <c r="AC24" s="62"/>
      <c r="AD24" s="29"/>
      <c r="AE24" s="34"/>
      <c r="AF24" s="62"/>
      <c r="AG24" s="34"/>
      <c r="AH24" s="29"/>
      <c r="AI24" s="62">
        <v>1892.4736260000013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3">
      <c r="A25" s="61" t="s">
        <v>337</v>
      </c>
      <c r="B25" s="29"/>
      <c r="C25" s="62">
        <f t="shared" si="0"/>
        <v>5795.790336</v>
      </c>
      <c r="D25" s="62"/>
      <c r="E25" s="62"/>
      <c r="F25" s="29"/>
      <c r="G25" s="34"/>
      <c r="H25" s="62"/>
      <c r="I25" s="34"/>
      <c r="J25" s="29"/>
      <c r="K25" s="62">
        <v>3976.313987</v>
      </c>
      <c r="L25" s="62"/>
      <c r="M25" s="62"/>
      <c r="N25" s="29"/>
      <c r="O25" s="34"/>
      <c r="P25" s="62"/>
      <c r="Q25" s="34"/>
      <c r="R25" s="29"/>
      <c r="S25" s="62">
        <v>1819.4763490000005</v>
      </c>
      <c r="T25" s="62"/>
      <c r="U25" s="62"/>
      <c r="V25" s="29"/>
      <c r="W25" s="34"/>
      <c r="X25" s="62"/>
      <c r="Y25" s="34"/>
      <c r="Z25" s="29"/>
      <c r="AA25" s="62">
        <v>3713.5649450000001</v>
      </c>
      <c r="AB25" s="62"/>
      <c r="AC25" s="62"/>
      <c r="AD25" s="29"/>
      <c r="AE25" s="34"/>
      <c r="AF25" s="62"/>
      <c r="AG25" s="34"/>
      <c r="AH25" s="29"/>
      <c r="AI25" s="62">
        <v>2082.2253910000004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4.4" thickTop="1" x14ac:dyDescent="0.3"/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49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2" t="s">
        <v>663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1">
        <v>2022</v>
      </c>
      <c r="B10" s="29"/>
      <c r="C10" s="69" t="s">
        <v>296</v>
      </c>
      <c r="D10" s="66"/>
      <c r="E10" s="71">
        <f>SUM(E11:E22)</f>
        <v>78402.738370999999</v>
      </c>
      <c r="F10" s="72"/>
      <c r="G10" s="73">
        <v>23.238849086916289</v>
      </c>
      <c r="H10" s="74"/>
      <c r="I10" s="75"/>
      <c r="J10" s="70"/>
      <c r="K10" s="71">
        <f>SUM(K11:K22)</f>
        <v>71883.900528999991</v>
      </c>
      <c r="L10" s="72"/>
      <c r="M10" s="73">
        <v>19.690127535131708</v>
      </c>
      <c r="N10" s="74"/>
      <c r="O10" s="75"/>
      <c r="P10" s="76"/>
      <c r="Q10" s="75"/>
      <c r="R10" s="29"/>
      <c r="S10" s="69" t="s">
        <v>296</v>
      </c>
      <c r="T10" s="29"/>
      <c r="U10" s="191">
        <v>2022</v>
      </c>
      <c r="Y10" s="190"/>
      <c r="Z10" s="190"/>
    </row>
    <row r="11" spans="1:26" ht="13.5" customHeight="1" x14ac:dyDescent="0.3">
      <c r="A11" s="191"/>
      <c r="B11" s="29"/>
      <c r="C11" s="61" t="s">
        <v>326</v>
      </c>
      <c r="D11" s="29"/>
      <c r="E11" s="62">
        <v>5624.8590319999994</v>
      </c>
      <c r="F11" s="62"/>
      <c r="G11" s="77">
        <v>21.867047003644927</v>
      </c>
      <c r="H11" s="78"/>
      <c r="I11" s="77">
        <v>5.8400233332277338</v>
      </c>
      <c r="J11" s="29"/>
      <c r="K11" s="62">
        <v>5200.1234009999989</v>
      </c>
      <c r="L11" s="62"/>
      <c r="M11" s="77">
        <v>19.145716956148306</v>
      </c>
      <c r="N11" s="78"/>
      <c r="O11" s="77">
        <v>3.8123430428684202</v>
      </c>
      <c r="P11" s="68"/>
      <c r="Q11" s="77">
        <v>20.864942211803239</v>
      </c>
      <c r="R11" s="29"/>
      <c r="S11" s="61" t="s">
        <v>523</v>
      </c>
      <c r="T11" s="29"/>
      <c r="U11" s="191"/>
    </row>
    <row r="12" spans="1:26" ht="13.5" customHeight="1" x14ac:dyDescent="0.3">
      <c r="A12" s="191"/>
      <c r="B12" s="29"/>
      <c r="C12" s="61" t="s">
        <v>327</v>
      </c>
      <c r="D12" s="29"/>
      <c r="E12" s="62">
        <v>5985.0858189999981</v>
      </c>
      <c r="F12" s="62"/>
      <c r="G12" s="77">
        <v>20.005556191617032</v>
      </c>
      <c r="H12" s="78"/>
      <c r="I12" s="77">
        <f>E12/E11*100-100</f>
        <v>6.4041922642088736</v>
      </c>
      <c r="J12" s="29"/>
      <c r="K12" s="62">
        <v>5460.2588599999981</v>
      </c>
      <c r="L12" s="62"/>
      <c r="M12" s="77">
        <v>17.236812708006056</v>
      </c>
      <c r="N12" s="78"/>
      <c r="O12" s="77">
        <f>K12/K11*100-100</f>
        <v>5.0024862669600338</v>
      </c>
      <c r="P12" s="68"/>
      <c r="Q12" s="77">
        <v>22.128992189081814</v>
      </c>
      <c r="R12" s="29"/>
      <c r="S12" s="61" t="s">
        <v>524</v>
      </c>
      <c r="T12" s="29"/>
      <c r="U12" s="191"/>
    </row>
    <row r="13" spans="1:26" ht="13.5" customHeight="1" x14ac:dyDescent="0.3">
      <c r="A13" s="191"/>
      <c r="B13" s="29"/>
      <c r="C13" s="61" t="s">
        <v>328</v>
      </c>
      <c r="D13" s="29"/>
      <c r="E13" s="62">
        <v>6621.3055489999988</v>
      </c>
      <c r="F13" s="62"/>
      <c r="G13" s="77">
        <v>13.221937593042625</v>
      </c>
      <c r="H13" s="78"/>
      <c r="I13" s="77">
        <f t="shared" ref="I13:I22" si="0">E13/E12*100-100</f>
        <v>10.63008533612475</v>
      </c>
      <c r="J13" s="29"/>
      <c r="K13" s="62">
        <v>6168.5632549999991</v>
      </c>
      <c r="L13" s="62"/>
      <c r="M13" s="77">
        <v>11.895774295815499</v>
      </c>
      <c r="N13" s="78"/>
      <c r="O13" s="77">
        <f t="shared" ref="O13:O22" si="1">K13/K12*100-100</f>
        <v>12.971992961520542</v>
      </c>
      <c r="P13" s="68"/>
      <c r="Q13" s="77">
        <v>17.994080890205197</v>
      </c>
      <c r="R13" s="29"/>
      <c r="S13" s="61" t="s">
        <v>525</v>
      </c>
      <c r="T13" s="29"/>
      <c r="U13" s="191"/>
    </row>
    <row r="14" spans="1:26" ht="13.5" customHeight="1" x14ac:dyDescent="0.3">
      <c r="A14" s="191"/>
      <c r="B14" s="29"/>
      <c r="C14" s="61" t="s">
        <v>329</v>
      </c>
      <c r="D14" s="29"/>
      <c r="E14" s="62">
        <v>6202.2073860000019</v>
      </c>
      <c r="F14" s="62"/>
      <c r="G14" s="77">
        <v>16.119825741400675</v>
      </c>
      <c r="H14" s="78"/>
      <c r="I14" s="77">
        <f t="shared" si="0"/>
        <v>-6.3295396942268098</v>
      </c>
      <c r="J14" s="29"/>
      <c r="K14" s="62">
        <v>5665.3561630000022</v>
      </c>
      <c r="L14" s="62"/>
      <c r="M14" s="77">
        <v>11.868565528288769</v>
      </c>
      <c r="N14" s="78"/>
      <c r="O14" s="77">
        <f t="shared" si="1"/>
        <v>-8.1576060939655122</v>
      </c>
      <c r="P14" s="68"/>
      <c r="Q14" s="77">
        <v>16.270190158035504</v>
      </c>
      <c r="R14" s="29"/>
      <c r="S14" s="61" t="s">
        <v>526</v>
      </c>
      <c r="T14" s="29"/>
      <c r="U14" s="191"/>
    </row>
    <row r="15" spans="1:26" ht="13.5" customHeight="1" x14ac:dyDescent="0.3">
      <c r="A15" s="191"/>
      <c r="B15" s="29"/>
      <c r="C15" s="61" t="s">
        <v>330</v>
      </c>
      <c r="D15" s="29"/>
      <c r="E15" s="62">
        <v>7472.9214309999988</v>
      </c>
      <c r="F15" s="62"/>
      <c r="G15" s="77">
        <v>40.71648641538826</v>
      </c>
      <c r="H15" s="78"/>
      <c r="I15" s="77">
        <f t="shared" si="0"/>
        <v>20.488093446670774</v>
      </c>
      <c r="J15" s="29"/>
      <c r="K15" s="62">
        <v>6800.9146029999993</v>
      </c>
      <c r="L15" s="62"/>
      <c r="M15" s="77">
        <v>35.010516000091286</v>
      </c>
      <c r="N15" s="78"/>
      <c r="O15" s="77">
        <f t="shared" si="1"/>
        <v>20.043902048316767</v>
      </c>
      <c r="P15" s="68"/>
      <c r="Q15" s="77">
        <v>23.00934778302161</v>
      </c>
      <c r="R15" s="29"/>
      <c r="S15" s="61" t="s">
        <v>527</v>
      </c>
      <c r="T15" s="29"/>
      <c r="U15" s="191"/>
    </row>
    <row r="16" spans="1:26" ht="13.5" customHeight="1" x14ac:dyDescent="0.3">
      <c r="A16" s="191"/>
      <c r="B16" s="29"/>
      <c r="C16" s="61" t="s">
        <v>331</v>
      </c>
      <c r="D16" s="29"/>
      <c r="E16" s="62">
        <v>7058.3347910000011</v>
      </c>
      <c r="F16" s="62"/>
      <c r="G16" s="77">
        <v>37.226609909477759</v>
      </c>
      <c r="H16" s="78"/>
      <c r="I16" s="77">
        <f t="shared" si="0"/>
        <v>-5.5478522533391441</v>
      </c>
      <c r="J16" s="29"/>
      <c r="K16" s="62">
        <v>6305.5154050000019</v>
      </c>
      <c r="L16" s="62"/>
      <c r="M16" s="77">
        <v>29.899891213912099</v>
      </c>
      <c r="N16" s="78"/>
      <c r="O16" s="77">
        <f t="shared" si="1"/>
        <v>-7.2843025816184905</v>
      </c>
      <c r="P16" s="68"/>
      <c r="Q16" s="77">
        <v>31.262694200200883</v>
      </c>
      <c r="R16" s="29"/>
      <c r="S16" s="61" t="s">
        <v>528</v>
      </c>
      <c r="T16" s="29"/>
      <c r="U16" s="191"/>
    </row>
    <row r="17" spans="1:21" ht="13.5" customHeight="1" x14ac:dyDescent="0.3">
      <c r="A17" s="191"/>
      <c r="B17" s="29"/>
      <c r="C17" s="61" t="s">
        <v>332</v>
      </c>
      <c r="D17" s="29"/>
      <c r="E17" s="62">
        <v>7161.5338460000003</v>
      </c>
      <c r="F17" s="62"/>
      <c r="G17" s="77">
        <v>28.350836043912523</v>
      </c>
      <c r="H17" s="78"/>
      <c r="I17" s="77">
        <f t="shared" si="0"/>
        <v>1.4620878444528813</v>
      </c>
      <c r="J17" s="29"/>
      <c r="K17" s="62">
        <v>6518.6527000000006</v>
      </c>
      <c r="L17" s="62"/>
      <c r="M17" s="77">
        <v>23.165969624354148</v>
      </c>
      <c r="N17" s="78"/>
      <c r="O17" s="77">
        <f t="shared" si="1"/>
        <v>3.3801724571315788</v>
      </c>
      <c r="P17" s="68"/>
      <c r="Q17" s="77">
        <v>35.29380145365235</v>
      </c>
      <c r="R17" s="29"/>
      <c r="S17" s="61" t="s">
        <v>529</v>
      </c>
      <c r="T17" s="29"/>
      <c r="U17" s="191"/>
    </row>
    <row r="18" spans="1:21" ht="13.5" customHeight="1" x14ac:dyDescent="0.3">
      <c r="A18" s="191"/>
      <c r="B18" s="29"/>
      <c r="C18" s="61" t="s">
        <v>333</v>
      </c>
      <c r="D18" s="29"/>
      <c r="E18" s="62">
        <v>5769.9536019999996</v>
      </c>
      <c r="F18" s="62"/>
      <c r="G18" s="77">
        <v>32.405045841290161</v>
      </c>
      <c r="H18" s="78"/>
      <c r="I18" s="77">
        <f t="shared" si="0"/>
        <v>-19.431315608139627</v>
      </c>
      <c r="J18" s="29"/>
      <c r="K18" s="62">
        <v>5101.2895719999988</v>
      </c>
      <c r="L18" s="62"/>
      <c r="M18" s="77">
        <v>27.012565293394715</v>
      </c>
      <c r="N18" s="78"/>
      <c r="O18" s="77">
        <f t="shared" si="1"/>
        <v>-21.74319131927372</v>
      </c>
      <c r="P18" s="68"/>
      <c r="Q18" s="77">
        <v>32.54952666246885</v>
      </c>
      <c r="R18" s="29"/>
      <c r="S18" s="61" t="s">
        <v>530</v>
      </c>
      <c r="T18" s="29"/>
      <c r="U18" s="191"/>
    </row>
    <row r="19" spans="1:21" ht="13.5" customHeight="1" x14ac:dyDescent="0.3">
      <c r="A19" s="191"/>
      <c r="B19" s="29"/>
      <c r="C19" s="61" t="s">
        <v>334</v>
      </c>
      <c r="D19" s="29"/>
      <c r="E19" s="62">
        <v>6873.4403399999965</v>
      </c>
      <c r="F19" s="62"/>
      <c r="G19" s="77">
        <v>25.158788909796769</v>
      </c>
      <c r="H19" s="78"/>
      <c r="I19" s="77">
        <f t="shared" si="0"/>
        <v>19.124707304708693</v>
      </c>
      <c r="J19" s="29"/>
      <c r="K19" s="62">
        <v>6417.024427999997</v>
      </c>
      <c r="L19" s="62"/>
      <c r="M19" s="77">
        <v>24.28471276181395</v>
      </c>
      <c r="N19" s="78"/>
      <c r="O19" s="77">
        <f t="shared" si="1"/>
        <v>25.792200921543724</v>
      </c>
      <c r="P19" s="68"/>
      <c r="Q19" s="77">
        <v>28.359744296919274</v>
      </c>
      <c r="R19" s="29"/>
      <c r="S19" s="61" t="s">
        <v>531</v>
      </c>
      <c r="T19" s="29"/>
      <c r="U19" s="191"/>
    </row>
    <row r="20" spans="1:21" ht="13.5" customHeight="1" x14ac:dyDescent="0.3">
      <c r="A20" s="191"/>
      <c r="B20" s="29"/>
      <c r="C20" s="61" t="s">
        <v>335</v>
      </c>
      <c r="D20" s="29"/>
      <c r="E20" s="62">
        <v>6703.4963410000009</v>
      </c>
      <c r="F20" s="62"/>
      <c r="G20" s="77">
        <v>20.395024277093853</v>
      </c>
      <c r="H20" s="78"/>
      <c r="I20" s="77">
        <f t="shared" si="0"/>
        <v>-2.4724736171929322</v>
      </c>
      <c r="J20" s="29"/>
      <c r="K20" s="62">
        <v>6249.5107550000012</v>
      </c>
      <c r="L20" s="62"/>
      <c r="M20" s="77">
        <v>18.687093050371544</v>
      </c>
      <c r="N20" s="78"/>
      <c r="O20" s="77">
        <f t="shared" si="1"/>
        <v>-2.6104571500315359</v>
      </c>
      <c r="P20" s="68"/>
      <c r="Q20" s="77">
        <v>25.486567287261153</v>
      </c>
      <c r="R20" s="29"/>
      <c r="S20" s="61" t="s">
        <v>532</v>
      </c>
      <c r="T20" s="29"/>
      <c r="U20" s="191"/>
    </row>
    <row r="21" spans="1:21" ht="13.5" customHeight="1" x14ac:dyDescent="0.3">
      <c r="A21" s="191"/>
      <c r="B21" s="29"/>
      <c r="C21" s="61" t="s">
        <v>336</v>
      </c>
      <c r="D21" s="29"/>
      <c r="E21" s="62">
        <v>7148.5972729999994</v>
      </c>
      <c r="F21" s="62"/>
      <c r="G21" s="77">
        <v>17.95400561270273</v>
      </c>
      <c r="H21" s="78"/>
      <c r="I21" s="77">
        <f t="shared" si="0"/>
        <v>6.6398325494364343</v>
      </c>
      <c r="J21" s="29"/>
      <c r="K21" s="62">
        <v>6673.4371149999988</v>
      </c>
      <c r="L21" s="62"/>
      <c r="M21" s="77">
        <v>14.643372143262638</v>
      </c>
      <c r="N21" s="78"/>
      <c r="O21" s="77">
        <f t="shared" si="1"/>
        <v>6.7833527554269608</v>
      </c>
      <c r="P21" s="68"/>
      <c r="Q21" s="77">
        <v>21.059020749127669</v>
      </c>
      <c r="R21" s="29"/>
      <c r="S21" s="61" t="s">
        <v>533</v>
      </c>
      <c r="T21" s="29"/>
      <c r="U21" s="191"/>
    </row>
    <row r="22" spans="1:21" ht="13.5" customHeight="1" x14ac:dyDescent="0.3">
      <c r="A22" s="191"/>
      <c r="B22" s="29"/>
      <c r="C22" s="61" t="s">
        <v>337</v>
      </c>
      <c r="D22" s="29"/>
      <c r="E22" s="62">
        <v>5781.0029610000011</v>
      </c>
      <c r="F22" s="62"/>
      <c r="G22" s="77">
        <v>8.778101780115648</v>
      </c>
      <c r="H22" s="78"/>
      <c r="I22" s="77">
        <f t="shared" si="0"/>
        <v>-19.130946390914389</v>
      </c>
      <c r="J22" s="29"/>
      <c r="K22" s="62">
        <v>5323.254272000001</v>
      </c>
      <c r="L22" s="62"/>
      <c r="M22" s="77">
        <v>6.2704585977726168</v>
      </c>
      <c r="N22" s="78"/>
      <c r="O22" s="77">
        <f t="shared" si="1"/>
        <v>-20.232195489864864</v>
      </c>
      <c r="P22" s="68"/>
      <c r="Q22" s="77">
        <v>15.877982018399408</v>
      </c>
      <c r="R22" s="29"/>
      <c r="S22" s="61" t="s">
        <v>534</v>
      </c>
      <c r="T22" s="29"/>
      <c r="U22" s="191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1">
        <v>2023</v>
      </c>
      <c r="B24" s="29"/>
      <c r="C24" s="69" t="s">
        <v>296</v>
      </c>
      <c r="D24" s="66"/>
      <c r="E24" s="71">
        <f>SUM(E25:E36)</f>
        <v>77340.161393000002</v>
      </c>
      <c r="F24" s="72"/>
      <c r="G24" s="73">
        <f t="shared" ref="G24:G36" si="2">E24/E10*100-100</f>
        <v>-1.3552804405528605</v>
      </c>
      <c r="H24" s="74"/>
      <c r="I24" s="75"/>
      <c r="J24" s="70"/>
      <c r="K24" s="71">
        <f>SUM(K25:K36)</f>
        <v>72422.612887999989</v>
      </c>
      <c r="L24" s="72"/>
      <c r="M24" s="73">
        <f t="shared" ref="M24:M36" si="3">K24/K10*100-100</f>
        <v>0.74942004403706619</v>
      </c>
      <c r="N24" s="74"/>
      <c r="O24" s="75"/>
      <c r="P24" s="76"/>
      <c r="Q24" s="75"/>
      <c r="R24" s="29"/>
      <c r="S24" s="69" t="s">
        <v>296</v>
      </c>
      <c r="T24" s="29"/>
      <c r="U24" s="191">
        <v>2023</v>
      </c>
    </row>
    <row r="25" spans="1:21" ht="13.5" customHeight="1" x14ac:dyDescent="0.3">
      <c r="A25" s="191"/>
      <c r="B25" s="29"/>
      <c r="C25" s="61" t="s">
        <v>326</v>
      </c>
      <c r="D25" s="29"/>
      <c r="E25" s="62">
        <v>6380.6757979999984</v>
      </c>
      <c r="F25" s="62"/>
      <c r="G25" s="77">
        <f t="shared" si="2"/>
        <v>13.437079253011206</v>
      </c>
      <c r="H25" s="78"/>
      <c r="I25" s="77">
        <f>E25/E22*100-100</f>
        <v>10.373162599042601</v>
      </c>
      <c r="J25" s="29"/>
      <c r="K25" s="62">
        <v>5893.0711659999988</v>
      </c>
      <c r="L25" s="62"/>
      <c r="M25" s="77">
        <f t="shared" si="3"/>
        <v>13.325602328335975</v>
      </c>
      <c r="N25" s="78"/>
      <c r="O25" s="77">
        <f>K25/K22*100-100</f>
        <v>10.70429599798004</v>
      </c>
      <c r="P25" s="68"/>
      <c r="Q25" s="77">
        <v>13.590887470341713</v>
      </c>
      <c r="R25" s="29"/>
      <c r="S25" s="61" t="s">
        <v>523</v>
      </c>
      <c r="T25" s="29"/>
      <c r="U25" s="191"/>
    </row>
    <row r="26" spans="1:21" ht="13.5" customHeight="1" x14ac:dyDescent="0.3">
      <c r="A26" s="191"/>
      <c r="B26" s="29"/>
      <c r="C26" s="61" t="s">
        <v>327</v>
      </c>
      <c r="D26" s="29"/>
      <c r="E26" s="62">
        <v>6406.0867490000001</v>
      </c>
      <c r="F26" s="62"/>
      <c r="G26" s="77">
        <f t="shared" si="2"/>
        <v>7.0341669732372196</v>
      </c>
      <c r="H26" s="78"/>
      <c r="I26" s="77">
        <f>E26/E25*100-100</f>
        <v>0.39824858376233863</v>
      </c>
      <c r="J26" s="29"/>
      <c r="K26" s="62">
        <v>6011.2745859999995</v>
      </c>
      <c r="L26" s="62"/>
      <c r="M26" s="77">
        <f t="shared" si="3"/>
        <v>10.091384678418009</v>
      </c>
      <c r="N26" s="78"/>
      <c r="O26" s="77">
        <f>K26/K25*100-100</f>
        <v>2.0058033692512254</v>
      </c>
      <c r="P26" s="68"/>
      <c r="Q26" s="77">
        <v>9.709801466865315</v>
      </c>
      <c r="R26" s="29"/>
      <c r="S26" s="61" t="s">
        <v>524</v>
      </c>
      <c r="T26" s="29"/>
      <c r="U26" s="191"/>
    </row>
    <row r="27" spans="1:21" ht="13.5" customHeight="1" x14ac:dyDescent="0.3">
      <c r="A27" s="191"/>
      <c r="B27" s="29"/>
      <c r="C27" s="61" t="s">
        <v>328</v>
      </c>
      <c r="D27" s="29"/>
      <c r="E27" s="62">
        <v>7837.6721039999957</v>
      </c>
      <c r="F27" s="62"/>
      <c r="G27" s="77">
        <f t="shared" si="2"/>
        <v>18.3704942476745</v>
      </c>
      <c r="H27" s="78"/>
      <c r="I27" s="77">
        <f t="shared" ref="I27:I36" si="4">E27/E26*100-100</f>
        <v>22.347267701666198</v>
      </c>
      <c r="J27" s="29"/>
      <c r="K27" s="62">
        <v>7434.0769259999961</v>
      </c>
      <c r="L27" s="62"/>
      <c r="M27" s="77">
        <f t="shared" si="3"/>
        <v>20.515533661330636</v>
      </c>
      <c r="N27" s="78"/>
      <c r="O27" s="77">
        <f t="shared" ref="O27:O36" si="5">K27/K26*100-100</f>
        <v>23.668896165775593</v>
      </c>
      <c r="P27" s="68"/>
      <c r="Q27" s="77">
        <v>13.126824537498536</v>
      </c>
      <c r="R27" s="29"/>
      <c r="S27" s="61" t="s">
        <v>525</v>
      </c>
      <c r="T27" s="29"/>
      <c r="U27" s="191"/>
    </row>
    <row r="28" spans="1:21" ht="13.5" customHeight="1" x14ac:dyDescent="0.3">
      <c r="A28" s="191"/>
      <c r="B28" s="29"/>
      <c r="C28" s="61" t="s">
        <v>329</v>
      </c>
      <c r="D28" s="29"/>
      <c r="E28" s="62">
        <v>5962.5082049999992</v>
      </c>
      <c r="F28" s="62"/>
      <c r="G28" s="77">
        <f t="shared" si="2"/>
        <v>-3.8647398592486013</v>
      </c>
      <c r="H28" s="78"/>
      <c r="I28" s="77">
        <f t="shared" si="4"/>
        <v>-23.925010821044651</v>
      </c>
      <c r="J28" s="29"/>
      <c r="K28" s="62">
        <v>5554.8226819999991</v>
      </c>
      <c r="L28" s="62"/>
      <c r="M28" s="77">
        <f t="shared" si="3"/>
        <v>-1.9510420496047374</v>
      </c>
      <c r="N28" s="78"/>
      <c r="O28" s="77">
        <f t="shared" si="5"/>
        <v>-25.278918454925844</v>
      </c>
      <c r="P28" s="68"/>
      <c r="Q28" s="77">
        <v>7.4310070743720473</v>
      </c>
      <c r="R28" s="29"/>
      <c r="S28" s="61" t="s">
        <v>526</v>
      </c>
      <c r="T28" s="29"/>
      <c r="U28" s="191"/>
    </row>
    <row r="29" spans="1:21" ht="13.5" customHeight="1" x14ac:dyDescent="0.3">
      <c r="A29" s="191"/>
      <c r="B29" s="29"/>
      <c r="C29" s="61" t="s">
        <v>330</v>
      </c>
      <c r="D29" s="29"/>
      <c r="E29" s="62">
        <v>6915.5553180000006</v>
      </c>
      <c r="F29" s="62"/>
      <c r="G29" s="77">
        <f t="shared" si="2"/>
        <v>-7.4584768239081285</v>
      </c>
      <c r="H29" s="78"/>
      <c r="I29" s="77">
        <f t="shared" si="4"/>
        <v>15.983996671078813</v>
      </c>
      <c r="J29" s="29"/>
      <c r="K29" s="62">
        <v>6467.5111510000024</v>
      </c>
      <c r="L29" s="62"/>
      <c r="M29" s="77">
        <f t="shared" si="3"/>
        <v>-4.9023325752822586</v>
      </c>
      <c r="N29" s="78"/>
      <c r="O29" s="77">
        <f t="shared" si="5"/>
        <v>16.430559916115868</v>
      </c>
      <c r="P29" s="68"/>
      <c r="Q29" s="77">
        <v>2.065886319926193</v>
      </c>
      <c r="R29" s="29"/>
      <c r="S29" s="61" t="s">
        <v>527</v>
      </c>
      <c r="T29" s="29"/>
      <c r="U29" s="191"/>
    </row>
    <row r="30" spans="1:21" ht="13.5" customHeight="1" x14ac:dyDescent="0.3">
      <c r="A30" s="191"/>
      <c r="B30" s="29"/>
      <c r="C30" s="61" t="s">
        <v>331</v>
      </c>
      <c r="D30" s="29"/>
      <c r="E30" s="62">
        <v>6886.3467209999999</v>
      </c>
      <c r="F30" s="62"/>
      <c r="G30" s="77">
        <f t="shared" si="2"/>
        <v>-2.4366663680972067</v>
      </c>
      <c r="H30" s="78"/>
      <c r="I30" s="77">
        <f t="shared" si="4"/>
        <v>-0.42236083231054522</v>
      </c>
      <c r="J30" s="29"/>
      <c r="K30" s="62">
        <v>6445.830668999999</v>
      </c>
      <c r="L30" s="62"/>
      <c r="M30" s="77">
        <f t="shared" si="3"/>
        <v>2.2252782681132288</v>
      </c>
      <c r="N30" s="78"/>
      <c r="O30" s="77">
        <f t="shared" si="5"/>
        <v>-0.33522140888231888</v>
      </c>
      <c r="P30" s="68"/>
      <c r="Q30" s="77">
        <v>-4.6738614556715703</v>
      </c>
      <c r="R30" s="29"/>
      <c r="S30" s="61" t="s">
        <v>528</v>
      </c>
      <c r="T30" s="29"/>
      <c r="U30" s="191"/>
    </row>
    <row r="31" spans="1:21" ht="13.5" customHeight="1" x14ac:dyDescent="0.3">
      <c r="A31" s="191"/>
      <c r="B31" s="29"/>
      <c r="C31" s="61" t="s">
        <v>332</v>
      </c>
      <c r="D31" s="29"/>
      <c r="E31" s="62">
        <v>6405.4187169999996</v>
      </c>
      <c r="F31" s="62"/>
      <c r="G31" s="77">
        <f t="shared" si="2"/>
        <v>-10.558005383474111</v>
      </c>
      <c r="H31" s="78"/>
      <c r="I31" s="77">
        <f t="shared" si="4"/>
        <v>-6.9837901500574162</v>
      </c>
      <c r="J31" s="29"/>
      <c r="K31" s="62">
        <v>6062.7876399999996</v>
      </c>
      <c r="L31" s="62"/>
      <c r="M31" s="77">
        <f t="shared" si="3"/>
        <v>-6.9932404897104021</v>
      </c>
      <c r="N31" s="78"/>
      <c r="O31" s="77">
        <f t="shared" si="5"/>
        <v>-5.9424928867922659</v>
      </c>
      <c r="P31" s="68"/>
      <c r="Q31" s="77">
        <v>-6.8477559011244153</v>
      </c>
      <c r="R31" s="29"/>
      <c r="S31" s="61" t="s">
        <v>529</v>
      </c>
      <c r="T31" s="29"/>
      <c r="U31" s="191"/>
    </row>
    <row r="32" spans="1:21" ht="13.5" customHeight="1" x14ac:dyDescent="0.3">
      <c r="A32" s="191"/>
      <c r="B32" s="29"/>
      <c r="C32" s="61" t="s">
        <v>333</v>
      </c>
      <c r="D32" s="29"/>
      <c r="E32" s="62">
        <v>5316.3315359999988</v>
      </c>
      <c r="F32" s="62"/>
      <c r="G32" s="77">
        <f t="shared" si="2"/>
        <v>-7.8617974647623612</v>
      </c>
      <c r="H32" s="78"/>
      <c r="I32" s="77">
        <f t="shared" si="4"/>
        <v>-17.002591541901239</v>
      </c>
      <c r="J32" s="29"/>
      <c r="K32" s="62">
        <v>4830.3159509999987</v>
      </c>
      <c r="L32" s="62"/>
      <c r="M32" s="77">
        <f t="shared" si="3"/>
        <v>-5.3118651112715156</v>
      </c>
      <c r="N32" s="78"/>
      <c r="O32" s="77">
        <f t="shared" si="5"/>
        <v>-20.328465421889675</v>
      </c>
      <c r="P32" s="68"/>
      <c r="Q32" s="77">
        <v>-6.912143832396211</v>
      </c>
      <c r="R32" s="29"/>
      <c r="S32" s="61" t="s">
        <v>530</v>
      </c>
      <c r="T32" s="29"/>
      <c r="U32" s="191"/>
    </row>
    <row r="33" spans="1:21" ht="13.5" customHeight="1" x14ac:dyDescent="0.3">
      <c r="A33" s="191"/>
      <c r="B33" s="29"/>
      <c r="C33" s="61" t="s">
        <v>334</v>
      </c>
      <c r="D33" s="29"/>
      <c r="E33" s="62">
        <v>6174.7902530000001</v>
      </c>
      <c r="F33" s="62"/>
      <c r="G33" s="77">
        <f t="shared" si="2"/>
        <v>-10.164488995913757</v>
      </c>
      <c r="H33" s="78"/>
      <c r="I33" s="77">
        <f t="shared" si="4"/>
        <v>16.147576786490347</v>
      </c>
      <c r="J33" s="29"/>
      <c r="K33" s="62">
        <v>5809.6117790000008</v>
      </c>
      <c r="L33" s="62"/>
      <c r="M33" s="77">
        <f t="shared" si="3"/>
        <v>-9.465643396176219</v>
      </c>
      <c r="N33" s="78"/>
      <c r="O33" s="77">
        <f t="shared" si="5"/>
        <v>20.273949736088454</v>
      </c>
      <c r="P33" s="68"/>
      <c r="Q33" s="77">
        <v>-9.6359214354536107</v>
      </c>
      <c r="R33" s="29"/>
      <c r="S33" s="61" t="s">
        <v>531</v>
      </c>
      <c r="T33" s="29"/>
      <c r="U33" s="191"/>
    </row>
    <row r="34" spans="1:21" ht="13.5" customHeight="1" x14ac:dyDescent="0.3">
      <c r="A34" s="191"/>
      <c r="B34" s="29"/>
      <c r="C34" s="61" t="s">
        <v>335</v>
      </c>
      <c r="D34" s="29"/>
      <c r="E34" s="62">
        <v>6335.7379249999994</v>
      </c>
      <c r="F34" s="62"/>
      <c r="G34" s="77">
        <f t="shared" si="2"/>
        <v>-5.4860687213434147</v>
      </c>
      <c r="H34" s="78"/>
      <c r="I34" s="77">
        <f t="shared" si="4"/>
        <v>2.6065285686716777</v>
      </c>
      <c r="J34" s="29"/>
      <c r="K34" s="62">
        <v>6001.5532430000003</v>
      </c>
      <c r="L34" s="62"/>
      <c r="M34" s="77">
        <f t="shared" si="3"/>
        <v>-3.96763077496297</v>
      </c>
      <c r="N34" s="78"/>
      <c r="O34" s="77">
        <f t="shared" si="5"/>
        <v>3.303860417899358</v>
      </c>
      <c r="P34" s="68"/>
      <c r="Q34" s="77">
        <v>-7.8567177813358597</v>
      </c>
      <c r="R34" s="29"/>
      <c r="S34" s="61" t="s">
        <v>532</v>
      </c>
      <c r="T34" s="29"/>
      <c r="U34" s="191"/>
    </row>
    <row r="35" spans="1:21" ht="13.5" customHeight="1" x14ac:dyDescent="0.3">
      <c r="A35" s="191"/>
      <c r="B35" s="29"/>
      <c r="C35" s="61" t="s">
        <v>336</v>
      </c>
      <c r="D35" s="29"/>
      <c r="E35" s="62">
        <v>6923.2477310000031</v>
      </c>
      <c r="F35" s="62"/>
      <c r="G35" s="77">
        <f t="shared" si="2"/>
        <v>-3.1523602938318191</v>
      </c>
      <c r="H35" s="78"/>
      <c r="I35" s="77">
        <f t="shared" si="4"/>
        <v>9.2729499381874092</v>
      </c>
      <c r="J35" s="29"/>
      <c r="K35" s="62">
        <v>6540.3729930000036</v>
      </c>
      <c r="L35" s="62"/>
      <c r="M35" s="77">
        <f t="shared" si="3"/>
        <v>-1.9939368530334178</v>
      </c>
      <c r="N35" s="78"/>
      <c r="O35" s="77">
        <f t="shared" si="5"/>
        <v>8.9780049960976953</v>
      </c>
      <c r="P35" s="68"/>
      <c r="Q35" s="77">
        <v>-6.2326888555297728</v>
      </c>
      <c r="R35" s="29"/>
      <c r="S35" s="61" t="s">
        <v>533</v>
      </c>
      <c r="T35" s="29"/>
      <c r="U35" s="191"/>
    </row>
    <row r="36" spans="1:21" ht="13.5" customHeight="1" x14ac:dyDescent="0.3">
      <c r="A36" s="191"/>
      <c r="B36" s="29"/>
      <c r="C36" s="61" t="s">
        <v>337</v>
      </c>
      <c r="D36" s="29"/>
      <c r="E36" s="62">
        <v>5795.790336</v>
      </c>
      <c r="F36" s="62"/>
      <c r="G36" s="77">
        <f t="shared" si="2"/>
        <v>0.25579255191109951</v>
      </c>
      <c r="H36" s="78"/>
      <c r="I36" s="77">
        <f t="shared" si="4"/>
        <v>-16.285093915556757</v>
      </c>
      <c r="J36" s="29"/>
      <c r="K36" s="62">
        <v>5371.384102</v>
      </c>
      <c r="L36" s="62"/>
      <c r="M36" s="77">
        <f t="shared" si="3"/>
        <v>0.90414298360983025</v>
      </c>
      <c r="N36" s="78"/>
      <c r="O36" s="77">
        <f t="shared" si="5"/>
        <v>-17.873428507076625</v>
      </c>
      <c r="P36" s="68"/>
      <c r="Q36" s="77">
        <v>-2.9456412073906364</v>
      </c>
      <c r="R36" s="29"/>
      <c r="S36" s="61" t="s">
        <v>534</v>
      </c>
      <c r="T36" s="29"/>
      <c r="U36" s="191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1">
        <v>2024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1">
        <v>2024</v>
      </c>
    </row>
    <row r="39" spans="1:21" ht="13.5" customHeight="1" x14ac:dyDescent="0.3">
      <c r="A39" s="191"/>
      <c r="B39" s="29"/>
      <c r="C39" s="61" t="s">
        <v>326</v>
      </c>
      <c r="D39" s="29"/>
      <c r="E39" s="62">
        <v>6338.8408909999998</v>
      </c>
      <c r="F39" s="62"/>
      <c r="G39" s="77">
        <f t="shared" ref="G39:G47" si="6">E39/E25*100-100</f>
        <v>-0.65565009607777824</v>
      </c>
      <c r="H39" s="78"/>
      <c r="I39" s="77">
        <f>E39/E36*100-100</f>
        <v>9.3697412003828475</v>
      </c>
      <c r="J39" s="29"/>
      <c r="K39" s="62">
        <v>5875.5046940000002</v>
      </c>
      <c r="L39" s="62"/>
      <c r="M39" s="77">
        <f t="shared" ref="M39:M47" si="7">K39/K25*100-100</f>
        <v>-0.29808688042575682</v>
      </c>
      <c r="N39" s="78"/>
      <c r="O39" s="77">
        <f>K39/K36*100-100</f>
        <v>9.3853014870467746</v>
      </c>
      <c r="P39" s="68"/>
      <c r="Q39" s="77">
        <v>-1.307060932644049</v>
      </c>
      <c r="R39" s="29"/>
      <c r="S39" s="61" t="s">
        <v>523</v>
      </c>
      <c r="T39" s="29"/>
      <c r="U39" s="191"/>
    </row>
    <row r="40" spans="1:21" ht="13.5" customHeight="1" x14ac:dyDescent="0.3">
      <c r="A40" s="191"/>
      <c r="B40" s="29"/>
      <c r="C40" s="61" t="s">
        <v>327</v>
      </c>
      <c r="D40" s="29"/>
      <c r="E40" s="62">
        <v>6527.9853019999991</v>
      </c>
      <c r="F40" s="62"/>
      <c r="G40" s="77">
        <f t="shared" si="6"/>
        <v>1.9028551715917246</v>
      </c>
      <c r="H40" s="78"/>
      <c r="I40" s="77">
        <f t="shared" ref="I40:I47" si="8">E40/E39*100-100</f>
        <v>2.9838958612851343</v>
      </c>
      <c r="J40" s="29"/>
      <c r="K40" s="62">
        <v>6074.7366659999989</v>
      </c>
      <c r="L40" s="62"/>
      <c r="M40" s="77">
        <f t="shared" si="7"/>
        <v>1.055717536972935</v>
      </c>
      <c r="N40" s="78"/>
      <c r="O40" s="77">
        <f t="shared" ref="O40:O47" si="9">K40/K39*100-100</f>
        <v>3.3908912063920695</v>
      </c>
      <c r="P40" s="68"/>
      <c r="Q40" s="77">
        <v>0.51083702537677311</v>
      </c>
      <c r="R40" s="29"/>
      <c r="S40" s="61" t="s">
        <v>524</v>
      </c>
      <c r="T40" s="29"/>
      <c r="U40" s="191"/>
    </row>
    <row r="41" spans="1:21" ht="13.5" customHeight="1" x14ac:dyDescent="0.3">
      <c r="A41" s="191"/>
      <c r="B41" s="29"/>
      <c r="C41" s="61" t="s">
        <v>328</v>
      </c>
      <c r="D41" s="29"/>
      <c r="E41" s="62">
        <v>6788.4095350000007</v>
      </c>
      <c r="F41" s="62"/>
      <c r="G41" s="77">
        <f t="shared" si="6"/>
        <v>-13.387426203559841</v>
      </c>
      <c r="H41" s="78"/>
      <c r="I41" s="77">
        <f t="shared" si="8"/>
        <v>3.9893507866847386</v>
      </c>
      <c r="J41" s="29"/>
      <c r="K41" s="62">
        <v>6435.313607</v>
      </c>
      <c r="L41" s="62"/>
      <c r="M41" s="77">
        <f t="shared" si="7"/>
        <v>-13.434933871976952</v>
      </c>
      <c r="N41" s="78"/>
      <c r="O41" s="77">
        <f t="shared" si="9"/>
        <v>5.9356801920012856</v>
      </c>
      <c r="P41" s="68"/>
      <c r="Q41" s="77">
        <v>-4.6992751045081604</v>
      </c>
      <c r="R41" s="29"/>
      <c r="S41" s="61" t="s">
        <v>525</v>
      </c>
      <c r="T41" s="29"/>
      <c r="U41" s="191"/>
    </row>
    <row r="42" spans="1:21" ht="13.5" customHeight="1" x14ac:dyDescent="0.3">
      <c r="A42" s="191"/>
      <c r="B42" s="29"/>
      <c r="C42" s="61" t="s">
        <v>329</v>
      </c>
      <c r="D42" s="29"/>
      <c r="E42" s="62">
        <v>6864.9238370000003</v>
      </c>
      <c r="F42" s="62"/>
      <c r="G42" s="77">
        <f t="shared" si="6"/>
        <v>15.134832539823748</v>
      </c>
      <c r="H42" s="78"/>
      <c r="I42" s="77">
        <f t="shared" si="8"/>
        <v>1.127131496788806</v>
      </c>
      <c r="J42" s="29"/>
      <c r="K42" s="62">
        <v>6241.4708990000008</v>
      </c>
      <c r="L42" s="62"/>
      <c r="M42" s="77">
        <f t="shared" si="7"/>
        <v>12.361298574390787</v>
      </c>
      <c r="N42" s="78"/>
      <c r="O42" s="77">
        <f t="shared" si="9"/>
        <v>-3.0121718977167973</v>
      </c>
      <c r="P42" s="68"/>
      <c r="Q42" s="77">
        <v>-0.12346854532002283</v>
      </c>
      <c r="R42" s="29"/>
      <c r="S42" s="61" t="s">
        <v>526</v>
      </c>
      <c r="T42" s="29"/>
      <c r="U42" s="191"/>
    </row>
    <row r="43" spans="1:21" ht="13.5" customHeight="1" x14ac:dyDescent="0.3">
      <c r="A43" s="191"/>
      <c r="B43" s="29"/>
      <c r="C43" s="61" t="s">
        <v>330</v>
      </c>
      <c r="D43" s="29"/>
      <c r="E43" s="62">
        <v>6840.8931069999981</v>
      </c>
      <c r="F43" s="62"/>
      <c r="G43" s="77">
        <f t="shared" si="6"/>
        <v>-1.0796271241684536</v>
      </c>
      <c r="H43" s="78"/>
      <c r="I43" s="77">
        <f t="shared" si="8"/>
        <v>-0.35005093385717601</v>
      </c>
      <c r="J43" s="29"/>
      <c r="K43" s="62">
        <v>6352.8566979999978</v>
      </c>
      <c r="L43" s="62"/>
      <c r="M43" s="77">
        <f t="shared" si="7"/>
        <v>-1.7727754977628081</v>
      </c>
      <c r="N43" s="78"/>
      <c r="O43" s="77">
        <f t="shared" si="9"/>
        <v>1.7846081605193973</v>
      </c>
      <c r="P43" s="68"/>
      <c r="Q43" s="77">
        <v>-1.069279662515541</v>
      </c>
      <c r="R43" s="29"/>
      <c r="S43" s="61" t="s">
        <v>527</v>
      </c>
      <c r="T43" s="29"/>
      <c r="U43" s="191"/>
    </row>
    <row r="44" spans="1:21" ht="13.5" customHeight="1" x14ac:dyDescent="0.3">
      <c r="A44" s="191"/>
      <c r="B44" s="29"/>
      <c r="C44" s="61" t="s">
        <v>331</v>
      </c>
      <c r="D44" s="29"/>
      <c r="E44" s="62">
        <v>6580.5631290000001</v>
      </c>
      <c r="F44" s="62"/>
      <c r="G44" s="77">
        <f t="shared" si="6"/>
        <v>-4.4404327053052555</v>
      </c>
      <c r="H44" s="78"/>
      <c r="I44" s="77">
        <f t="shared" si="8"/>
        <v>-3.8054969421114464</v>
      </c>
      <c r="J44" s="29"/>
      <c r="K44" s="62">
        <v>6105.1943500000007</v>
      </c>
      <c r="L44" s="62"/>
      <c r="M44" s="77">
        <f t="shared" si="7"/>
        <v>-5.284599247048547</v>
      </c>
      <c r="N44" s="78"/>
      <c r="O44" s="77">
        <f t="shared" si="9"/>
        <v>-3.8984406507700129</v>
      </c>
      <c r="P44" s="68"/>
      <c r="Q44" s="77">
        <v>2.6409582808495884</v>
      </c>
      <c r="R44" s="29"/>
      <c r="S44" s="61" t="s">
        <v>528</v>
      </c>
      <c r="T44" s="29"/>
      <c r="U44" s="191"/>
    </row>
    <row r="45" spans="1:21" ht="13.5" customHeight="1" x14ac:dyDescent="0.3">
      <c r="A45" s="191"/>
      <c r="B45" s="29"/>
      <c r="C45" s="61" t="s">
        <v>332</v>
      </c>
      <c r="D45" s="29"/>
      <c r="E45" s="62">
        <v>7920.4380689999998</v>
      </c>
      <c r="F45" s="62"/>
      <c r="G45" s="77">
        <f t="shared" si="6"/>
        <v>23.652151700545886</v>
      </c>
      <c r="H45" s="78"/>
      <c r="I45" s="77">
        <f t="shared" si="8"/>
        <v>20.361098491636383</v>
      </c>
      <c r="J45" s="29"/>
      <c r="K45" s="62">
        <v>7387.303586</v>
      </c>
      <c r="L45" s="62"/>
      <c r="M45" s="77">
        <f t="shared" si="7"/>
        <v>21.846649176054612</v>
      </c>
      <c r="N45" s="78"/>
      <c r="O45" s="77">
        <f t="shared" si="9"/>
        <v>21.00030175124563</v>
      </c>
      <c r="P45" s="68"/>
      <c r="Q45" s="77">
        <v>5.6146659059841824</v>
      </c>
      <c r="R45" s="29"/>
      <c r="S45" s="61" t="s">
        <v>529</v>
      </c>
      <c r="T45" s="29"/>
      <c r="U45" s="191"/>
    </row>
    <row r="46" spans="1:21" ht="13.5" customHeight="1" x14ac:dyDescent="0.3">
      <c r="A46" s="191"/>
      <c r="B46" s="29"/>
      <c r="C46" s="61" t="s">
        <v>333</v>
      </c>
      <c r="D46" s="29"/>
      <c r="E46" s="62">
        <v>5217.5516349999998</v>
      </c>
      <c r="F46" s="62"/>
      <c r="G46" s="77">
        <f t="shared" si="6"/>
        <v>-1.8580462924688277</v>
      </c>
      <c r="H46" s="78"/>
      <c r="I46" s="77">
        <f t="shared" si="8"/>
        <v>-34.125466425637413</v>
      </c>
      <c r="J46" s="29"/>
      <c r="K46" s="62">
        <v>4758.2238600000001</v>
      </c>
      <c r="L46" s="62"/>
      <c r="M46" s="77">
        <f t="shared" si="7"/>
        <v>-1.492492245462202</v>
      </c>
      <c r="N46" s="78"/>
      <c r="O46" s="77">
        <f t="shared" si="9"/>
        <v>-35.589165862663108</v>
      </c>
      <c r="P46" s="68"/>
      <c r="Q46" s="77">
        <v>5.9675949698219029</v>
      </c>
      <c r="R46" s="29"/>
      <c r="S46" s="61" t="s">
        <v>530</v>
      </c>
      <c r="T46" s="29"/>
      <c r="U46" s="191"/>
    </row>
    <row r="47" spans="1:21" ht="13.5" customHeight="1" x14ac:dyDescent="0.3">
      <c r="A47" s="191"/>
      <c r="B47" s="29"/>
      <c r="C47" s="61" t="s">
        <v>334</v>
      </c>
      <c r="D47" s="29"/>
      <c r="E47" s="62">
        <v>6487.6810560000013</v>
      </c>
      <c r="F47" s="62"/>
      <c r="G47" s="77">
        <f t="shared" si="6"/>
        <v>5.0672296576873066</v>
      </c>
      <c r="H47" s="78"/>
      <c r="I47" s="77">
        <f t="shared" si="8"/>
        <v>24.343399162162797</v>
      </c>
      <c r="J47" s="29"/>
      <c r="K47" s="62">
        <v>6097.3887790000017</v>
      </c>
      <c r="L47" s="62"/>
      <c r="M47" s="77">
        <f t="shared" si="7"/>
        <v>4.9534635178245026</v>
      </c>
      <c r="N47" s="78"/>
      <c r="O47" s="77">
        <f t="shared" si="9"/>
        <v>28.144218481557573</v>
      </c>
      <c r="P47" s="68"/>
      <c r="Q47" s="77">
        <v>9.6618128705952699</v>
      </c>
      <c r="R47" s="29"/>
      <c r="S47" s="61" t="s">
        <v>531</v>
      </c>
      <c r="T47" s="29"/>
      <c r="U47" s="191"/>
    </row>
    <row r="48" spans="1:21" ht="6.75" customHeight="1" thickBot="1" x14ac:dyDescent="0.35">
      <c r="A48" s="63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1"/>
      <c r="Q48" s="80"/>
      <c r="R48" s="80"/>
      <c r="S48" s="80"/>
      <c r="T48" s="80"/>
      <c r="U48" s="63"/>
    </row>
    <row r="49" ht="14.4" thickTop="1" x14ac:dyDescent="0.3"/>
  </sheetData>
  <mergeCells count="18">
    <mergeCell ref="U24:U36"/>
    <mergeCell ref="U38:U47"/>
    <mergeCell ref="A38:A47"/>
    <mergeCell ref="A10:A22"/>
    <mergeCell ref="A24:A36"/>
    <mergeCell ref="U10:U22"/>
    <mergeCell ref="A4:A8"/>
    <mergeCell ref="C4:C8"/>
    <mergeCell ref="A1:U1"/>
    <mergeCell ref="S4:S8"/>
    <mergeCell ref="U4:U8"/>
    <mergeCell ref="Y10:Z10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49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4" t="s">
        <v>664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1">
        <v>2022</v>
      </c>
      <c r="B10" s="29"/>
      <c r="C10" s="69" t="s">
        <v>296</v>
      </c>
      <c r="D10" s="66"/>
      <c r="E10" s="71">
        <f>SUM(E11:E22)</f>
        <v>-31158.822985999996</v>
      </c>
      <c r="F10" s="72"/>
      <c r="G10" s="82">
        <f>SUM(G11:G22)</f>
        <v>-11631.633464999999</v>
      </c>
      <c r="H10" s="74"/>
      <c r="I10" s="75"/>
      <c r="J10" s="70"/>
      <c r="K10" s="71">
        <f>SUM(K11:K22)</f>
        <v>-19550.477706999998</v>
      </c>
      <c r="L10" s="72"/>
      <c r="M10" s="82">
        <f>SUM(M11:M22)</f>
        <v>-5731.0841179999934</v>
      </c>
      <c r="N10" s="74"/>
      <c r="O10" s="75"/>
      <c r="P10" s="76"/>
      <c r="Q10" s="75"/>
      <c r="R10" s="29"/>
      <c r="S10" s="69" t="s">
        <v>296</v>
      </c>
      <c r="T10" s="29"/>
      <c r="U10" s="191">
        <v>2022</v>
      </c>
      <c r="Y10" s="190"/>
      <c r="Z10" s="190"/>
    </row>
    <row r="11" spans="1:26" ht="13.5" customHeight="1" x14ac:dyDescent="0.3">
      <c r="A11" s="191"/>
      <c r="B11" s="29"/>
      <c r="C11" s="61" t="s">
        <v>326</v>
      </c>
      <c r="D11" s="29"/>
      <c r="E11" s="62">
        <v>-1974.4372600000015</v>
      </c>
      <c r="F11" s="62"/>
      <c r="G11" s="78">
        <v>-1041.7267220000012</v>
      </c>
      <c r="H11" s="78"/>
      <c r="I11" s="78">
        <v>567.94502400000147</v>
      </c>
      <c r="J11" s="29"/>
      <c r="K11" s="62">
        <v>-1346.9039900000025</v>
      </c>
      <c r="L11" s="62"/>
      <c r="M11" s="78">
        <v>-651.74821800000154</v>
      </c>
      <c r="N11" s="78"/>
      <c r="O11" s="78">
        <v>565.70356100000117</v>
      </c>
      <c r="P11" s="68"/>
      <c r="Q11" s="78">
        <v>-3435.0851990000046</v>
      </c>
      <c r="R11" s="29"/>
      <c r="S11" s="61" t="s">
        <v>523</v>
      </c>
      <c r="T11" s="29"/>
      <c r="U11" s="191"/>
    </row>
    <row r="12" spans="1:26" ht="13.5" customHeight="1" x14ac:dyDescent="0.3">
      <c r="A12" s="191"/>
      <c r="B12" s="29"/>
      <c r="C12" s="61" t="s">
        <v>327</v>
      </c>
      <c r="D12" s="29"/>
      <c r="E12" s="62">
        <v>-2224.3877500000035</v>
      </c>
      <c r="F12" s="62"/>
      <c r="G12" s="78">
        <v>-1434.1485310000062</v>
      </c>
      <c r="H12" s="78"/>
      <c r="I12" s="78">
        <v>-249.95049000000199</v>
      </c>
      <c r="J12" s="29"/>
      <c r="K12" s="62">
        <v>-1344.2936310000023</v>
      </c>
      <c r="L12" s="62"/>
      <c r="M12" s="78">
        <v>-824.40081000000464</v>
      </c>
      <c r="N12" s="78"/>
      <c r="O12" s="78">
        <v>2.6103590000002441</v>
      </c>
      <c r="P12" s="68"/>
      <c r="Q12" s="78">
        <v>-3569.5714230000112</v>
      </c>
      <c r="R12" s="29"/>
      <c r="S12" s="61" t="s">
        <v>524</v>
      </c>
      <c r="T12" s="29"/>
      <c r="U12" s="191"/>
    </row>
    <row r="13" spans="1:26" ht="13.5" customHeight="1" x14ac:dyDescent="0.3">
      <c r="A13" s="191"/>
      <c r="B13" s="29"/>
      <c r="C13" s="61" t="s">
        <v>328</v>
      </c>
      <c r="D13" s="29"/>
      <c r="E13" s="62">
        <v>-2522.1993969999985</v>
      </c>
      <c r="F13" s="62"/>
      <c r="G13" s="78">
        <v>-1314.5270689999961</v>
      </c>
      <c r="H13" s="78"/>
      <c r="I13" s="78">
        <v>-297.81164699999499</v>
      </c>
      <c r="J13" s="29"/>
      <c r="K13" s="62">
        <v>-1564.0042219999996</v>
      </c>
      <c r="L13" s="62"/>
      <c r="M13" s="78">
        <v>-626.43434799999704</v>
      </c>
      <c r="N13" s="78"/>
      <c r="O13" s="78">
        <v>-219.71059099999729</v>
      </c>
      <c r="P13" s="68"/>
      <c r="Q13" s="78">
        <v>-3790.4023220000036</v>
      </c>
      <c r="R13" s="29"/>
      <c r="S13" s="61" t="s">
        <v>525</v>
      </c>
      <c r="T13" s="29"/>
      <c r="U13" s="191"/>
    </row>
    <row r="14" spans="1:26" ht="13.5" customHeight="1" x14ac:dyDescent="0.3">
      <c r="A14" s="191"/>
      <c r="B14" s="29"/>
      <c r="C14" s="61" t="s">
        <v>329</v>
      </c>
      <c r="D14" s="29"/>
      <c r="E14" s="62">
        <v>-2542.8670609999972</v>
      </c>
      <c r="F14" s="62"/>
      <c r="G14" s="78">
        <v>-1026.3051129999967</v>
      </c>
      <c r="H14" s="78"/>
      <c r="I14" s="78">
        <v>-20.667663999998695</v>
      </c>
      <c r="J14" s="29"/>
      <c r="K14" s="62">
        <v>-1575.6327179999962</v>
      </c>
      <c r="L14" s="62"/>
      <c r="M14" s="78">
        <v>-431.73940599999514</v>
      </c>
      <c r="N14" s="78"/>
      <c r="O14" s="78">
        <v>-11.62849599999663</v>
      </c>
      <c r="P14" s="68"/>
      <c r="Q14" s="78">
        <v>-3774.980712999999</v>
      </c>
      <c r="R14" s="29"/>
      <c r="S14" s="61" t="s">
        <v>526</v>
      </c>
      <c r="T14" s="29"/>
      <c r="U14" s="191"/>
    </row>
    <row r="15" spans="1:26" ht="13.5" customHeight="1" x14ac:dyDescent="0.3">
      <c r="A15" s="191"/>
      <c r="B15" s="29"/>
      <c r="C15" s="61" t="s">
        <v>330</v>
      </c>
      <c r="D15" s="29"/>
      <c r="E15" s="62">
        <v>-2399.7153580000013</v>
      </c>
      <c r="F15" s="62"/>
      <c r="G15" s="78">
        <v>-919.76217200000247</v>
      </c>
      <c r="H15" s="78"/>
      <c r="I15" s="78">
        <v>143.1517029999959</v>
      </c>
      <c r="J15" s="29"/>
      <c r="K15" s="62">
        <v>-1329.2069790000014</v>
      </c>
      <c r="L15" s="62"/>
      <c r="M15" s="78">
        <v>-298.23537400000168</v>
      </c>
      <c r="N15" s="78"/>
      <c r="O15" s="78">
        <v>246.42573899999479</v>
      </c>
      <c r="P15" s="68"/>
      <c r="Q15" s="78">
        <v>-3260.5943539999953</v>
      </c>
      <c r="R15" s="29"/>
      <c r="S15" s="61" t="s">
        <v>527</v>
      </c>
      <c r="T15" s="29"/>
      <c r="U15" s="191"/>
    </row>
    <row r="16" spans="1:26" ht="13.5" customHeight="1" x14ac:dyDescent="0.3">
      <c r="A16" s="191"/>
      <c r="B16" s="29"/>
      <c r="C16" s="61" t="s">
        <v>331</v>
      </c>
      <c r="D16" s="29"/>
      <c r="E16" s="62">
        <v>-2621.0920740000001</v>
      </c>
      <c r="F16" s="62"/>
      <c r="G16" s="78">
        <v>-1002.2340690000001</v>
      </c>
      <c r="H16" s="78"/>
      <c r="I16" s="78">
        <v>-221.37671599999885</v>
      </c>
      <c r="J16" s="29"/>
      <c r="K16" s="62">
        <v>-1389.1801940000005</v>
      </c>
      <c r="L16" s="62"/>
      <c r="M16" s="78">
        <v>-105.06093699999929</v>
      </c>
      <c r="N16" s="78"/>
      <c r="O16" s="78">
        <v>-59.973214999999072</v>
      </c>
      <c r="P16" s="68"/>
      <c r="Q16" s="78">
        <v>-2948.3013539999993</v>
      </c>
      <c r="R16" s="29"/>
      <c r="S16" s="61" t="s">
        <v>528</v>
      </c>
      <c r="T16" s="29"/>
      <c r="U16" s="191"/>
    </row>
    <row r="17" spans="1:21" ht="13.5" customHeight="1" x14ac:dyDescent="0.3">
      <c r="A17" s="191"/>
      <c r="B17" s="29"/>
      <c r="C17" s="61" t="s">
        <v>332</v>
      </c>
      <c r="D17" s="29"/>
      <c r="E17" s="62">
        <v>-2229.5681029999996</v>
      </c>
      <c r="F17" s="62"/>
      <c r="G17" s="78">
        <v>-675.97684600000139</v>
      </c>
      <c r="H17" s="78"/>
      <c r="I17" s="78">
        <v>391.52397100000053</v>
      </c>
      <c r="J17" s="29"/>
      <c r="K17" s="62">
        <v>-1235.7767560000002</v>
      </c>
      <c r="L17" s="62"/>
      <c r="M17" s="78">
        <v>-223.61162600000262</v>
      </c>
      <c r="N17" s="78"/>
      <c r="O17" s="78">
        <v>153.40343800000028</v>
      </c>
      <c r="P17" s="68"/>
      <c r="Q17" s="78">
        <v>-2597.9730870000039</v>
      </c>
      <c r="R17" s="29"/>
      <c r="S17" s="61" t="s">
        <v>529</v>
      </c>
      <c r="T17" s="29"/>
      <c r="U17" s="191"/>
    </row>
    <row r="18" spans="1:21" ht="13.5" customHeight="1" x14ac:dyDescent="0.3">
      <c r="A18" s="191"/>
      <c r="B18" s="29"/>
      <c r="C18" s="61" t="s">
        <v>333</v>
      </c>
      <c r="D18" s="29"/>
      <c r="E18" s="62">
        <v>-3424.7490479999997</v>
      </c>
      <c r="F18" s="62"/>
      <c r="G18" s="78">
        <v>-1671.8318540000009</v>
      </c>
      <c r="H18" s="78"/>
      <c r="I18" s="78">
        <v>-1195.1809450000001</v>
      </c>
      <c r="J18" s="29"/>
      <c r="K18" s="62">
        <v>-1954.6720429999987</v>
      </c>
      <c r="L18" s="62"/>
      <c r="M18" s="78">
        <v>-696.87702399999944</v>
      </c>
      <c r="N18" s="78"/>
      <c r="O18" s="78">
        <v>-718.89528699999846</v>
      </c>
      <c r="P18" s="68"/>
      <c r="Q18" s="78">
        <v>-3350.0427690000024</v>
      </c>
      <c r="R18" s="29"/>
      <c r="S18" s="61" t="s">
        <v>530</v>
      </c>
      <c r="T18" s="29"/>
      <c r="U18" s="191"/>
    </row>
    <row r="19" spans="1:21" ht="13.5" customHeight="1" x14ac:dyDescent="0.3">
      <c r="A19" s="191"/>
      <c r="B19" s="29"/>
      <c r="C19" s="61" t="s">
        <v>334</v>
      </c>
      <c r="D19" s="29"/>
      <c r="E19" s="62">
        <v>-2884.1075600000031</v>
      </c>
      <c r="F19" s="62"/>
      <c r="G19" s="78">
        <v>-1005.416591000002</v>
      </c>
      <c r="H19" s="78"/>
      <c r="I19" s="78">
        <v>540.64148799999657</v>
      </c>
      <c r="J19" s="29"/>
      <c r="K19" s="62">
        <v>-1825.7555040000025</v>
      </c>
      <c r="L19" s="62"/>
      <c r="M19" s="78">
        <v>-621.92758800000047</v>
      </c>
      <c r="N19" s="78"/>
      <c r="O19" s="78">
        <v>128.91653899999619</v>
      </c>
      <c r="P19" s="68"/>
      <c r="Q19" s="78">
        <v>-3353.2252910000052</v>
      </c>
      <c r="R19" s="29"/>
      <c r="S19" s="61" t="s">
        <v>531</v>
      </c>
      <c r="T19" s="29"/>
      <c r="U19" s="191"/>
    </row>
    <row r="20" spans="1:21" ht="13.5" customHeight="1" x14ac:dyDescent="0.3">
      <c r="A20" s="191"/>
      <c r="B20" s="29"/>
      <c r="C20" s="61" t="s">
        <v>335</v>
      </c>
      <c r="D20" s="29"/>
      <c r="E20" s="62">
        <v>-2887.6068720000012</v>
      </c>
      <c r="F20" s="62"/>
      <c r="G20" s="78">
        <v>-868.99186099999952</v>
      </c>
      <c r="H20" s="78"/>
      <c r="I20" s="78">
        <v>-3.4993119999980991</v>
      </c>
      <c r="J20" s="29"/>
      <c r="K20" s="62">
        <v>-2057.9193040000009</v>
      </c>
      <c r="L20" s="62"/>
      <c r="M20" s="78">
        <v>-718.28000500000053</v>
      </c>
      <c r="N20" s="78"/>
      <c r="O20" s="78">
        <v>-232.16379999999845</v>
      </c>
      <c r="P20" s="68"/>
      <c r="Q20" s="78">
        <v>-3546.2403060000024</v>
      </c>
      <c r="R20" s="29"/>
      <c r="S20" s="61" t="s">
        <v>532</v>
      </c>
      <c r="T20" s="29"/>
      <c r="U20" s="191"/>
    </row>
    <row r="21" spans="1:21" ht="13.5" customHeight="1" x14ac:dyDescent="0.3">
      <c r="A21" s="191"/>
      <c r="B21" s="29"/>
      <c r="C21" s="61" t="s">
        <v>336</v>
      </c>
      <c r="D21" s="29"/>
      <c r="E21" s="62">
        <v>-2565.5745749999969</v>
      </c>
      <c r="F21" s="62"/>
      <c r="G21" s="78">
        <v>-330.57699299999695</v>
      </c>
      <c r="H21" s="78"/>
      <c r="I21" s="78">
        <v>322.03229700000429</v>
      </c>
      <c r="J21" s="29"/>
      <c r="K21" s="62">
        <v>-1696.7817859999977</v>
      </c>
      <c r="L21" s="62"/>
      <c r="M21" s="78">
        <v>-215.02575299999626</v>
      </c>
      <c r="N21" s="78"/>
      <c r="O21" s="78">
        <v>361.13751800000318</v>
      </c>
      <c r="P21" s="68"/>
      <c r="Q21" s="78">
        <v>-2204.9854449999984</v>
      </c>
      <c r="R21" s="29"/>
      <c r="S21" s="61" t="s">
        <v>533</v>
      </c>
      <c r="T21" s="29"/>
      <c r="U21" s="191"/>
    </row>
    <row r="22" spans="1:21" ht="13.5" customHeight="1" x14ac:dyDescent="0.3">
      <c r="A22" s="191"/>
      <c r="B22" s="29"/>
      <c r="C22" s="61" t="s">
        <v>337</v>
      </c>
      <c r="D22" s="29"/>
      <c r="E22" s="62">
        <v>-2882.5179279999984</v>
      </c>
      <c r="F22" s="62"/>
      <c r="G22" s="78">
        <v>-340.13564399999541</v>
      </c>
      <c r="H22" s="78"/>
      <c r="I22" s="78">
        <v>-316.94335300000148</v>
      </c>
      <c r="J22" s="29"/>
      <c r="K22" s="62">
        <v>-2230.3505799999984</v>
      </c>
      <c r="L22" s="62"/>
      <c r="M22" s="78">
        <v>-317.74302899999475</v>
      </c>
      <c r="N22" s="78"/>
      <c r="O22" s="78">
        <v>-533.56879400000071</v>
      </c>
      <c r="P22" s="68"/>
      <c r="Q22" s="78">
        <v>-1539.7044979999919</v>
      </c>
      <c r="R22" s="29"/>
      <c r="S22" s="61" t="s">
        <v>534</v>
      </c>
      <c r="T22" s="29"/>
      <c r="U22" s="191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1">
        <v>2023</v>
      </c>
      <c r="B24" s="29"/>
      <c r="C24" s="69" t="s">
        <v>296</v>
      </c>
      <c r="D24" s="66"/>
      <c r="E24" s="71">
        <f>SUM(E25:E36)</f>
        <v>-27808.248042000003</v>
      </c>
      <c r="F24" s="72"/>
      <c r="G24" s="82">
        <f>SUM(G25:G36)</f>
        <v>3350.5749439999963</v>
      </c>
      <c r="H24" s="74"/>
      <c r="I24" s="75"/>
      <c r="J24" s="70"/>
      <c r="K24" s="71">
        <f>SUM(K25:K36)</f>
        <v>-20581.105180999995</v>
      </c>
      <c r="L24" s="72"/>
      <c r="M24" s="82">
        <f>SUM(M25:M36)</f>
        <v>-1030.6274739999963</v>
      </c>
      <c r="N24" s="74"/>
      <c r="O24" s="75"/>
      <c r="P24" s="76"/>
      <c r="Q24" s="75"/>
      <c r="R24" s="29"/>
      <c r="S24" s="69" t="s">
        <v>296</v>
      </c>
      <c r="T24" s="29"/>
      <c r="U24" s="191">
        <v>2023</v>
      </c>
    </row>
    <row r="25" spans="1:21" ht="13.5" customHeight="1" x14ac:dyDescent="0.3">
      <c r="A25" s="191"/>
      <c r="B25" s="29"/>
      <c r="C25" s="61" t="s">
        <v>326</v>
      </c>
      <c r="D25" s="29"/>
      <c r="E25" s="62">
        <v>-2051.8086830000047</v>
      </c>
      <c r="F25" s="62"/>
      <c r="G25" s="78">
        <v>-77.371423000003233</v>
      </c>
      <c r="H25" s="78"/>
      <c r="I25" s="78">
        <v>830.70924499999364</v>
      </c>
      <c r="J25" s="29"/>
      <c r="K25" s="62">
        <v>-1416.6990100000039</v>
      </c>
      <c r="L25" s="62"/>
      <c r="M25" s="78">
        <v>-69.795020000001387</v>
      </c>
      <c r="N25" s="78"/>
      <c r="O25" s="78">
        <v>813.65156999999454</v>
      </c>
      <c r="P25" s="68"/>
      <c r="Q25" s="78">
        <v>-748.08405999999559</v>
      </c>
      <c r="R25" s="29"/>
      <c r="S25" s="61" t="s">
        <v>523</v>
      </c>
      <c r="T25" s="29"/>
      <c r="U25" s="191"/>
    </row>
    <row r="26" spans="1:21" ht="13.5" customHeight="1" x14ac:dyDescent="0.3">
      <c r="A26" s="191"/>
      <c r="B26" s="29"/>
      <c r="C26" s="61" t="s">
        <v>327</v>
      </c>
      <c r="D26" s="29"/>
      <c r="E26" s="62">
        <v>-2347.0843719999993</v>
      </c>
      <c r="F26" s="62"/>
      <c r="G26" s="78">
        <v>-122.69662199999584</v>
      </c>
      <c r="H26" s="78"/>
      <c r="I26" s="78">
        <v>-295.2756889999946</v>
      </c>
      <c r="J26" s="29"/>
      <c r="K26" s="62">
        <v>-1732.0407180000002</v>
      </c>
      <c r="L26" s="62"/>
      <c r="M26" s="78">
        <v>-387.74708699999792</v>
      </c>
      <c r="N26" s="78"/>
      <c r="O26" s="78">
        <v>-315.34170799999629</v>
      </c>
      <c r="P26" s="68"/>
      <c r="Q26" s="78">
        <v>-540.20368899999448</v>
      </c>
      <c r="R26" s="29"/>
      <c r="S26" s="61" t="s">
        <v>524</v>
      </c>
      <c r="T26" s="29"/>
      <c r="U26" s="191"/>
    </row>
    <row r="27" spans="1:21" ht="13.5" customHeight="1" x14ac:dyDescent="0.3">
      <c r="A27" s="191"/>
      <c r="B27" s="29"/>
      <c r="C27" s="61" t="s">
        <v>328</v>
      </c>
      <c r="D27" s="29"/>
      <c r="E27" s="62">
        <v>-2140.5847860000049</v>
      </c>
      <c r="F27" s="62"/>
      <c r="G27" s="78">
        <v>381.6146109999936</v>
      </c>
      <c r="H27" s="78"/>
      <c r="I27" s="78">
        <v>206.49958599999445</v>
      </c>
      <c r="J27" s="29"/>
      <c r="K27" s="62">
        <v>-1348.9623900000024</v>
      </c>
      <c r="L27" s="62"/>
      <c r="M27" s="78">
        <v>215.04183199999716</v>
      </c>
      <c r="N27" s="78"/>
      <c r="O27" s="78">
        <v>383.07832799999778</v>
      </c>
      <c r="P27" s="68"/>
      <c r="Q27" s="78">
        <v>181.54656599999453</v>
      </c>
      <c r="R27" s="29"/>
      <c r="S27" s="61" t="s">
        <v>525</v>
      </c>
      <c r="T27" s="29"/>
      <c r="U27" s="191"/>
    </row>
    <row r="28" spans="1:21" ht="13.5" customHeight="1" x14ac:dyDescent="0.3">
      <c r="A28" s="191"/>
      <c r="B28" s="29"/>
      <c r="C28" s="61" t="s">
        <v>329</v>
      </c>
      <c r="D28" s="29"/>
      <c r="E28" s="62">
        <v>-2142.8729350000021</v>
      </c>
      <c r="F28" s="62"/>
      <c r="G28" s="78">
        <v>399.99412599999505</v>
      </c>
      <c r="H28" s="78"/>
      <c r="I28" s="78">
        <v>-2.2881489999972473</v>
      </c>
      <c r="J28" s="29"/>
      <c r="K28" s="62">
        <v>-1682.5192160000033</v>
      </c>
      <c r="L28" s="62"/>
      <c r="M28" s="78">
        <v>-106.88649800000712</v>
      </c>
      <c r="N28" s="78"/>
      <c r="O28" s="78">
        <v>-333.55682600000091</v>
      </c>
      <c r="P28" s="68"/>
      <c r="Q28" s="78">
        <v>658.91211499999281</v>
      </c>
      <c r="R28" s="29"/>
      <c r="S28" s="61" t="s">
        <v>526</v>
      </c>
      <c r="T28" s="29"/>
      <c r="U28" s="191"/>
    </row>
    <row r="29" spans="1:21" ht="13.5" customHeight="1" x14ac:dyDescent="0.3">
      <c r="A29" s="191"/>
      <c r="B29" s="29"/>
      <c r="C29" s="61" t="s">
        <v>330</v>
      </c>
      <c r="D29" s="29"/>
      <c r="E29" s="62">
        <v>-2489.525464999997</v>
      </c>
      <c r="F29" s="62"/>
      <c r="G29" s="78">
        <v>-89.810106999995696</v>
      </c>
      <c r="H29" s="78"/>
      <c r="I29" s="78">
        <v>-346.65252999999484</v>
      </c>
      <c r="J29" s="29"/>
      <c r="K29" s="62">
        <v>-1927.6076669999948</v>
      </c>
      <c r="L29" s="62"/>
      <c r="M29" s="78">
        <v>-598.40068799999335</v>
      </c>
      <c r="N29" s="78"/>
      <c r="O29" s="78">
        <v>-245.08845099999144</v>
      </c>
      <c r="P29" s="68"/>
      <c r="Q29" s="78">
        <v>691.79862999999295</v>
      </c>
      <c r="R29" s="29"/>
      <c r="S29" s="61" t="s">
        <v>527</v>
      </c>
      <c r="T29" s="29"/>
      <c r="U29" s="191"/>
    </row>
    <row r="30" spans="1:21" ht="13.5" customHeight="1" x14ac:dyDescent="0.3">
      <c r="A30" s="191"/>
      <c r="B30" s="29"/>
      <c r="C30" s="61" t="s">
        <v>331</v>
      </c>
      <c r="D30" s="29"/>
      <c r="E30" s="62">
        <v>-2214.581368000001</v>
      </c>
      <c r="F30" s="62"/>
      <c r="G30" s="78">
        <v>406.51070599999912</v>
      </c>
      <c r="H30" s="78"/>
      <c r="I30" s="78">
        <v>274.94409699999596</v>
      </c>
      <c r="J30" s="29"/>
      <c r="K30" s="62">
        <v>-1600.7139260000022</v>
      </c>
      <c r="L30" s="62"/>
      <c r="M30" s="78">
        <v>-211.53373200000169</v>
      </c>
      <c r="N30" s="78"/>
      <c r="O30" s="78">
        <v>326.89374099999259</v>
      </c>
      <c r="P30" s="68"/>
      <c r="Q30" s="78">
        <v>716.69472499999847</v>
      </c>
      <c r="R30" s="29"/>
      <c r="S30" s="61" t="s">
        <v>528</v>
      </c>
      <c r="T30" s="29"/>
      <c r="U30" s="191"/>
    </row>
    <row r="31" spans="1:21" ht="13.5" customHeight="1" x14ac:dyDescent="0.3">
      <c r="A31" s="191"/>
      <c r="B31" s="29"/>
      <c r="C31" s="61" t="s">
        <v>332</v>
      </c>
      <c r="D31" s="29"/>
      <c r="E31" s="62">
        <v>-2252.7115990000011</v>
      </c>
      <c r="F31" s="62"/>
      <c r="G31" s="78">
        <v>-23.143496000001505</v>
      </c>
      <c r="H31" s="78"/>
      <c r="I31" s="78">
        <v>-38.130231000000094</v>
      </c>
      <c r="J31" s="29"/>
      <c r="K31" s="62">
        <v>-1747.9479720000008</v>
      </c>
      <c r="L31" s="62"/>
      <c r="M31" s="78">
        <v>-512.17121600000064</v>
      </c>
      <c r="N31" s="78"/>
      <c r="O31" s="78">
        <v>-147.23404599999867</v>
      </c>
      <c r="P31" s="68"/>
      <c r="Q31" s="78">
        <v>293.55710300000192</v>
      </c>
      <c r="R31" s="29"/>
      <c r="S31" s="61" t="s">
        <v>529</v>
      </c>
      <c r="T31" s="29"/>
      <c r="U31" s="191"/>
    </row>
    <row r="32" spans="1:21" ht="13.5" customHeight="1" x14ac:dyDescent="0.3">
      <c r="A32" s="191"/>
      <c r="B32" s="29"/>
      <c r="C32" s="61" t="s">
        <v>333</v>
      </c>
      <c r="D32" s="29"/>
      <c r="E32" s="62">
        <v>-2448.6323390000007</v>
      </c>
      <c r="F32" s="62"/>
      <c r="G32" s="78">
        <v>976.11670899999899</v>
      </c>
      <c r="H32" s="78"/>
      <c r="I32" s="78">
        <v>-195.92073999999957</v>
      </c>
      <c r="J32" s="29"/>
      <c r="K32" s="62">
        <v>-1775.6370680000009</v>
      </c>
      <c r="L32" s="62"/>
      <c r="M32" s="78">
        <v>179.03497499999776</v>
      </c>
      <c r="N32" s="78"/>
      <c r="O32" s="78">
        <v>-27.689096000000063</v>
      </c>
      <c r="P32" s="68"/>
      <c r="Q32" s="78">
        <v>1359.4839189999966</v>
      </c>
      <c r="R32" s="29"/>
      <c r="S32" s="61" t="s">
        <v>530</v>
      </c>
      <c r="T32" s="29"/>
      <c r="U32" s="191"/>
    </row>
    <row r="33" spans="1:21" ht="13.5" customHeight="1" x14ac:dyDescent="0.3">
      <c r="A33" s="191"/>
      <c r="B33" s="29"/>
      <c r="C33" s="61" t="s">
        <v>334</v>
      </c>
      <c r="D33" s="29"/>
      <c r="E33" s="62">
        <v>-2403.4212759999982</v>
      </c>
      <c r="F33" s="62"/>
      <c r="G33" s="78">
        <v>480.68628400000489</v>
      </c>
      <c r="H33" s="78"/>
      <c r="I33" s="78">
        <v>45.211063000002468</v>
      </c>
      <c r="J33" s="29"/>
      <c r="K33" s="62">
        <v>-1620.3975119999968</v>
      </c>
      <c r="L33" s="62"/>
      <c r="M33" s="78">
        <v>205.35799200000565</v>
      </c>
      <c r="N33" s="78"/>
      <c r="O33" s="78">
        <v>155.23955600000409</v>
      </c>
      <c r="P33" s="68"/>
      <c r="Q33" s="78">
        <v>1433.6594970000033</v>
      </c>
      <c r="R33" s="29"/>
      <c r="S33" s="61" t="s">
        <v>531</v>
      </c>
      <c r="T33" s="29"/>
      <c r="U33" s="191"/>
    </row>
    <row r="34" spans="1:21" ht="13.5" customHeight="1" x14ac:dyDescent="0.3">
      <c r="A34" s="191"/>
      <c r="B34" s="29"/>
      <c r="C34" s="61" t="s">
        <v>335</v>
      </c>
      <c r="D34" s="29"/>
      <c r="E34" s="62">
        <v>-2925.6852130000007</v>
      </c>
      <c r="F34" s="62"/>
      <c r="G34" s="78">
        <v>-38.078340999999455</v>
      </c>
      <c r="H34" s="78"/>
      <c r="I34" s="78">
        <v>-522.26393700000244</v>
      </c>
      <c r="J34" s="29"/>
      <c r="K34" s="62">
        <v>-2268.5466909999977</v>
      </c>
      <c r="L34" s="62"/>
      <c r="M34" s="78">
        <v>-210.62738699999682</v>
      </c>
      <c r="N34" s="78"/>
      <c r="O34" s="78">
        <v>-648.14917900000091</v>
      </c>
      <c r="P34" s="68"/>
      <c r="Q34" s="78">
        <v>1418.7246520000044</v>
      </c>
      <c r="R34" s="29"/>
      <c r="S34" s="61" t="s">
        <v>532</v>
      </c>
      <c r="T34" s="29"/>
      <c r="U34" s="191"/>
    </row>
    <row r="35" spans="1:21" ht="13.5" customHeight="1" x14ac:dyDescent="0.3">
      <c r="A35" s="191"/>
      <c r="B35" s="29"/>
      <c r="C35" s="61" t="s">
        <v>336</v>
      </c>
      <c r="D35" s="29"/>
      <c r="E35" s="62">
        <v>-1956.9469119999958</v>
      </c>
      <c r="F35" s="62"/>
      <c r="G35" s="78">
        <v>608.62766300000112</v>
      </c>
      <c r="H35" s="78"/>
      <c r="I35" s="78">
        <v>968.73830100000487</v>
      </c>
      <c r="J35" s="29"/>
      <c r="K35" s="62">
        <v>-1515.2075059999943</v>
      </c>
      <c r="L35" s="62"/>
      <c r="M35" s="78">
        <v>181.57428000000345</v>
      </c>
      <c r="N35" s="78"/>
      <c r="O35" s="78">
        <v>753.33918500000345</v>
      </c>
      <c r="P35" s="68"/>
      <c r="Q35" s="78">
        <v>1051.2356060000066</v>
      </c>
      <c r="R35" s="29"/>
      <c r="S35" s="61" t="s">
        <v>533</v>
      </c>
      <c r="T35" s="29"/>
      <c r="U35" s="191"/>
    </row>
    <row r="36" spans="1:21" ht="13.5" customHeight="1" x14ac:dyDescent="0.3">
      <c r="A36" s="191"/>
      <c r="B36" s="29"/>
      <c r="C36" s="61" t="s">
        <v>337</v>
      </c>
      <c r="D36" s="29"/>
      <c r="E36" s="62">
        <v>-2434.3930939999991</v>
      </c>
      <c r="F36" s="62"/>
      <c r="G36" s="78">
        <v>448.12483399999928</v>
      </c>
      <c r="H36" s="78"/>
      <c r="I36" s="78">
        <v>-477.44618200000332</v>
      </c>
      <c r="J36" s="29"/>
      <c r="K36" s="62">
        <v>-1944.8255049999998</v>
      </c>
      <c r="L36" s="62"/>
      <c r="M36" s="78">
        <v>285.52507499999865</v>
      </c>
      <c r="N36" s="78"/>
      <c r="O36" s="78">
        <v>-429.61799900000551</v>
      </c>
      <c r="P36" s="68"/>
      <c r="Q36" s="78">
        <v>1018.6741560000009</v>
      </c>
      <c r="R36" s="29"/>
      <c r="S36" s="61" t="s">
        <v>534</v>
      </c>
      <c r="T36" s="29"/>
      <c r="U36" s="191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1">
        <v>2024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5"/>
      <c r="R38" s="29"/>
      <c r="S38" s="69" t="s">
        <v>296</v>
      </c>
      <c r="T38" s="29"/>
      <c r="U38" s="191">
        <v>2024</v>
      </c>
    </row>
    <row r="39" spans="1:21" ht="13.5" customHeight="1" x14ac:dyDescent="0.3">
      <c r="A39" s="191"/>
      <c r="B39" s="29"/>
      <c r="C39" s="61" t="s">
        <v>326</v>
      </c>
      <c r="D39" s="29"/>
      <c r="E39" s="62">
        <v>-1757.1151590000009</v>
      </c>
      <c r="F39" s="62"/>
      <c r="G39" s="78">
        <v>294.69352400000389</v>
      </c>
      <c r="H39" s="78"/>
      <c r="I39" s="78">
        <v>677.27793499999825</v>
      </c>
      <c r="J39" s="29"/>
      <c r="K39" s="62">
        <v>-1432.2431770000003</v>
      </c>
      <c r="L39" s="62"/>
      <c r="M39" s="78">
        <v>-15.544166999996378</v>
      </c>
      <c r="N39" s="78"/>
      <c r="O39" s="78">
        <v>512.58232799999951</v>
      </c>
      <c r="P39" s="68"/>
      <c r="Q39" s="78">
        <v>1351.4460210000043</v>
      </c>
      <c r="R39" s="29"/>
      <c r="S39" s="61" t="s">
        <v>523</v>
      </c>
      <c r="T39" s="29"/>
      <c r="U39" s="191"/>
    </row>
    <row r="40" spans="1:21" ht="13.5" customHeight="1" x14ac:dyDescent="0.3">
      <c r="A40" s="191"/>
      <c r="B40" s="29"/>
      <c r="C40" s="61" t="s">
        <v>327</v>
      </c>
      <c r="D40" s="29"/>
      <c r="E40" s="62">
        <v>-2435.4580950000018</v>
      </c>
      <c r="F40" s="62"/>
      <c r="G40" s="78">
        <v>-88.373723000002428</v>
      </c>
      <c r="H40" s="78"/>
      <c r="I40" s="78">
        <v>-678.34293600000092</v>
      </c>
      <c r="J40" s="29"/>
      <c r="K40" s="62">
        <v>-1958.0431330000029</v>
      </c>
      <c r="L40" s="62"/>
      <c r="M40" s="78">
        <v>-226.00241500000266</v>
      </c>
      <c r="N40" s="78"/>
      <c r="O40" s="78">
        <v>-525.79995600000257</v>
      </c>
      <c r="P40" s="68"/>
      <c r="Q40" s="78">
        <v>654.44463500000074</v>
      </c>
      <c r="R40" s="29"/>
      <c r="S40" s="61" t="s">
        <v>524</v>
      </c>
      <c r="T40" s="29"/>
      <c r="U40" s="191"/>
    </row>
    <row r="41" spans="1:21" ht="13.5" customHeight="1" x14ac:dyDescent="0.3">
      <c r="A41" s="191"/>
      <c r="B41" s="29"/>
      <c r="C41" s="61" t="s">
        <v>328</v>
      </c>
      <c r="D41" s="29"/>
      <c r="E41" s="62">
        <v>-1759.4230999999982</v>
      </c>
      <c r="F41" s="62"/>
      <c r="G41" s="78">
        <v>381.16168600000674</v>
      </c>
      <c r="H41" s="78"/>
      <c r="I41" s="78">
        <v>676.03499500000362</v>
      </c>
      <c r="J41" s="29"/>
      <c r="K41" s="62">
        <v>-1333.7877839999983</v>
      </c>
      <c r="L41" s="62"/>
      <c r="M41" s="78">
        <v>15.174606000004133</v>
      </c>
      <c r="N41" s="78"/>
      <c r="O41" s="78">
        <v>624.25534900000457</v>
      </c>
      <c r="P41" s="68"/>
      <c r="Q41" s="78">
        <v>587.4814870000082</v>
      </c>
      <c r="R41" s="29"/>
      <c r="S41" s="61" t="s">
        <v>525</v>
      </c>
      <c r="T41" s="29"/>
      <c r="U41" s="191"/>
    </row>
    <row r="42" spans="1:21" ht="13.5" customHeight="1" x14ac:dyDescent="0.3">
      <c r="A42" s="191"/>
      <c r="B42" s="29"/>
      <c r="C42" s="61" t="s">
        <v>329</v>
      </c>
      <c r="D42" s="29"/>
      <c r="E42" s="62">
        <v>-2404.4223230000007</v>
      </c>
      <c r="F42" s="62"/>
      <c r="G42" s="78">
        <v>-261.54938799999854</v>
      </c>
      <c r="H42" s="78"/>
      <c r="I42" s="78">
        <v>-644.99922300000253</v>
      </c>
      <c r="J42" s="29"/>
      <c r="K42" s="62">
        <v>-1984.7440799999995</v>
      </c>
      <c r="L42" s="62"/>
      <c r="M42" s="78">
        <v>-302.22486399999616</v>
      </c>
      <c r="N42" s="78"/>
      <c r="O42" s="78">
        <v>-650.9562960000012</v>
      </c>
      <c r="P42" s="68"/>
      <c r="Q42" s="78">
        <v>31.238575000005767</v>
      </c>
      <c r="R42" s="29"/>
      <c r="S42" s="61" t="s">
        <v>526</v>
      </c>
      <c r="T42" s="29"/>
      <c r="U42" s="191"/>
    </row>
    <row r="43" spans="1:21" ht="13.5" customHeight="1" x14ac:dyDescent="0.3">
      <c r="A43" s="191"/>
      <c r="B43" s="29"/>
      <c r="C43" s="61" t="s">
        <v>330</v>
      </c>
      <c r="D43" s="29"/>
      <c r="E43" s="62">
        <v>-2281.9324320000032</v>
      </c>
      <c r="F43" s="62"/>
      <c r="G43" s="78">
        <v>207.59303299999374</v>
      </c>
      <c r="H43" s="78"/>
      <c r="I43" s="78">
        <v>122.48989099999744</v>
      </c>
      <c r="J43" s="29"/>
      <c r="K43" s="62">
        <v>-1734.4992620000039</v>
      </c>
      <c r="L43" s="62"/>
      <c r="M43" s="78">
        <v>193.10840499999085</v>
      </c>
      <c r="N43" s="78"/>
      <c r="O43" s="78">
        <v>250.24481799999558</v>
      </c>
      <c r="P43" s="68"/>
      <c r="Q43" s="78">
        <v>327.20533100000193</v>
      </c>
      <c r="R43" s="29"/>
      <c r="S43" s="61" t="s">
        <v>527</v>
      </c>
      <c r="T43" s="29"/>
      <c r="U43" s="191"/>
    </row>
    <row r="44" spans="1:21" ht="13.5" customHeight="1" x14ac:dyDescent="0.3">
      <c r="A44" s="191"/>
      <c r="B44" s="29"/>
      <c r="C44" s="61" t="s">
        <v>331</v>
      </c>
      <c r="D44" s="29"/>
      <c r="E44" s="62">
        <v>-1958.1698960000031</v>
      </c>
      <c r="F44" s="62"/>
      <c r="G44" s="78">
        <v>256.41147199999796</v>
      </c>
      <c r="H44" s="78"/>
      <c r="I44" s="78">
        <v>323.76253600000018</v>
      </c>
      <c r="J44" s="29"/>
      <c r="K44" s="62">
        <v>-1615.6862390000024</v>
      </c>
      <c r="L44" s="62"/>
      <c r="M44" s="78">
        <v>-14.972313000000213</v>
      </c>
      <c r="N44" s="78"/>
      <c r="O44" s="78">
        <v>118.81302300000152</v>
      </c>
      <c r="P44" s="68"/>
      <c r="Q44" s="78">
        <v>202.45511699999315</v>
      </c>
      <c r="R44" s="29"/>
      <c r="S44" s="61" t="s">
        <v>528</v>
      </c>
      <c r="T44" s="29"/>
      <c r="U44" s="191"/>
    </row>
    <row r="45" spans="1:21" ht="13.5" customHeight="1" x14ac:dyDescent="0.3">
      <c r="A45" s="191"/>
      <c r="B45" s="29"/>
      <c r="C45" s="61" t="s">
        <v>332</v>
      </c>
      <c r="D45" s="29"/>
      <c r="E45" s="62">
        <v>-2133.568215000003</v>
      </c>
      <c r="F45" s="62"/>
      <c r="G45" s="78">
        <v>119.14338399999815</v>
      </c>
      <c r="H45" s="78"/>
      <c r="I45" s="78">
        <v>-175.3983189999999</v>
      </c>
      <c r="J45" s="29"/>
      <c r="K45" s="62">
        <v>-1459.4255230000017</v>
      </c>
      <c r="L45" s="62"/>
      <c r="M45" s="78">
        <v>288.52244899999914</v>
      </c>
      <c r="N45" s="78"/>
      <c r="O45" s="78">
        <v>156.26071600000068</v>
      </c>
      <c r="P45" s="68"/>
      <c r="Q45" s="78">
        <v>583.14788899998985</v>
      </c>
      <c r="R45" s="29"/>
      <c r="S45" s="61" t="s">
        <v>529</v>
      </c>
      <c r="T45" s="29"/>
      <c r="U45" s="191"/>
    </row>
    <row r="46" spans="1:21" ht="13.5" customHeight="1" x14ac:dyDescent="0.3">
      <c r="A46" s="191"/>
      <c r="B46" s="29"/>
      <c r="C46" s="61" t="s">
        <v>333</v>
      </c>
      <c r="D46" s="29"/>
      <c r="E46" s="62">
        <v>-2630.4977520000002</v>
      </c>
      <c r="F46" s="62"/>
      <c r="G46" s="78">
        <v>-181.86541299999953</v>
      </c>
      <c r="H46" s="78"/>
      <c r="I46" s="78">
        <v>-496.92953699999725</v>
      </c>
      <c r="J46" s="29"/>
      <c r="K46" s="62">
        <v>-1945.0710799999997</v>
      </c>
      <c r="L46" s="62"/>
      <c r="M46" s="78">
        <v>-169.4340119999988</v>
      </c>
      <c r="N46" s="78"/>
      <c r="O46" s="78">
        <v>-485.64555699999801</v>
      </c>
      <c r="P46" s="68"/>
      <c r="Q46" s="78">
        <v>193.68944299999657</v>
      </c>
      <c r="R46" s="29"/>
      <c r="S46" s="61" t="s">
        <v>530</v>
      </c>
      <c r="T46" s="29"/>
      <c r="U46" s="191"/>
    </row>
    <row r="47" spans="1:21" ht="13.5" customHeight="1" x14ac:dyDescent="0.3">
      <c r="A47" s="191"/>
      <c r="B47" s="29"/>
      <c r="C47" s="61" t="s">
        <v>334</v>
      </c>
      <c r="D47" s="29"/>
      <c r="E47" s="62">
        <v>-2370.6836629999998</v>
      </c>
      <c r="F47" s="62"/>
      <c r="G47" s="78">
        <v>32.737612999998419</v>
      </c>
      <c r="H47" s="78"/>
      <c r="I47" s="78">
        <v>259.81408900000042</v>
      </c>
      <c r="J47" s="29"/>
      <c r="K47" s="62">
        <v>-2053.7462589999986</v>
      </c>
      <c r="L47" s="62"/>
      <c r="M47" s="78">
        <v>-433.34874700000182</v>
      </c>
      <c r="N47" s="78"/>
      <c r="O47" s="78">
        <v>-108.67517899999893</v>
      </c>
      <c r="P47" s="68"/>
      <c r="Q47" s="78">
        <v>-29.984416000002966</v>
      </c>
      <c r="R47" s="29"/>
      <c r="S47" s="61" t="s">
        <v>531</v>
      </c>
      <c r="T47" s="29"/>
      <c r="U47" s="191"/>
    </row>
    <row r="48" spans="1:21" ht="6.75" customHeight="1" thickBot="1" x14ac:dyDescent="0.35">
      <c r="A48" s="63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1"/>
      <c r="Q48" s="80"/>
      <c r="R48" s="80"/>
      <c r="S48" s="80"/>
      <c r="T48" s="80"/>
      <c r="U48" s="63"/>
    </row>
    <row r="49" ht="14.4" thickTop="1" x14ac:dyDescent="0.3"/>
  </sheetData>
  <mergeCells count="18">
    <mergeCell ref="U24:U36"/>
    <mergeCell ref="U38:U47"/>
    <mergeCell ref="U4:U8"/>
    <mergeCell ref="U10:U22"/>
    <mergeCell ref="Y10:Z10"/>
    <mergeCell ref="A38:A47"/>
    <mergeCell ref="A10:A22"/>
    <mergeCell ref="A24:A36"/>
    <mergeCell ref="A4:A8"/>
    <mergeCell ref="C4:C8"/>
    <mergeCell ref="A1:U1"/>
    <mergeCell ref="S4:S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05" t="s">
        <v>665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3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35">
      <c r="A4" s="199" t="s">
        <v>162</v>
      </c>
      <c r="B4" s="199" t="s">
        <v>163</v>
      </c>
      <c r="C4" s="207" t="s">
        <v>666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535</v>
      </c>
      <c r="S4" s="199" t="s">
        <v>522</v>
      </c>
      <c r="U4" s="28"/>
    </row>
    <row r="5" spans="1:21" ht="21.75" customHeight="1" thickBot="1" x14ac:dyDescent="0.25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3.8" x14ac:dyDescent="0.3">
      <c r="A6" s="87">
        <v>2023</v>
      </c>
      <c r="B6" s="84" t="s">
        <v>338</v>
      </c>
      <c r="C6" s="88">
        <v>939.52913599999999</v>
      </c>
      <c r="D6" s="88">
        <v>44.655456000000001</v>
      </c>
      <c r="E6" s="88">
        <v>250.69972899999999</v>
      </c>
      <c r="F6" s="88">
        <v>7.444331</v>
      </c>
      <c r="G6" s="88">
        <v>1.8587370000000001</v>
      </c>
      <c r="H6" s="88">
        <v>4.6510150000000001</v>
      </c>
      <c r="I6" s="88">
        <v>34.109381999999997</v>
      </c>
      <c r="J6" s="88">
        <v>20.830525999999999</v>
      </c>
      <c r="K6" s="88">
        <v>11.781617000000001</v>
      </c>
      <c r="L6" s="88">
        <v>2724.9192509999998</v>
      </c>
      <c r="M6" s="88">
        <v>3.629712</v>
      </c>
      <c r="N6" s="88">
        <v>23.416404</v>
      </c>
      <c r="O6" s="88">
        <v>585.99155499999995</v>
      </c>
      <c r="P6" s="88">
        <v>13.148147</v>
      </c>
      <c r="Q6" s="88">
        <v>67.296893999999995</v>
      </c>
      <c r="R6" s="87">
        <v>2023</v>
      </c>
      <c r="S6" s="84" t="s">
        <v>538</v>
      </c>
      <c r="U6" s="28"/>
    </row>
    <row r="7" spans="1:21" x14ac:dyDescent="0.2">
      <c r="B7" s="84" t="s">
        <v>339</v>
      </c>
      <c r="C7" s="88">
        <v>1024.858303</v>
      </c>
      <c r="D7" s="88">
        <v>48.302498</v>
      </c>
      <c r="E7" s="88">
        <v>262.26296400000001</v>
      </c>
      <c r="F7" s="88">
        <v>9.3084779999999991</v>
      </c>
      <c r="G7" s="88">
        <v>0.76759299999999997</v>
      </c>
      <c r="H7" s="88">
        <v>4.439368</v>
      </c>
      <c r="I7" s="88">
        <v>32.122689999999999</v>
      </c>
      <c r="J7" s="88">
        <v>22.814413999999999</v>
      </c>
      <c r="K7" s="88">
        <v>12.998614</v>
      </c>
      <c r="L7" s="88">
        <v>2880.8182839999999</v>
      </c>
      <c r="M7" s="88">
        <v>3.6981389999999998</v>
      </c>
      <c r="N7" s="88">
        <v>30.563651</v>
      </c>
      <c r="O7" s="88">
        <v>609.24301300000002</v>
      </c>
      <c r="P7" s="88">
        <v>36.708747000000002</v>
      </c>
      <c r="Q7" s="88">
        <v>59.625962000000001</v>
      </c>
      <c r="R7" s="83"/>
      <c r="S7" s="84" t="s">
        <v>539</v>
      </c>
    </row>
    <row r="8" spans="1:21" x14ac:dyDescent="0.2">
      <c r="B8" s="84" t="s">
        <v>340</v>
      </c>
      <c r="C8" s="88">
        <v>1098.172804</v>
      </c>
      <c r="D8" s="88">
        <v>69.811166999999998</v>
      </c>
      <c r="E8" s="88">
        <v>290.14797700000003</v>
      </c>
      <c r="F8" s="88">
        <v>7.9787759999999999</v>
      </c>
      <c r="G8" s="88">
        <v>0.91045399999999999</v>
      </c>
      <c r="H8" s="88">
        <v>6.2555059999999996</v>
      </c>
      <c r="I8" s="88">
        <v>46.566519999999997</v>
      </c>
      <c r="J8" s="88">
        <v>29.824573000000001</v>
      </c>
      <c r="K8" s="88">
        <v>14.384641999999999</v>
      </c>
      <c r="L8" s="88">
        <v>3393.1089179999999</v>
      </c>
      <c r="M8" s="88">
        <v>12.988479</v>
      </c>
      <c r="N8" s="88">
        <v>55.162367000000003</v>
      </c>
      <c r="O8" s="88">
        <v>657.44291499999997</v>
      </c>
      <c r="P8" s="88">
        <v>17.806639000000001</v>
      </c>
      <c r="Q8" s="88">
        <v>75.237213999999994</v>
      </c>
      <c r="R8" s="83"/>
      <c r="S8" s="84" t="s">
        <v>540</v>
      </c>
    </row>
    <row r="9" spans="1:21" x14ac:dyDescent="0.2">
      <c r="B9" s="84" t="s">
        <v>341</v>
      </c>
      <c r="C9" s="88">
        <v>942.72853799999996</v>
      </c>
      <c r="D9" s="88">
        <v>44.998666999999998</v>
      </c>
      <c r="E9" s="88">
        <v>246.930138</v>
      </c>
      <c r="F9" s="88">
        <v>8.2355280000000004</v>
      </c>
      <c r="G9" s="88">
        <v>0.56062299999999998</v>
      </c>
      <c r="H9" s="88">
        <v>6.4353129999999998</v>
      </c>
      <c r="I9" s="88">
        <v>38.700133000000001</v>
      </c>
      <c r="J9" s="88">
        <v>20.441808000000002</v>
      </c>
      <c r="K9" s="88">
        <v>17.505320999999999</v>
      </c>
      <c r="L9" s="88">
        <v>2735.7990599999998</v>
      </c>
      <c r="M9" s="88">
        <v>10.345001</v>
      </c>
      <c r="N9" s="88">
        <v>36.482585999999998</v>
      </c>
      <c r="O9" s="88">
        <v>556.57445099999995</v>
      </c>
      <c r="P9" s="88">
        <v>12.652934999999999</v>
      </c>
      <c r="Q9" s="88">
        <v>50.722493</v>
      </c>
      <c r="R9" s="83"/>
      <c r="S9" s="84" t="s">
        <v>541</v>
      </c>
    </row>
    <row r="10" spans="1:21" x14ac:dyDescent="0.2">
      <c r="B10" s="84" t="s">
        <v>342</v>
      </c>
      <c r="C10" s="88">
        <v>1064.7664950000001</v>
      </c>
      <c r="D10" s="88">
        <v>55.432223999999998</v>
      </c>
      <c r="E10" s="88">
        <v>269.34668599999998</v>
      </c>
      <c r="F10" s="88">
        <v>8.1600830000000002</v>
      </c>
      <c r="G10" s="88">
        <v>1.3104910000000001</v>
      </c>
      <c r="H10" s="88">
        <v>6.2580859999999996</v>
      </c>
      <c r="I10" s="88">
        <v>33.535933</v>
      </c>
      <c r="J10" s="88">
        <v>37.902633000000002</v>
      </c>
      <c r="K10" s="88">
        <v>16.130071999999998</v>
      </c>
      <c r="L10" s="88">
        <v>3162.6555659999999</v>
      </c>
      <c r="M10" s="88">
        <v>2.6100029999999999</v>
      </c>
      <c r="N10" s="88">
        <v>28.236778999999999</v>
      </c>
      <c r="O10" s="88">
        <v>610.14657499999998</v>
      </c>
      <c r="P10" s="88">
        <v>15.610215999999999</v>
      </c>
      <c r="Q10" s="88">
        <v>60.899375999999997</v>
      </c>
      <c r="R10" s="83"/>
      <c r="S10" s="84" t="s">
        <v>542</v>
      </c>
    </row>
    <row r="11" spans="1:21" x14ac:dyDescent="0.2">
      <c r="B11" s="84" t="s">
        <v>343</v>
      </c>
      <c r="C11" s="88">
        <v>1063.4878309999999</v>
      </c>
      <c r="D11" s="88">
        <v>51.499389000000001</v>
      </c>
      <c r="E11" s="88">
        <v>310.20574599999998</v>
      </c>
      <c r="F11" s="88">
        <v>17.236270999999999</v>
      </c>
      <c r="G11" s="88">
        <v>0.55797300000000005</v>
      </c>
      <c r="H11" s="88">
        <v>3.1767300000000001</v>
      </c>
      <c r="I11" s="88">
        <v>43.410200000000003</v>
      </c>
      <c r="J11" s="88">
        <v>27.697066</v>
      </c>
      <c r="K11" s="88">
        <v>12.93167</v>
      </c>
      <c r="L11" s="88">
        <v>3047.4817670000002</v>
      </c>
      <c r="M11" s="88">
        <v>5.4085999999999999</v>
      </c>
      <c r="N11" s="88">
        <v>34.032867000000003</v>
      </c>
      <c r="O11" s="88">
        <v>631.76271099999997</v>
      </c>
      <c r="P11" s="88">
        <v>18.20777</v>
      </c>
      <c r="Q11" s="88">
        <v>62.248359000000001</v>
      </c>
      <c r="R11" s="83"/>
      <c r="S11" s="84" t="s">
        <v>543</v>
      </c>
    </row>
    <row r="12" spans="1:21" x14ac:dyDescent="0.2">
      <c r="B12" s="84" t="s">
        <v>344</v>
      </c>
      <c r="C12" s="88">
        <v>945.22425399999997</v>
      </c>
      <c r="D12" s="88">
        <v>50.752141000000002</v>
      </c>
      <c r="E12" s="88">
        <v>265.55157700000001</v>
      </c>
      <c r="F12" s="88">
        <v>7.719525</v>
      </c>
      <c r="G12" s="88">
        <v>1.787798</v>
      </c>
      <c r="H12" s="88">
        <v>1.968191</v>
      </c>
      <c r="I12" s="88">
        <v>31.100749</v>
      </c>
      <c r="J12" s="88">
        <v>27.122447999999999</v>
      </c>
      <c r="K12" s="88">
        <v>15.305253</v>
      </c>
      <c r="L12" s="88">
        <v>3023.6302460000002</v>
      </c>
      <c r="M12" s="88">
        <v>2.3113100000000002</v>
      </c>
      <c r="N12" s="88">
        <v>24.133230000000001</v>
      </c>
      <c r="O12" s="88">
        <v>607.70007099999998</v>
      </c>
      <c r="P12" s="88">
        <v>12.738077000000001</v>
      </c>
      <c r="Q12" s="88">
        <v>51.904350999999998</v>
      </c>
      <c r="R12" s="83"/>
      <c r="S12" s="84" t="s">
        <v>544</v>
      </c>
    </row>
    <row r="13" spans="1:21" x14ac:dyDescent="0.2">
      <c r="B13" s="84" t="s">
        <v>345</v>
      </c>
      <c r="C13" s="88">
        <v>944.16610800000001</v>
      </c>
      <c r="D13" s="88">
        <v>40.464537999999997</v>
      </c>
      <c r="E13" s="88">
        <v>232.073251</v>
      </c>
      <c r="F13" s="88">
        <v>15.260736</v>
      </c>
      <c r="G13" s="88">
        <v>0.85882599999999998</v>
      </c>
      <c r="H13" s="88">
        <v>2.8999609999999998</v>
      </c>
      <c r="I13" s="88">
        <v>33.453817000000001</v>
      </c>
      <c r="J13" s="88">
        <v>24.955881000000002</v>
      </c>
      <c r="K13" s="88">
        <v>10.813618</v>
      </c>
      <c r="L13" s="88">
        <v>2614.6016030000001</v>
      </c>
      <c r="M13" s="88">
        <v>1.5623530000000001</v>
      </c>
      <c r="N13" s="88">
        <v>24.043880000000001</v>
      </c>
      <c r="O13" s="88">
        <v>484.44191799999999</v>
      </c>
      <c r="P13" s="88">
        <v>15.348034</v>
      </c>
      <c r="Q13" s="88">
        <v>40.035960000000003</v>
      </c>
      <c r="R13" s="83"/>
      <c r="S13" s="84" t="s">
        <v>545</v>
      </c>
    </row>
    <row r="14" spans="1:21" x14ac:dyDescent="0.2">
      <c r="B14" s="84" t="s">
        <v>346</v>
      </c>
      <c r="C14" s="88">
        <v>958.12543200000005</v>
      </c>
      <c r="D14" s="88">
        <v>54.470739000000002</v>
      </c>
      <c r="E14" s="88">
        <v>295.29267099999998</v>
      </c>
      <c r="F14" s="88">
        <v>7.0554880000000004</v>
      </c>
      <c r="G14" s="88">
        <v>0.70944799999999997</v>
      </c>
      <c r="H14" s="88">
        <v>2.6235080000000002</v>
      </c>
      <c r="I14" s="88">
        <v>54.016437000000003</v>
      </c>
      <c r="J14" s="88">
        <v>22.954224</v>
      </c>
      <c r="K14" s="88">
        <v>13.774922999999999</v>
      </c>
      <c r="L14" s="88">
        <v>2976.4340259999999</v>
      </c>
      <c r="M14" s="88">
        <v>6.3332579999999998</v>
      </c>
      <c r="N14" s="88">
        <v>26.558527000000002</v>
      </c>
      <c r="O14" s="88">
        <v>574.37391600000001</v>
      </c>
      <c r="P14" s="88">
        <v>15.260389</v>
      </c>
      <c r="Q14" s="88">
        <v>44.371637</v>
      </c>
      <c r="R14" s="83"/>
      <c r="S14" s="84" t="s">
        <v>546</v>
      </c>
    </row>
    <row r="15" spans="1:21" x14ac:dyDescent="0.2">
      <c r="B15" s="84" t="s">
        <v>347</v>
      </c>
      <c r="C15" s="88">
        <v>1037.00332</v>
      </c>
      <c r="D15" s="88">
        <v>50.776187999999998</v>
      </c>
      <c r="E15" s="88">
        <v>307.53020700000002</v>
      </c>
      <c r="F15" s="88">
        <v>9.9456089999999993</v>
      </c>
      <c r="G15" s="88">
        <v>1.059299</v>
      </c>
      <c r="H15" s="88">
        <v>4.6417669999999998</v>
      </c>
      <c r="I15" s="88">
        <v>35.143197999999998</v>
      </c>
      <c r="J15" s="88">
        <v>29.376684000000001</v>
      </c>
      <c r="K15" s="88">
        <v>16.055669999999999</v>
      </c>
      <c r="L15" s="88">
        <v>3004.4846539999999</v>
      </c>
      <c r="M15" s="88">
        <v>2.6220919999999999</v>
      </c>
      <c r="N15" s="88">
        <v>26.391808000000001</v>
      </c>
      <c r="O15" s="88">
        <v>611.13455699999997</v>
      </c>
      <c r="P15" s="88">
        <v>15.702330999999999</v>
      </c>
      <c r="Q15" s="88">
        <v>52.705601000000001</v>
      </c>
      <c r="R15" s="83"/>
      <c r="S15" s="84" t="s">
        <v>547</v>
      </c>
    </row>
    <row r="16" spans="1:21" x14ac:dyDescent="0.2">
      <c r="B16" s="84" t="s">
        <v>348</v>
      </c>
      <c r="C16" s="88">
        <v>1062.996304</v>
      </c>
      <c r="D16" s="88">
        <v>48.566254000000001</v>
      </c>
      <c r="E16" s="88">
        <v>284.47224999999997</v>
      </c>
      <c r="F16" s="88">
        <v>8.1121359999999996</v>
      </c>
      <c r="G16" s="88">
        <v>0.67750600000000005</v>
      </c>
      <c r="H16" s="88">
        <v>6.0998419999999998</v>
      </c>
      <c r="I16" s="88">
        <v>34.993631000000001</v>
      </c>
      <c r="J16" s="88">
        <v>33.166880999999997</v>
      </c>
      <c r="K16" s="88">
        <v>15.769819999999999</v>
      </c>
      <c r="L16" s="88">
        <v>3098.005611</v>
      </c>
      <c r="M16" s="88">
        <v>3.3303699999999998</v>
      </c>
      <c r="N16" s="88">
        <v>22.226400999999999</v>
      </c>
      <c r="O16" s="88">
        <v>766.81763999999998</v>
      </c>
      <c r="P16" s="88">
        <v>18.070544000000002</v>
      </c>
      <c r="Q16" s="88">
        <v>51.088709000000001</v>
      </c>
      <c r="R16" s="83"/>
      <c r="S16" s="84" t="s">
        <v>548</v>
      </c>
    </row>
    <row r="17" spans="1:19" x14ac:dyDescent="0.2">
      <c r="B17" s="84" t="s">
        <v>349</v>
      </c>
      <c r="C17" s="88">
        <v>918.17533000000003</v>
      </c>
      <c r="D17" s="88">
        <v>41.317779999999999</v>
      </c>
      <c r="E17" s="88">
        <v>253.78871699999999</v>
      </c>
      <c r="F17" s="88">
        <v>7.818492</v>
      </c>
      <c r="G17" s="88">
        <v>0.89022699999999999</v>
      </c>
      <c r="H17" s="88">
        <v>8.5085309999999996</v>
      </c>
      <c r="I17" s="88">
        <v>43.915868000000003</v>
      </c>
      <c r="J17" s="88">
        <v>26.123825</v>
      </c>
      <c r="K17" s="88">
        <v>12.470527000000001</v>
      </c>
      <c r="L17" s="88">
        <v>2875.1057919999998</v>
      </c>
      <c r="M17" s="88">
        <v>2.06149</v>
      </c>
      <c r="N17" s="88">
        <v>28.111176</v>
      </c>
      <c r="O17" s="88">
        <v>596.31670199999996</v>
      </c>
      <c r="P17" s="88">
        <v>16.137868999999998</v>
      </c>
      <c r="Q17" s="88">
        <v>43.068677999999998</v>
      </c>
      <c r="R17" s="83"/>
      <c r="S17" s="84" t="s">
        <v>549</v>
      </c>
    </row>
    <row r="18" spans="1:19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2">
      <c r="A19" s="87">
        <v>2024</v>
      </c>
      <c r="B19" s="84" t="s">
        <v>338</v>
      </c>
      <c r="C19" s="88">
        <v>987.81736100000001</v>
      </c>
      <c r="D19" s="88">
        <v>45.547131</v>
      </c>
      <c r="E19" s="88">
        <v>268.43764299999998</v>
      </c>
      <c r="F19" s="88">
        <v>7.8742169999999998</v>
      </c>
      <c r="G19" s="88">
        <v>0.58073699999999995</v>
      </c>
      <c r="H19" s="88">
        <v>5.435263</v>
      </c>
      <c r="I19" s="88">
        <v>41.458326</v>
      </c>
      <c r="J19" s="88">
        <v>28.259962999999999</v>
      </c>
      <c r="K19" s="88">
        <v>15.143829</v>
      </c>
      <c r="L19" s="88">
        <v>2805.679157</v>
      </c>
      <c r="M19" s="88">
        <v>2.866749</v>
      </c>
      <c r="N19" s="88">
        <v>25.009609999999999</v>
      </c>
      <c r="O19" s="88">
        <v>563.46737800000005</v>
      </c>
      <c r="P19" s="88">
        <v>15.509895</v>
      </c>
      <c r="Q19" s="88">
        <v>43.895766999999999</v>
      </c>
      <c r="R19" s="87">
        <v>2024</v>
      </c>
      <c r="S19" s="84" t="s">
        <v>538</v>
      </c>
    </row>
    <row r="20" spans="1:19" x14ac:dyDescent="0.2">
      <c r="B20" s="84" t="s">
        <v>339</v>
      </c>
      <c r="C20" s="88">
        <v>1052.693712</v>
      </c>
      <c r="D20" s="88">
        <v>158.82996399999999</v>
      </c>
      <c r="E20" s="88">
        <v>273.89675099999999</v>
      </c>
      <c r="F20" s="88">
        <v>9.1476970000000009</v>
      </c>
      <c r="G20" s="88">
        <v>0.86346100000000003</v>
      </c>
      <c r="H20" s="88">
        <v>5.299868</v>
      </c>
      <c r="I20" s="88">
        <v>43.295969999999997</v>
      </c>
      <c r="J20" s="88">
        <v>27.603161</v>
      </c>
      <c r="K20" s="88">
        <v>15.026730000000001</v>
      </c>
      <c r="L20" s="88">
        <v>2834.3967579999999</v>
      </c>
      <c r="M20" s="88">
        <v>9.1859160000000006</v>
      </c>
      <c r="N20" s="88">
        <v>31.291899999999998</v>
      </c>
      <c r="O20" s="88">
        <v>618.66581299999996</v>
      </c>
      <c r="P20" s="88">
        <v>15.635872000000001</v>
      </c>
      <c r="Q20" s="88">
        <v>70.313699</v>
      </c>
      <c r="R20" s="83"/>
      <c r="S20" s="84" t="s">
        <v>539</v>
      </c>
    </row>
    <row r="21" spans="1:19" x14ac:dyDescent="0.2">
      <c r="B21" s="84" t="s">
        <v>340</v>
      </c>
      <c r="C21" s="88">
        <v>1060.870596</v>
      </c>
      <c r="D21" s="88">
        <v>47.647655999999998</v>
      </c>
      <c r="E21" s="88">
        <v>274.62421899999998</v>
      </c>
      <c r="F21" s="88">
        <v>9.4091640000000005</v>
      </c>
      <c r="G21" s="88">
        <v>1.1308579999999999</v>
      </c>
      <c r="H21" s="88">
        <v>6.9775780000000003</v>
      </c>
      <c r="I21" s="88">
        <v>40.655746999999998</v>
      </c>
      <c r="J21" s="88">
        <v>26.986357999999999</v>
      </c>
      <c r="K21" s="88">
        <v>17.687684999999998</v>
      </c>
      <c r="L21" s="88">
        <v>2813.0643879999998</v>
      </c>
      <c r="M21" s="88">
        <v>4.8085279999999999</v>
      </c>
      <c r="N21" s="88">
        <v>19.109152999999999</v>
      </c>
      <c r="O21" s="88">
        <v>696.71938799999998</v>
      </c>
      <c r="P21" s="88">
        <v>14.929239000000001</v>
      </c>
      <c r="Q21" s="88">
        <v>79.445699000000005</v>
      </c>
      <c r="R21" s="83"/>
      <c r="S21" s="84" t="s">
        <v>540</v>
      </c>
    </row>
    <row r="22" spans="1:19" x14ac:dyDescent="0.2">
      <c r="B22" s="84" t="s">
        <v>341</v>
      </c>
      <c r="C22" s="88">
        <v>1065.790855</v>
      </c>
      <c r="D22" s="88">
        <v>60.143354000000002</v>
      </c>
      <c r="E22" s="88">
        <v>280.53141099999999</v>
      </c>
      <c r="F22" s="88">
        <v>16.981152999999999</v>
      </c>
      <c r="G22" s="88">
        <v>1.7866329999999999</v>
      </c>
      <c r="H22" s="88">
        <v>7.8916490000000001</v>
      </c>
      <c r="I22" s="88">
        <v>44.594653000000001</v>
      </c>
      <c r="J22" s="88">
        <v>35.150320000000001</v>
      </c>
      <c r="K22" s="88">
        <v>16.669065</v>
      </c>
      <c r="L22" s="88">
        <v>2874.2023760000002</v>
      </c>
      <c r="M22" s="88">
        <v>3.5473560000000002</v>
      </c>
      <c r="N22" s="88">
        <v>25.933527000000002</v>
      </c>
      <c r="O22" s="88">
        <v>611.62315699999999</v>
      </c>
      <c r="P22" s="88">
        <v>9.5743080000000003</v>
      </c>
      <c r="Q22" s="88">
        <v>64.354405999999997</v>
      </c>
      <c r="R22" s="83"/>
      <c r="S22" s="84" t="s">
        <v>541</v>
      </c>
    </row>
    <row r="23" spans="1:19" x14ac:dyDescent="0.2">
      <c r="B23" s="84" t="s">
        <v>342</v>
      </c>
      <c r="C23" s="88">
        <v>1016.252247</v>
      </c>
      <c r="D23" s="88">
        <v>52.155915999999998</v>
      </c>
      <c r="E23" s="88">
        <v>269.60127399999999</v>
      </c>
      <c r="F23" s="88">
        <v>9.4183039999999991</v>
      </c>
      <c r="G23" s="88">
        <v>0.77678100000000005</v>
      </c>
      <c r="H23" s="88">
        <v>8.458107</v>
      </c>
      <c r="I23" s="88">
        <v>35.272711999999999</v>
      </c>
      <c r="J23" s="88">
        <v>28.401983999999999</v>
      </c>
      <c r="K23" s="88">
        <v>15.694967999999999</v>
      </c>
      <c r="L23" s="88">
        <v>3021.195933</v>
      </c>
      <c r="M23" s="88">
        <v>3.707964</v>
      </c>
      <c r="N23" s="88">
        <v>31.829612000000001</v>
      </c>
      <c r="O23" s="88">
        <v>608.33421099999998</v>
      </c>
      <c r="P23" s="88">
        <v>17.760014000000002</v>
      </c>
      <c r="Q23" s="88">
        <v>45.802110999999996</v>
      </c>
      <c r="R23" s="83"/>
      <c r="S23" s="84" t="s">
        <v>542</v>
      </c>
    </row>
    <row r="24" spans="1:19" x14ac:dyDescent="0.2">
      <c r="B24" s="84" t="s">
        <v>343</v>
      </c>
      <c r="C24" s="88">
        <v>982.48738700000001</v>
      </c>
      <c r="D24" s="88">
        <v>54.553964999999998</v>
      </c>
      <c r="E24" s="88">
        <v>263.73868299999998</v>
      </c>
      <c r="F24" s="88">
        <v>8.8070319999999995</v>
      </c>
      <c r="G24" s="88">
        <v>1.0413589999999999</v>
      </c>
      <c r="H24" s="88">
        <v>6.004829</v>
      </c>
      <c r="I24" s="88">
        <v>42.016184000000003</v>
      </c>
      <c r="J24" s="88">
        <v>23.277697</v>
      </c>
      <c r="K24" s="88">
        <v>14.675881</v>
      </c>
      <c r="L24" s="88">
        <v>2877.399101</v>
      </c>
      <c r="M24" s="88">
        <v>3.0346739999999999</v>
      </c>
      <c r="N24" s="88">
        <v>29.038495999999999</v>
      </c>
      <c r="O24" s="88">
        <v>700.34963900000002</v>
      </c>
      <c r="P24" s="88">
        <v>14.869058000000001</v>
      </c>
      <c r="Q24" s="88">
        <v>49.092869999999998</v>
      </c>
      <c r="R24" s="83"/>
      <c r="S24" s="84" t="s">
        <v>543</v>
      </c>
    </row>
    <row r="25" spans="1:19" x14ac:dyDescent="0.2">
      <c r="B25" s="84" t="s">
        <v>344</v>
      </c>
      <c r="C25" s="88">
        <v>1088.974612</v>
      </c>
      <c r="D25" s="88">
        <v>48.909584000000002</v>
      </c>
      <c r="E25" s="88">
        <v>288.37829699999998</v>
      </c>
      <c r="F25" s="88">
        <v>7.4174829999999998</v>
      </c>
      <c r="G25" s="88">
        <v>1.727727</v>
      </c>
      <c r="H25" s="88">
        <v>4.6431089999999999</v>
      </c>
      <c r="I25" s="88">
        <v>36.973723999999997</v>
      </c>
      <c r="J25" s="88">
        <v>31.600373000000001</v>
      </c>
      <c r="K25" s="88">
        <v>21.96247</v>
      </c>
      <c r="L25" s="88">
        <v>3201.3649329999998</v>
      </c>
      <c r="M25" s="88">
        <v>4.1471539999999996</v>
      </c>
      <c r="N25" s="88">
        <v>23.576955000000002</v>
      </c>
      <c r="O25" s="88">
        <v>644.438356</v>
      </c>
      <c r="P25" s="88">
        <v>15.451619000000001</v>
      </c>
      <c r="Q25" s="88">
        <v>36.611364000000002</v>
      </c>
      <c r="R25" s="83"/>
      <c r="S25" s="84" t="s">
        <v>544</v>
      </c>
    </row>
    <row r="26" spans="1:19" x14ac:dyDescent="0.2">
      <c r="B26" s="84" t="s">
        <v>345</v>
      </c>
      <c r="C26" s="88">
        <v>856.99343399999998</v>
      </c>
      <c r="D26" s="88">
        <v>33.804991999999999</v>
      </c>
      <c r="E26" s="88">
        <v>251.44262900000001</v>
      </c>
      <c r="F26" s="88">
        <v>12.799483</v>
      </c>
      <c r="G26" s="88">
        <v>0.93464199999999997</v>
      </c>
      <c r="H26" s="88">
        <v>2.8126679999999999</v>
      </c>
      <c r="I26" s="88">
        <v>37.550975999999999</v>
      </c>
      <c r="J26" s="88">
        <v>16.941447</v>
      </c>
      <c r="K26" s="88">
        <v>11.891389999999999</v>
      </c>
      <c r="L26" s="88">
        <v>2641.3674099999998</v>
      </c>
      <c r="M26" s="88">
        <v>2.1243249999999998</v>
      </c>
      <c r="N26" s="88">
        <v>22.059654999999999</v>
      </c>
      <c r="O26" s="88">
        <v>524.29418699999997</v>
      </c>
      <c r="P26" s="88">
        <v>14.696883</v>
      </c>
      <c r="Q26" s="88">
        <v>33.301963000000001</v>
      </c>
      <c r="R26" s="83"/>
      <c r="S26" s="84" t="s">
        <v>545</v>
      </c>
    </row>
    <row r="27" spans="1:19" x14ac:dyDescent="0.2">
      <c r="B27" s="84" t="s">
        <v>346</v>
      </c>
      <c r="C27" s="88">
        <v>1047.123576</v>
      </c>
      <c r="D27" s="88">
        <v>49.867426000000002</v>
      </c>
      <c r="E27" s="88">
        <v>274.94070900000003</v>
      </c>
      <c r="F27" s="88">
        <v>9.3936349999999997</v>
      </c>
      <c r="G27" s="88">
        <v>0.61551900000000004</v>
      </c>
      <c r="H27" s="88">
        <v>3.1602239999999999</v>
      </c>
      <c r="I27" s="88">
        <v>36.543149</v>
      </c>
      <c r="J27" s="88">
        <v>18.742146999999999</v>
      </c>
      <c r="K27" s="88">
        <v>32.472361999999997</v>
      </c>
      <c r="L27" s="88">
        <v>3004.1583059999998</v>
      </c>
      <c r="M27" s="88">
        <v>2.9231739999999999</v>
      </c>
      <c r="N27" s="88">
        <v>23.539759</v>
      </c>
      <c r="O27" s="88">
        <v>684.46663599999999</v>
      </c>
      <c r="P27" s="88">
        <v>11.461582</v>
      </c>
      <c r="Q27" s="88">
        <v>44.657595999999998</v>
      </c>
      <c r="R27" s="83"/>
      <c r="S27" s="84" t="s">
        <v>546</v>
      </c>
    </row>
    <row r="28" spans="1:19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547</v>
      </c>
    </row>
    <row r="29" spans="1:19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10.199999999999999" thickBot="1" x14ac:dyDescent="0.2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5">
      <c r="A31" s="199" t="s">
        <v>162</v>
      </c>
      <c r="B31" s="199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9" t="s">
        <v>535</v>
      </c>
      <c r="S31" s="199" t="s">
        <v>522</v>
      </c>
    </row>
    <row r="32" spans="1:19" ht="12" customHeight="1" thickBot="1" x14ac:dyDescent="0.25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9.5" customHeight="1" x14ac:dyDescent="0.2"/>
    <row r="34" spans="1:19" ht="6.75" customHeight="1" thickBot="1" x14ac:dyDescent="0.25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5">
      <c r="A35" s="199" t="s">
        <v>162</v>
      </c>
      <c r="B35" s="199" t="s">
        <v>163</v>
      </c>
      <c r="C35" s="207" t="s">
        <v>666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535</v>
      </c>
      <c r="S35" s="199" t="s">
        <v>522</v>
      </c>
    </row>
    <row r="36" spans="1:19" ht="21.75" customHeight="1" thickBot="1" x14ac:dyDescent="0.25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200"/>
      <c r="S36" s="200"/>
    </row>
    <row r="37" spans="1:19" x14ac:dyDescent="0.2">
      <c r="A37" s="87">
        <v>2023</v>
      </c>
      <c r="B37" s="84" t="s">
        <v>338</v>
      </c>
      <c r="C37" s="88">
        <v>65.509834999999995</v>
      </c>
      <c r="D37" s="88">
        <v>396.727735</v>
      </c>
      <c r="E37" s="88">
        <v>1.4262060000000001</v>
      </c>
      <c r="F37" s="88">
        <v>8.2612649999999999</v>
      </c>
      <c r="G37" s="88">
        <v>9.1995299999999993</v>
      </c>
      <c r="H37" s="88">
        <v>2.1117669999999999</v>
      </c>
      <c r="I37" s="88">
        <v>470.34093100000001</v>
      </c>
      <c r="J37" s="88">
        <v>175.36308600000001</v>
      </c>
      <c r="K37" s="88">
        <v>105.74959699999994</v>
      </c>
      <c r="L37" s="88">
        <v>63.628224000000003</v>
      </c>
      <c r="M37" s="88">
        <v>21.685870000000001</v>
      </c>
      <c r="N37" s="88">
        <v>90.747437000000005</v>
      </c>
      <c r="O37" s="88">
        <v>0</v>
      </c>
      <c r="P37" s="89">
        <v>2393.5207030000015</v>
      </c>
      <c r="Q37" s="89">
        <v>2287.7711060000015</v>
      </c>
      <c r="R37" s="87">
        <v>2023</v>
      </c>
      <c r="S37" s="84" t="s">
        <v>538</v>
      </c>
    </row>
    <row r="38" spans="1:19" x14ac:dyDescent="0.2">
      <c r="B38" s="84" t="s">
        <v>339</v>
      </c>
      <c r="C38" s="88">
        <v>333.373335</v>
      </c>
      <c r="D38" s="88">
        <v>449.81323099999997</v>
      </c>
      <c r="E38" s="88">
        <v>1.509922</v>
      </c>
      <c r="F38" s="88">
        <v>7.1084389999999997</v>
      </c>
      <c r="G38" s="88">
        <v>9.2066809999999997</v>
      </c>
      <c r="H38" s="88">
        <v>3.5181369999999998</v>
      </c>
      <c r="I38" s="88">
        <v>443.63715999999999</v>
      </c>
      <c r="J38" s="88">
        <v>178.03909400000001</v>
      </c>
      <c r="K38" s="88">
        <v>95.014616999999959</v>
      </c>
      <c r="L38" s="88">
        <v>66.961601999999999</v>
      </c>
      <c r="M38" s="88">
        <v>39.686472000000002</v>
      </c>
      <c r="N38" s="88">
        <v>77.629720000000006</v>
      </c>
      <c r="O38" s="88">
        <v>0</v>
      </c>
      <c r="P38" s="89">
        <v>2104.1546099999991</v>
      </c>
      <c r="Q38" s="89">
        <v>2009.1399929999991</v>
      </c>
      <c r="R38" s="83"/>
      <c r="S38" s="84" t="s">
        <v>539</v>
      </c>
    </row>
    <row r="39" spans="1:19" x14ac:dyDescent="0.2">
      <c r="B39" s="84" t="s">
        <v>340</v>
      </c>
      <c r="C39" s="88">
        <v>410.27672699999999</v>
      </c>
      <c r="D39" s="88">
        <v>503.97155299999997</v>
      </c>
      <c r="E39" s="88">
        <v>13.334121</v>
      </c>
      <c r="F39" s="88">
        <v>8.0157720000000001</v>
      </c>
      <c r="G39" s="88">
        <v>12.024288</v>
      </c>
      <c r="H39" s="88">
        <v>3.6869040000000002</v>
      </c>
      <c r="I39" s="88">
        <v>527.39169000000004</v>
      </c>
      <c r="J39" s="88">
        <v>211.482662</v>
      </c>
      <c r="K39" s="88">
        <v>117.46116100000005</v>
      </c>
      <c r="L39" s="88">
        <v>81.575388000000004</v>
      </c>
      <c r="M39" s="88">
        <v>36.542675000000003</v>
      </c>
      <c r="N39" s="88">
        <v>95.817119000000005</v>
      </c>
      <c r="O39" s="88">
        <v>0</v>
      </c>
      <c r="P39" s="89">
        <v>2298.3390399999989</v>
      </c>
      <c r="Q39" s="89">
        <v>2180.8778789999992</v>
      </c>
      <c r="R39" s="83"/>
      <c r="S39" s="84" t="s">
        <v>540</v>
      </c>
    </row>
    <row r="40" spans="1:19" x14ac:dyDescent="0.2">
      <c r="B40" s="84" t="s">
        <v>341</v>
      </c>
      <c r="C40" s="88">
        <v>45.750011000000001</v>
      </c>
      <c r="D40" s="88">
        <v>396.290753</v>
      </c>
      <c r="E40" s="88">
        <v>21.014068999999999</v>
      </c>
      <c r="F40" s="88">
        <v>6.310994</v>
      </c>
      <c r="G40" s="88">
        <v>7.3174669999999997</v>
      </c>
      <c r="H40" s="88">
        <v>2.8304469999999999</v>
      </c>
      <c r="I40" s="88">
        <v>421.797549</v>
      </c>
      <c r="J40" s="88">
        <v>162.31477899999999</v>
      </c>
      <c r="K40" s="88">
        <v>109.87309599999973</v>
      </c>
      <c r="L40" s="88">
        <v>72.348585999999997</v>
      </c>
      <c r="M40" s="88">
        <v>50.576872999999999</v>
      </c>
      <c r="N40" s="88">
        <v>72.931545</v>
      </c>
      <c r="O40" s="88">
        <v>0</v>
      </c>
      <c r="P40" s="89">
        <v>2116.7854720000014</v>
      </c>
      <c r="Q40" s="89">
        <v>2006.9123760000016</v>
      </c>
      <c r="R40" s="83"/>
      <c r="S40" s="84" t="s">
        <v>541</v>
      </c>
    </row>
    <row r="41" spans="1:19" s="90" customFormat="1" ht="9" customHeight="1" x14ac:dyDescent="0.2">
      <c r="A41" s="83"/>
      <c r="B41" s="84" t="s">
        <v>342</v>
      </c>
      <c r="C41" s="88">
        <v>73.375624000000002</v>
      </c>
      <c r="D41" s="88">
        <v>475.59478799999999</v>
      </c>
      <c r="E41" s="88">
        <v>1.6300509999999999</v>
      </c>
      <c r="F41" s="88">
        <v>15.456066</v>
      </c>
      <c r="G41" s="88">
        <v>10.644902</v>
      </c>
      <c r="H41" s="88">
        <v>4.4778250000000002</v>
      </c>
      <c r="I41" s="88">
        <v>522.33552699999996</v>
      </c>
      <c r="J41" s="88">
        <v>180.70944900000001</v>
      </c>
      <c r="K41" s="88">
        <v>97.756365999999545</v>
      </c>
      <c r="L41" s="88">
        <v>78.162092000000001</v>
      </c>
      <c r="M41" s="88">
        <v>41.167194000000002</v>
      </c>
      <c r="N41" s="88">
        <v>86.965400000000002</v>
      </c>
      <c r="O41" s="88">
        <v>5.9531000000000001E-2</v>
      </c>
      <c r="P41" s="89">
        <v>2541.5011159999985</v>
      </c>
      <c r="Q41" s="89">
        <v>2443.7447499999989</v>
      </c>
      <c r="R41" s="83"/>
      <c r="S41" s="84" t="s">
        <v>542</v>
      </c>
    </row>
    <row r="42" spans="1:19" ht="9" customHeight="1" x14ac:dyDescent="0.2">
      <c r="B42" s="84" t="s">
        <v>343</v>
      </c>
      <c r="C42" s="88">
        <v>53.078575999999998</v>
      </c>
      <c r="D42" s="88">
        <v>461.413704</v>
      </c>
      <c r="E42" s="88">
        <v>1.459808</v>
      </c>
      <c r="F42" s="88">
        <v>11.049251</v>
      </c>
      <c r="G42" s="88">
        <v>8.5740370000000006</v>
      </c>
      <c r="H42" s="88">
        <v>5.4275279999999997</v>
      </c>
      <c r="I42" s="88">
        <v>505.42883599999999</v>
      </c>
      <c r="J42" s="88">
        <v>181.569624</v>
      </c>
      <c r="K42" s="88">
        <v>86.81332099999986</v>
      </c>
      <c r="L42" s="88">
        <v>63.854602</v>
      </c>
      <c r="M42" s="88">
        <v>30.611211000000001</v>
      </c>
      <c r="N42" s="88">
        <v>83.604344999999995</v>
      </c>
      <c r="O42" s="88">
        <v>8.4169999999999991E-3</v>
      </c>
      <c r="P42" s="89">
        <v>2365.5031999999997</v>
      </c>
      <c r="Q42" s="89">
        <v>2278.6898789999996</v>
      </c>
      <c r="R42" s="83"/>
      <c r="S42" s="84" t="s">
        <v>543</v>
      </c>
    </row>
    <row r="43" spans="1:19" ht="9" customHeight="1" x14ac:dyDescent="0.2">
      <c r="B43" s="84" t="s">
        <v>344</v>
      </c>
      <c r="C43" s="88">
        <v>54.634715</v>
      </c>
      <c r="D43" s="88">
        <v>452.41076199999998</v>
      </c>
      <c r="E43" s="88">
        <v>2.185384</v>
      </c>
      <c r="F43" s="88">
        <v>7.1953279999999999</v>
      </c>
      <c r="G43" s="88">
        <v>8.2307450000000006</v>
      </c>
      <c r="H43" s="88">
        <v>3.725279</v>
      </c>
      <c r="I43" s="88">
        <v>467.38195899999999</v>
      </c>
      <c r="J43" s="88">
        <v>161.894249</v>
      </c>
      <c r="K43" s="88">
        <v>90.348159999999993</v>
      </c>
      <c r="L43" s="88">
        <v>60.393400999999997</v>
      </c>
      <c r="M43" s="88">
        <v>65.131198999999995</v>
      </c>
      <c r="N43" s="88">
        <v>76.399760999999998</v>
      </c>
      <c r="O43" s="88">
        <v>0</v>
      </c>
      <c r="P43" s="89">
        <v>2229.5983129999991</v>
      </c>
      <c r="Q43" s="89">
        <v>2139.250152999999</v>
      </c>
      <c r="R43" s="83"/>
      <c r="S43" s="84" t="s">
        <v>544</v>
      </c>
    </row>
    <row r="44" spans="1:19" ht="9" customHeight="1" x14ac:dyDescent="0.2">
      <c r="B44" s="84" t="s">
        <v>345</v>
      </c>
      <c r="C44" s="88">
        <v>56.784464</v>
      </c>
      <c r="D44" s="88">
        <v>298.66675900000001</v>
      </c>
      <c r="E44" s="88">
        <v>1.120128</v>
      </c>
      <c r="F44" s="88">
        <v>7.9845629999999996</v>
      </c>
      <c r="G44" s="88">
        <v>5.7611220000000003</v>
      </c>
      <c r="H44" s="88">
        <v>3.2320880000000001</v>
      </c>
      <c r="I44" s="88">
        <v>433.06001600000002</v>
      </c>
      <c r="J44" s="88">
        <v>125.187971</v>
      </c>
      <c r="K44" s="88">
        <v>71.780458999999965</v>
      </c>
      <c r="L44" s="88">
        <v>47.410176</v>
      </c>
      <c r="M44" s="88">
        <v>38.078170999999998</v>
      </c>
      <c r="N44" s="88">
        <v>49.623748999999997</v>
      </c>
      <c r="O44" s="88">
        <v>0</v>
      </c>
      <c r="P44" s="89">
        <v>2213.0741839999991</v>
      </c>
      <c r="Q44" s="89">
        <v>2141.2937249999991</v>
      </c>
      <c r="R44" s="83"/>
      <c r="S44" s="84" t="s">
        <v>545</v>
      </c>
    </row>
    <row r="45" spans="1:19" x14ac:dyDescent="0.2">
      <c r="B45" s="84" t="s">
        <v>346</v>
      </c>
      <c r="C45" s="88">
        <v>54.598781000000002</v>
      </c>
      <c r="D45" s="88">
        <v>429.05727400000001</v>
      </c>
      <c r="E45" s="88">
        <v>1.8792180000000001</v>
      </c>
      <c r="F45" s="88">
        <v>7.5798899999999998</v>
      </c>
      <c r="G45" s="88">
        <v>9.5948829999999994</v>
      </c>
      <c r="H45" s="88">
        <v>5.6615200000000003</v>
      </c>
      <c r="I45" s="88">
        <v>491.12345699999997</v>
      </c>
      <c r="J45" s="88">
        <v>149.44268199999999</v>
      </c>
      <c r="K45" s="88">
        <v>82.212227999999726</v>
      </c>
      <c r="L45" s="88">
        <v>52.869545000000002</v>
      </c>
      <c r="M45" s="88">
        <v>27.298514999999998</v>
      </c>
      <c r="N45" s="88">
        <v>105.81953799999999</v>
      </c>
      <c r="O45" s="88">
        <v>0</v>
      </c>
      <c r="P45" s="89">
        <v>2190.9316029999995</v>
      </c>
      <c r="Q45" s="89">
        <v>2108.7193749999997</v>
      </c>
      <c r="R45" s="83"/>
      <c r="S45" s="84" t="s">
        <v>546</v>
      </c>
    </row>
    <row r="46" spans="1:19" x14ac:dyDescent="0.2">
      <c r="B46" s="84" t="s">
        <v>347</v>
      </c>
      <c r="C46" s="88">
        <v>361.04113899999999</v>
      </c>
      <c r="D46" s="88">
        <v>492.93248799999998</v>
      </c>
      <c r="E46" s="88">
        <v>8.9940449999999998</v>
      </c>
      <c r="F46" s="88">
        <v>7.9682329999999997</v>
      </c>
      <c r="G46" s="88">
        <v>11.531053</v>
      </c>
      <c r="H46" s="88">
        <v>5.0839610000000004</v>
      </c>
      <c r="I46" s="88">
        <v>532.82037700000001</v>
      </c>
      <c r="J46" s="88">
        <v>160.25162800000001</v>
      </c>
      <c r="K46" s="88">
        <v>80.170742999999845</v>
      </c>
      <c r="L46" s="88">
        <v>61.621327000000001</v>
      </c>
      <c r="M46" s="88">
        <v>57.745341000000003</v>
      </c>
      <c r="N46" s="88">
        <v>84.565494999999999</v>
      </c>
      <c r="O46" s="88">
        <v>1.6899999999999999E-4</v>
      </c>
      <c r="P46" s="89">
        <v>2272.2948969999993</v>
      </c>
      <c r="Q46" s="89">
        <v>2192.1241539999996</v>
      </c>
      <c r="R46" s="83"/>
      <c r="S46" s="84" t="s">
        <v>547</v>
      </c>
    </row>
    <row r="47" spans="1:19" x14ac:dyDescent="0.2">
      <c r="B47" s="84" t="s">
        <v>348</v>
      </c>
      <c r="C47" s="88">
        <v>66.925576000000007</v>
      </c>
      <c r="D47" s="88">
        <v>482.06791800000002</v>
      </c>
      <c r="E47" s="88">
        <v>3.0364230000000001</v>
      </c>
      <c r="F47" s="88">
        <v>11.229042</v>
      </c>
      <c r="G47" s="88">
        <v>7.255738</v>
      </c>
      <c r="H47" s="88">
        <v>5.1134310000000003</v>
      </c>
      <c r="I47" s="88">
        <v>496.58981899999998</v>
      </c>
      <c r="J47" s="88">
        <v>162.95075399999999</v>
      </c>
      <c r="K47" s="88">
        <v>97.752656999999815</v>
      </c>
      <c r="L47" s="88">
        <v>74.03725</v>
      </c>
      <c r="M47" s="88">
        <v>52.573501</v>
      </c>
      <c r="N47" s="88">
        <v>96.794253999999995</v>
      </c>
      <c r="O47" s="88">
        <v>6.8099999999999996E-4</v>
      </c>
      <c r="P47" s="89">
        <v>1967.226357</v>
      </c>
      <c r="Q47" s="89">
        <v>1869.4737000000002</v>
      </c>
      <c r="R47" s="83"/>
      <c r="S47" s="84" t="s">
        <v>548</v>
      </c>
    </row>
    <row r="48" spans="1:19" x14ac:dyDescent="0.2">
      <c r="B48" s="84" t="s">
        <v>349</v>
      </c>
      <c r="C48" s="88">
        <v>52.13438</v>
      </c>
      <c r="D48" s="88">
        <v>431.06804</v>
      </c>
      <c r="E48" s="88">
        <v>10.106142</v>
      </c>
      <c r="F48" s="88">
        <v>5.8975419999999996</v>
      </c>
      <c r="G48" s="88">
        <v>7.6293709999999999</v>
      </c>
      <c r="H48" s="88">
        <v>3.5759789999999998</v>
      </c>
      <c r="I48" s="88">
        <v>439.07638600000001</v>
      </c>
      <c r="J48" s="88">
        <v>146.84495100000001</v>
      </c>
      <c r="K48" s="88">
        <v>105.07619300000006</v>
      </c>
      <c r="L48" s="88">
        <v>46.894750999999999</v>
      </c>
      <c r="M48" s="88">
        <v>52.245936999999998</v>
      </c>
      <c r="N48" s="88">
        <v>101.181332</v>
      </c>
      <c r="O48" s="88">
        <v>0.20144999999999999</v>
      </c>
      <c r="P48" s="89">
        <v>2059.5161650000005</v>
      </c>
      <c r="Q48" s="89">
        <v>1954.4399720000001</v>
      </c>
      <c r="R48" s="83"/>
      <c r="S48" s="84" t="s">
        <v>549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21" x14ac:dyDescent="0.2">
      <c r="A50" s="87">
        <v>2024</v>
      </c>
      <c r="B50" s="84" t="s">
        <v>338</v>
      </c>
      <c r="C50" s="88">
        <v>47.136155000000002</v>
      </c>
      <c r="D50" s="88">
        <v>415.56514900000002</v>
      </c>
      <c r="E50" s="88">
        <v>3.2418459999999998</v>
      </c>
      <c r="F50" s="88">
        <v>9.6798870000000008</v>
      </c>
      <c r="G50" s="88">
        <v>5.1232249999999997</v>
      </c>
      <c r="H50" s="88">
        <v>3.6789499999999999</v>
      </c>
      <c r="I50" s="88">
        <v>391.00789700000001</v>
      </c>
      <c r="J50" s="88">
        <v>154.03443200000001</v>
      </c>
      <c r="K50" s="88">
        <v>85.097077000000013</v>
      </c>
      <c r="L50" s="88">
        <v>63.692323999999999</v>
      </c>
      <c r="M50" s="88">
        <v>51.174951999999998</v>
      </c>
      <c r="N50" s="88">
        <v>72.470004000000003</v>
      </c>
      <c r="O50" s="88">
        <v>3.2590000000000001E-2</v>
      </c>
      <c r="P50" s="89">
        <v>2022.1356129999999</v>
      </c>
      <c r="Q50" s="89">
        <v>1937.038536</v>
      </c>
      <c r="R50" s="87">
        <v>2024</v>
      </c>
      <c r="S50" s="84" t="s">
        <v>538</v>
      </c>
      <c r="U50" s="89"/>
    </row>
    <row r="51" spans="1:21" x14ac:dyDescent="0.2">
      <c r="B51" s="84" t="s">
        <v>339</v>
      </c>
      <c r="C51" s="88">
        <v>416.94949300000002</v>
      </c>
      <c r="D51" s="88">
        <v>451.574521</v>
      </c>
      <c r="E51" s="88">
        <v>6.041004</v>
      </c>
      <c r="F51" s="88">
        <v>5.9797159999999998</v>
      </c>
      <c r="G51" s="88">
        <v>7.4018480000000002</v>
      </c>
      <c r="H51" s="88">
        <v>5.1093330000000003</v>
      </c>
      <c r="I51" s="88">
        <v>444.75891300000001</v>
      </c>
      <c r="J51" s="88">
        <v>158.487347</v>
      </c>
      <c r="K51" s="88">
        <v>97.064198999999988</v>
      </c>
      <c r="L51" s="88">
        <v>76.679691000000005</v>
      </c>
      <c r="M51" s="88">
        <v>36.138212000000003</v>
      </c>
      <c r="N51" s="88">
        <v>74.166831999999999</v>
      </c>
      <c r="O51" s="88">
        <v>3.7033999999999997E-2</v>
      </c>
      <c r="P51" s="89">
        <v>2113.9721810000001</v>
      </c>
      <c r="Q51" s="89">
        <v>2016.9079819999999</v>
      </c>
      <c r="R51" s="83"/>
      <c r="S51" s="84" t="s">
        <v>539</v>
      </c>
    </row>
    <row r="52" spans="1:21" x14ac:dyDescent="0.2">
      <c r="B52" s="84" t="s">
        <v>340</v>
      </c>
      <c r="C52" s="88">
        <v>64.871503000000004</v>
      </c>
      <c r="D52" s="88">
        <v>467.87202600000001</v>
      </c>
      <c r="E52" s="88">
        <v>3.3955489999999999</v>
      </c>
      <c r="F52" s="88">
        <v>7.9287270000000003</v>
      </c>
      <c r="G52" s="88">
        <v>6.3285600000000004</v>
      </c>
      <c r="H52" s="88">
        <v>65.826643000000004</v>
      </c>
      <c r="I52" s="88">
        <v>450.22727400000002</v>
      </c>
      <c r="J52" s="88">
        <v>154.16962000000001</v>
      </c>
      <c r="K52" s="88">
        <v>123.59448599999986</v>
      </c>
      <c r="L52" s="88">
        <v>75.611232999999999</v>
      </c>
      <c r="M52" s="88">
        <v>46.230156999999998</v>
      </c>
      <c r="N52" s="88">
        <v>91.361495000000005</v>
      </c>
      <c r="O52" s="88">
        <v>1.0019999999999999E-2</v>
      </c>
      <c r="P52" s="89">
        <v>1999.9335719999995</v>
      </c>
      <c r="Q52" s="89">
        <v>1876.3390859999997</v>
      </c>
      <c r="R52" s="83"/>
      <c r="S52" s="84" t="s">
        <v>540</v>
      </c>
    </row>
    <row r="53" spans="1:21" x14ac:dyDescent="0.2">
      <c r="B53" s="84" t="s">
        <v>341</v>
      </c>
      <c r="C53" s="88">
        <v>61.758262000000002</v>
      </c>
      <c r="D53" s="88">
        <v>472.16944999999998</v>
      </c>
      <c r="E53" s="88">
        <v>9.0672049999999995</v>
      </c>
      <c r="F53" s="88">
        <v>6.6030069999999998</v>
      </c>
      <c r="G53" s="88">
        <v>7.7443840000000002</v>
      </c>
      <c r="H53" s="88">
        <v>4.3160889999999998</v>
      </c>
      <c r="I53" s="88">
        <v>531.33893499999999</v>
      </c>
      <c r="J53" s="88">
        <v>163.81187499999999</v>
      </c>
      <c r="K53" s="88">
        <v>95.28783099999994</v>
      </c>
      <c r="L53" s="88">
        <v>69.869600000000005</v>
      </c>
      <c r="M53" s="88">
        <v>38.61674</v>
      </c>
      <c r="N53" s="88">
        <v>96.846113000000003</v>
      </c>
      <c r="O53" s="88">
        <v>0</v>
      </c>
      <c r="P53" s="89">
        <v>2688.430276999999</v>
      </c>
      <c r="Q53" s="89">
        <v>2593.1424459999989</v>
      </c>
      <c r="R53" s="83"/>
      <c r="S53" s="84" t="s">
        <v>541</v>
      </c>
    </row>
    <row r="54" spans="1:21" x14ac:dyDescent="0.2">
      <c r="B54" s="84" t="s">
        <v>342</v>
      </c>
      <c r="C54" s="88">
        <v>59.258893</v>
      </c>
      <c r="D54" s="88">
        <v>507.51892400000003</v>
      </c>
      <c r="E54" s="88">
        <v>2.0988549999999999</v>
      </c>
      <c r="F54" s="88">
        <v>10.581702999999999</v>
      </c>
      <c r="G54" s="88">
        <v>7.5167020000000004</v>
      </c>
      <c r="H54" s="88">
        <v>5.0703870000000002</v>
      </c>
      <c r="I54" s="88">
        <v>502.73227900000001</v>
      </c>
      <c r="J54" s="88">
        <v>155.756508</v>
      </c>
      <c r="K54" s="88">
        <v>118.65085699999992</v>
      </c>
      <c r="L54" s="88">
        <v>64.727806999999999</v>
      </c>
      <c r="M54" s="88">
        <v>45.054755999999998</v>
      </c>
      <c r="N54" s="88">
        <v>104.170334</v>
      </c>
      <c r="O54" s="88">
        <v>0</v>
      </c>
      <c r="P54" s="89">
        <v>2493.6762529999996</v>
      </c>
      <c r="Q54" s="89">
        <v>2375.0253959999995</v>
      </c>
      <c r="R54" s="83"/>
      <c r="S54" s="84" t="s">
        <v>542</v>
      </c>
    </row>
    <row r="55" spans="1:21" x14ac:dyDescent="0.2">
      <c r="B55" s="84" t="s">
        <v>343</v>
      </c>
      <c r="C55" s="88">
        <v>146.307928</v>
      </c>
      <c r="D55" s="88">
        <v>449.74084800000003</v>
      </c>
      <c r="E55" s="88">
        <v>2.67808</v>
      </c>
      <c r="F55" s="88">
        <v>9.0708319999999993</v>
      </c>
      <c r="G55" s="88">
        <v>7.9077869999999999</v>
      </c>
      <c r="H55" s="88">
        <v>4.9849360000000003</v>
      </c>
      <c r="I55" s="88">
        <v>474.01505400000002</v>
      </c>
      <c r="J55" s="88">
        <v>146.806062</v>
      </c>
      <c r="K55" s="88">
        <v>79.941763999999992</v>
      </c>
      <c r="L55" s="88">
        <v>66.409678999999997</v>
      </c>
      <c r="M55" s="88">
        <v>40.837102999999999</v>
      </c>
      <c r="N55" s="88">
        <v>87.837540000000004</v>
      </c>
      <c r="O55" s="88">
        <v>5.0391999999999999E-2</v>
      </c>
      <c r="P55" s="89">
        <v>2031.6999290000006</v>
      </c>
      <c r="Q55" s="89">
        <v>1951.7581650000004</v>
      </c>
      <c r="R55" s="83"/>
      <c r="S55" s="84" t="s">
        <v>543</v>
      </c>
    </row>
    <row r="56" spans="1:21" x14ac:dyDescent="0.2">
      <c r="B56" s="84" t="s">
        <v>344</v>
      </c>
      <c r="C56" s="88">
        <v>327.32216599999998</v>
      </c>
      <c r="D56" s="88">
        <v>476.36025599999999</v>
      </c>
      <c r="E56" s="88">
        <v>2.9822519999999999</v>
      </c>
      <c r="F56" s="88">
        <v>7.3218769999999997</v>
      </c>
      <c r="G56" s="88">
        <v>9.9180010000000003</v>
      </c>
      <c r="H56" s="88">
        <v>4.9128100000000003</v>
      </c>
      <c r="I56" s="88">
        <v>455.59006599999998</v>
      </c>
      <c r="J56" s="88">
        <v>140.07351499999999</v>
      </c>
      <c r="K56" s="88">
        <v>110.51108300000007</v>
      </c>
      <c r="L56" s="88">
        <v>51.246191000000003</v>
      </c>
      <c r="M56" s="88">
        <v>55.955717</v>
      </c>
      <c r="N56" s="88">
        <v>89.342277999999993</v>
      </c>
      <c r="O56" s="88">
        <v>0</v>
      </c>
      <c r="P56" s="89">
        <v>2976.8033950000013</v>
      </c>
      <c r="Q56" s="89">
        <v>2866.2923120000014</v>
      </c>
      <c r="R56" s="83"/>
      <c r="S56" s="84" t="s">
        <v>544</v>
      </c>
    </row>
    <row r="57" spans="1:21" x14ac:dyDescent="0.2">
      <c r="B57" s="84" t="s">
        <v>345</v>
      </c>
      <c r="C57" s="88">
        <v>65.792039000000003</v>
      </c>
      <c r="D57" s="88">
        <v>385.46163799999999</v>
      </c>
      <c r="E57" s="88">
        <v>3.5508060000000001</v>
      </c>
      <c r="F57" s="88">
        <v>7.4536179999999996</v>
      </c>
      <c r="G57" s="88">
        <v>6.825507</v>
      </c>
      <c r="H57" s="88">
        <v>3.3751129999999998</v>
      </c>
      <c r="I57" s="88">
        <v>439.47560700000002</v>
      </c>
      <c r="J57" s="88">
        <v>119.172511</v>
      </c>
      <c r="K57" s="88">
        <v>98.238011999999941</v>
      </c>
      <c r="L57" s="88">
        <v>54.258977000000002</v>
      </c>
      <c r="M57" s="88">
        <v>24.150983</v>
      </c>
      <c r="N57" s="88">
        <v>59.892501000000003</v>
      </c>
      <c r="O57" s="88">
        <v>2.4600000000000002E-4</v>
      </c>
      <c r="P57" s="89">
        <v>2215.6237569999998</v>
      </c>
      <c r="Q57" s="89">
        <v>2117.385745</v>
      </c>
      <c r="R57" s="83"/>
      <c r="S57" s="84" t="s">
        <v>545</v>
      </c>
    </row>
    <row r="58" spans="1:21" x14ac:dyDescent="0.2">
      <c r="B58" s="84" t="s">
        <v>346</v>
      </c>
      <c r="C58" s="88">
        <v>60.157367999999998</v>
      </c>
      <c r="D58" s="88">
        <v>481.01869599999998</v>
      </c>
      <c r="E58" s="88">
        <v>2.1545899999999998</v>
      </c>
      <c r="F58" s="88">
        <v>6.5009829999999997</v>
      </c>
      <c r="G58" s="88">
        <v>6.6000120000000004</v>
      </c>
      <c r="H58" s="88">
        <v>4.5485740000000003</v>
      </c>
      <c r="I58" s="88">
        <v>713.88949000000002</v>
      </c>
      <c r="J58" s="88">
        <v>143.60366400000001</v>
      </c>
      <c r="K58" s="88">
        <v>68.423872999999972</v>
      </c>
      <c r="L58" s="88">
        <v>73.812082000000004</v>
      </c>
      <c r="M58" s="88">
        <v>46.626375000000003</v>
      </c>
      <c r="N58" s="88">
        <v>64.531870999999995</v>
      </c>
      <c r="O58" s="88">
        <v>3.7300000000000001E-4</v>
      </c>
      <c r="P58" s="89">
        <v>2010.8548409999996</v>
      </c>
      <c r="Q58" s="89">
        <v>1942.4309679999994</v>
      </c>
      <c r="R58" s="83"/>
      <c r="S58" s="84" t="s">
        <v>546</v>
      </c>
    </row>
    <row r="59" spans="1:21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547</v>
      </c>
    </row>
    <row r="60" spans="1:21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21" ht="10.199999999999999" thickBot="1" x14ac:dyDescent="0.2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21" ht="21" customHeight="1" thickBot="1" x14ac:dyDescent="0.25">
      <c r="A62" s="199" t="s">
        <v>162</v>
      </c>
      <c r="B62" s="199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9" t="s">
        <v>535</v>
      </c>
      <c r="S62" s="199" t="s">
        <v>522</v>
      </c>
    </row>
    <row r="63" spans="1:21" ht="12" customHeight="1" thickBot="1" x14ac:dyDescent="0.25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2">
      <c r="A67" s="195" t="s">
        <v>638</v>
      </c>
      <c r="B67" s="196"/>
      <c r="C67" s="197" t="s">
        <v>639</v>
      </c>
      <c r="D67" s="197"/>
      <c r="G67" s="204" t="s">
        <v>704</v>
      </c>
      <c r="H67" s="204"/>
      <c r="I67" s="204"/>
    </row>
    <row r="68" spans="1:9" ht="21" customHeight="1" x14ac:dyDescent="0.2">
      <c r="A68" s="195" t="s">
        <v>640</v>
      </c>
      <c r="B68" s="196"/>
      <c r="C68" s="197" t="s">
        <v>641</v>
      </c>
      <c r="D68" s="197"/>
    </row>
  </sheetData>
  <mergeCells count="28"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2024-11-04T18:20:07Z</dcterms:modified>
</cp:coreProperties>
</file>