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6E25A6E4-18D9-48E4-AE71-AAA67D3C7574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4" i="18" l="1"/>
  <c r="E241" i="18"/>
  <c r="E236" i="18"/>
  <c r="E238" i="18"/>
  <c r="E151" i="18"/>
  <c r="E222" i="18"/>
  <c r="J11" i="18"/>
  <c r="C244" i="18" l="1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I33" i="26"/>
  <c r="G33" i="26"/>
  <c r="G45" i="26"/>
  <c r="I45" i="26"/>
  <c r="M27" i="27"/>
  <c r="O27" i="27"/>
  <c r="M44" i="27"/>
  <c r="M30" i="27"/>
  <c r="O30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R23" i="30" l="1"/>
  <c r="T23" i="30"/>
  <c r="R23" i="29"/>
  <c r="T23" i="29"/>
  <c r="K22" i="16" l="1"/>
  <c r="K16" i="16"/>
  <c r="I10" i="16"/>
  <c r="G18" i="16"/>
  <c r="G17" i="16"/>
  <c r="G9" i="16"/>
  <c r="I24" i="16"/>
  <c r="I23" i="16"/>
  <c r="K21" i="16"/>
  <c r="G30" i="16"/>
  <c r="G29" i="16"/>
  <c r="G23" i="16"/>
  <c r="G24" i="16"/>
  <c r="I9" i="16"/>
  <c r="K15" i="16"/>
  <c r="I17" i="16"/>
  <c r="I18" i="16"/>
  <c r="K28" i="16"/>
  <c r="G10" i="16"/>
  <c r="I30" i="16"/>
  <c r="I29" i="16"/>
  <c r="K27" i="16"/>
  <c r="G11" i="16" l="1"/>
  <c r="G12" i="16"/>
  <c r="K10" i="16"/>
  <c r="I12" i="16"/>
  <c r="K9" i="16"/>
  <c r="I11" i="16"/>
  <c r="O15" i="24" l="1"/>
  <c r="AE15" i="24"/>
  <c r="AE15" i="25"/>
  <c r="O19" i="24"/>
  <c r="O21" i="25"/>
  <c r="O19" i="25"/>
  <c r="O21" i="24"/>
  <c r="O15" i="25"/>
  <c r="E10" i="28"/>
  <c r="E24" i="28"/>
  <c r="K13" i="25"/>
  <c r="C24" i="24"/>
  <c r="C24" i="25"/>
  <c r="C23" i="24"/>
  <c r="C23" i="25"/>
  <c r="C22" i="25"/>
  <c r="C22" i="24"/>
  <c r="AE21" i="24"/>
  <c r="E21" i="24"/>
  <c r="C21" i="25"/>
  <c r="E21" i="25"/>
  <c r="AE21" i="25"/>
  <c r="C21" i="24"/>
  <c r="AG21" i="24"/>
  <c r="C20" i="24"/>
  <c r="C20" i="25"/>
  <c r="AE19" i="25"/>
  <c r="AE19" i="24"/>
  <c r="C19" i="24"/>
  <c r="E19" i="25"/>
  <c r="C19" i="25"/>
  <c r="AG19" i="25"/>
  <c r="C18" i="25"/>
  <c r="C18" i="24"/>
  <c r="C17" i="24"/>
  <c r="C17" i="25"/>
  <c r="AI13" i="25"/>
  <c r="AI13" i="24"/>
  <c r="G21" i="24" l="1"/>
  <c r="G21" i="25"/>
  <c r="G19" i="25"/>
  <c r="E16" i="24"/>
  <c r="O16" i="24"/>
  <c r="Q16" i="24"/>
  <c r="AG19" i="24"/>
  <c r="AE18" i="24"/>
  <c r="AG18" i="24"/>
  <c r="AM15" i="24"/>
  <c r="AO15" i="24"/>
  <c r="O16" i="25"/>
  <c r="E16" i="25"/>
  <c r="Q16" i="25"/>
  <c r="W17" i="25"/>
  <c r="Y17" i="25"/>
  <c r="Y18" i="24"/>
  <c r="W18" i="24"/>
  <c r="Q18" i="25"/>
  <c r="O18" i="25"/>
  <c r="E18" i="25"/>
  <c r="AO20" i="24"/>
  <c r="AM20" i="24"/>
  <c r="AG21" i="25"/>
  <c r="AG20" i="25"/>
  <c r="AE20" i="25"/>
  <c r="AE16" i="25"/>
  <c r="AG16" i="25"/>
  <c r="AK13" i="25"/>
  <c r="AM14" i="25"/>
  <c r="AO14" i="25"/>
  <c r="W16" i="24"/>
  <c r="AM20" i="25"/>
  <c r="AO20" i="25"/>
  <c r="W21" i="24"/>
  <c r="Y21" i="24"/>
  <c r="C25" i="25"/>
  <c r="M13" i="24"/>
  <c r="E14" i="24"/>
  <c r="Q14" i="24"/>
  <c r="O14" i="24"/>
  <c r="AG16" i="24"/>
  <c r="E17" i="25"/>
  <c r="O17" i="25"/>
  <c r="Q17" i="25"/>
  <c r="AO17" i="24"/>
  <c r="AM17" i="24"/>
  <c r="AG18" i="25"/>
  <c r="AE18" i="25"/>
  <c r="AM18" i="25"/>
  <c r="AO18" i="25"/>
  <c r="AA13" i="25"/>
  <c r="Q17" i="24"/>
  <c r="E17" i="24"/>
  <c r="O17" i="24"/>
  <c r="AM18" i="24"/>
  <c r="AO18" i="24"/>
  <c r="AG15" i="25"/>
  <c r="AE14" i="25"/>
  <c r="AG14" i="25"/>
  <c r="AC13" i="25"/>
  <c r="AO14" i="24"/>
  <c r="AM14" i="24"/>
  <c r="AK13" i="24"/>
  <c r="AM16" i="25"/>
  <c r="AO16" i="25"/>
  <c r="AM16" i="24"/>
  <c r="AO16" i="24"/>
  <c r="AO17" i="25"/>
  <c r="AM17" i="25"/>
  <c r="Q18" i="24"/>
  <c r="O18" i="24"/>
  <c r="E18" i="24"/>
  <c r="AO19" i="25"/>
  <c r="AM19" i="25"/>
  <c r="Y19" i="24"/>
  <c r="W19" i="24"/>
  <c r="Y20" i="24"/>
  <c r="W20" i="24"/>
  <c r="Q21" i="25"/>
  <c r="Q20" i="25"/>
  <c r="E20" i="25"/>
  <c r="I21" i="25" s="1"/>
  <c r="O20" i="25"/>
  <c r="AM21" i="25"/>
  <c r="AO21" i="25"/>
  <c r="C25" i="24"/>
  <c r="E14" i="25"/>
  <c r="Q14" i="25"/>
  <c r="M13" i="25"/>
  <c r="O14" i="25"/>
  <c r="G10" i="28"/>
  <c r="K13" i="24"/>
  <c r="Y15" i="25"/>
  <c r="AG17" i="24"/>
  <c r="AE17" i="24"/>
  <c r="AM19" i="24"/>
  <c r="AO19" i="24"/>
  <c r="AM21" i="24"/>
  <c r="AO21" i="24"/>
  <c r="AG15" i="24"/>
  <c r="AE14" i="24"/>
  <c r="AC13" i="24"/>
  <c r="AG14" i="24"/>
  <c r="AO15" i="25"/>
  <c r="AM15" i="25"/>
  <c r="Y16" i="25"/>
  <c r="AG17" i="25"/>
  <c r="AE17" i="25"/>
  <c r="Y17" i="24"/>
  <c r="W17" i="24"/>
  <c r="W18" i="25"/>
  <c r="Y18" i="25"/>
  <c r="AE20" i="24"/>
  <c r="AG20" i="24"/>
  <c r="Y14" i="24"/>
  <c r="Q15" i="25"/>
  <c r="Q19" i="25"/>
  <c r="Q19" i="24"/>
  <c r="Q15" i="24"/>
  <c r="W19" i="25"/>
  <c r="Y19" i="25"/>
  <c r="W20" i="25"/>
  <c r="Y20" i="25"/>
  <c r="Q21" i="24"/>
  <c r="E20" i="24"/>
  <c r="O20" i="24"/>
  <c r="Q20" i="24"/>
  <c r="W21" i="25"/>
  <c r="Y21" i="25"/>
  <c r="Y14" i="25"/>
  <c r="U13" i="25"/>
  <c r="E15" i="25"/>
  <c r="I15" i="25" s="1"/>
  <c r="E19" i="24"/>
  <c r="C16" i="25"/>
  <c r="C15" i="24"/>
  <c r="K10" i="28"/>
  <c r="C15" i="25"/>
  <c r="G15" i="25" s="1"/>
  <c r="C16" i="24"/>
  <c r="G16" i="24" s="1"/>
  <c r="AA13" i="24"/>
  <c r="W14" i="24"/>
  <c r="G24" i="28"/>
  <c r="I18" i="24" l="1"/>
  <c r="G18" i="24"/>
  <c r="I17" i="25"/>
  <c r="G17" i="25"/>
  <c r="I18" i="25"/>
  <c r="G18" i="25"/>
  <c r="I19" i="25"/>
  <c r="R25" i="29"/>
  <c r="T25" i="29"/>
  <c r="Y15" i="24"/>
  <c r="W15" i="24"/>
  <c r="E15" i="24"/>
  <c r="I19" i="24"/>
  <c r="G19" i="24"/>
  <c r="W16" i="25"/>
  <c r="I17" i="24"/>
  <c r="G17" i="24"/>
  <c r="AE16" i="24"/>
  <c r="Y16" i="24"/>
  <c r="W14" i="25"/>
  <c r="S13" i="25"/>
  <c r="C14" i="25"/>
  <c r="C13" i="25" s="1"/>
  <c r="U13" i="24"/>
  <c r="I16" i="25"/>
  <c r="G16" i="25"/>
  <c r="R27" i="30"/>
  <c r="T27" i="30"/>
  <c r="W15" i="25"/>
  <c r="I20" i="25"/>
  <c r="G20" i="25"/>
  <c r="S13" i="24"/>
  <c r="C14" i="24"/>
  <c r="C13" i="24" s="1"/>
  <c r="R25" i="30"/>
  <c r="T25" i="30"/>
  <c r="G20" i="24"/>
  <c r="I20" i="24"/>
  <c r="I14" i="25"/>
  <c r="E13" i="25"/>
  <c r="G14" i="25"/>
  <c r="I21" i="24"/>
  <c r="T27" i="29"/>
  <c r="R27" i="29"/>
  <c r="I14" i="24"/>
  <c r="G14" i="24"/>
  <c r="M10" i="28"/>
  <c r="K24" i="28"/>
  <c r="I15" i="24" l="1"/>
  <c r="G15" i="24"/>
  <c r="R26" i="29"/>
  <c r="T26" i="29"/>
  <c r="R24" i="29"/>
  <c r="T24" i="29"/>
  <c r="I16" i="24"/>
  <c r="T24" i="30"/>
  <c r="R24" i="30"/>
  <c r="E13" i="24"/>
  <c r="T26" i="30"/>
  <c r="R26" i="30"/>
  <c r="M24" i="28"/>
</calcChain>
</file>

<file path=xl/sharedStrings.xml><?xml version="1.0" encoding="utf-8"?>
<sst xmlns="http://schemas.openxmlformats.org/spreadsheetml/2006/main" count="2904" uniqueCount="1137">
  <si>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</si>
  <si>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</si>
  <si>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</si>
  <si>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</si>
  <si>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</si>
  <si>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</si>
  <si>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</si>
  <si>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</si>
  <si>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</si>
  <si>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</si>
  <si>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</si>
  <si>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</si>
  <si>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</si>
  <si>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</si>
  <si>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</si>
  <si>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</si>
  <si>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</si>
  <si>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</si>
  <si>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</si>
  <si>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</si>
  <si>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</si>
  <si>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</si>
  <si>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</si>
  <si>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</si>
  <si>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</si>
  <si>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</si>
  <si>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</si>
  <si>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</si>
  <si>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</si>
  <si>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</si>
  <si>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</si>
  <si>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</si>
  <si>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</si>
  <si>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</si>
  <si>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</si>
  <si>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</si>
  <si>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</si>
  <si>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</si>
  <si>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</si>
  <si>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</si>
  <si>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</si>
  <si>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</si>
  <si>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</si>
  <si>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</si>
  <si>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</si>
  <si>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</si>
  <si>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</si>
  <si>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</si>
  <si>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</si>
  <si>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</si>
  <si>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</si>
  <si>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</si>
  <si>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</si>
  <si>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</si>
  <si>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</si>
  <si>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</si>
  <si>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</si>
  <si>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</si>
  <si>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</si>
  <si>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</si>
  <si>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</si>
  <si>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</si>
  <si>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</si>
  <si>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</si>
  <si>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</si>
  <si>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</si>
  <si>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</si>
  <si>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</si>
  <si>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</si>
  <si>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</si>
  <si>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</si>
  <si>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</si>
  <si>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</si>
  <si>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</si>
  <si>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</si>
  <si>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</si>
  <si>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</si>
  <si>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</si>
  <si>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</si>
  <si>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</si>
  <si>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</si>
  <si>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</si>
  <si>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</si>
  <si>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</si>
  <si>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</si>
  <si>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</si>
  <si>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</si>
  <si>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</si>
  <si>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</si>
  <si>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</si>
  <si>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</si>
  <si>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</si>
  <si>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</si>
  <si>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</si>
  <si>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</si>
  <si>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</si>
  <si>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</si>
  <si>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</si>
  <si>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</si>
  <si>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</si>
  <si>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</si>
  <si>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</si>
  <si>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</si>
  <si>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</si>
  <si>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</si>
  <si>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</si>
  <si>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</si>
  <si>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</si>
  <si>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</si>
  <si>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</si>
  <si>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</si>
  <si>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</si>
  <si>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</si>
  <si>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</si>
  <si>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</si>
  <si>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</si>
  <si>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</si>
  <si>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</si>
  <si>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</si>
  <si>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</si>
  <si>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</si>
  <si>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</si>
  <si>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</si>
  <si>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</si>
  <si>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</si>
  <si>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</si>
  <si>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</si>
  <si>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</si>
  <si>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</si>
  <si>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</si>
  <si>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</si>
  <si>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</si>
  <si>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</si>
  <si>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</si>
  <si>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</si>
  <si>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</si>
  <si>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</si>
  <si>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</si>
  <si>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</si>
  <si>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</si>
  <si>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</si>
  <si>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</si>
  <si>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</si>
  <si>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</si>
  <si>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</si>
  <si>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</si>
  <si>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</si>
  <si>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</si>
  <si>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</si>
  <si>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</si>
  <si>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</si>
  <si>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</si>
  <si>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</si>
  <si>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</si>
  <si>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</si>
  <si>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</si>
  <si>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</si>
  <si>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</si>
  <si>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</si>
  <si>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</si>
  <si>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</si>
  <si>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</si>
  <si>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</si>
  <si>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</si>
  <si>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</si>
  <si>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</si>
  <si>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</si>
  <si>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</si>
  <si>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</si>
  <si>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</si>
  <si>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</si>
  <si>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</si>
  <si>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</si>
  <si>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</si>
  <si>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</si>
  <si>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</si>
  <si>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</si>
  <si>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</si>
  <si>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</si>
  <si>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</si>
  <si>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</si>
  <si>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</si>
  <si>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</si>
  <si>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</si>
  <si>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</si>
  <si>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</si>
  <si>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</si>
  <si>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</si>
  <si>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</si>
  <si>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</si>
  <si>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</si>
  <si>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</si>
  <si>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</si>
  <si>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</si>
  <si>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</si>
  <si>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</si>
  <si>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</si>
  <si>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</si>
  <si>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</si>
  <si>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</si>
  <si>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</si>
  <si>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</si>
  <si>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</si>
  <si>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</si>
  <si>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</si>
  <si>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</si>
  <si>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</si>
  <si>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</si>
  <si>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</si>
  <si>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</si>
  <si>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</si>
  <si>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</si>
  <si>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</si>
  <si>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</si>
  <si>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</si>
  <si>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</si>
  <si>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</si>
  <si>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</si>
  <si>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</si>
  <si>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</si>
  <si>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</si>
  <si>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</si>
  <si>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</si>
  <si>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</si>
  <si>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</si>
  <si>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</si>
  <si>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</si>
  <si>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</si>
  <si>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</si>
  <si>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</si>
  <si>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</si>
  <si>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</si>
  <si>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</si>
  <si>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</si>
  <si>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</si>
  <si>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</si>
  <si>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</si>
  <si>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</si>
  <si>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</si>
  <si>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</si>
  <si>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</si>
  <si>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</si>
  <si>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</si>
  <si>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</si>
  <si>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</si>
  <si>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</si>
  <si>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</si>
  <si>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</si>
  <si>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</si>
  <si>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</si>
  <si>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</si>
  <si>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</si>
  <si>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</si>
  <si>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</si>
  <si>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</si>
  <si>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</si>
  <si>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</si>
  <si>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</si>
  <si>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</si>
  <si>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</si>
  <si>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</si>
  <si>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</si>
  <si>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</si>
  <si>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</si>
  <si>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</si>
  <si>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</si>
  <si>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</si>
  <si>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</si>
  <si>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</si>
  <si>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</si>
  <si>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</si>
  <si>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</si>
  <si>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</si>
  <si>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</si>
  <si>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</si>
  <si>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</si>
  <si>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</si>
  <si>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</si>
  <si>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</si>
  <si>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</si>
  <si>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</si>
  <si>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</si>
  <si>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</si>
  <si>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</si>
  <si>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</si>
  <si>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</si>
  <si>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</si>
  <si>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</si>
  <si>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</si>
  <si>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</si>
  <si>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</si>
  <si>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</si>
  <si>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</si>
  <si>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</si>
  <si>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</si>
  <si>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</si>
  <si>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</si>
  <si>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</si>
  <si>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</si>
  <si>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</si>
  <si>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</si>
  <si>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</si>
  <si>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</si>
  <si>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</si>
  <si>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</si>
  <si>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</si>
  <si>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</si>
  <si>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</si>
  <si>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</si>
  <si>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</si>
  <si>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</si>
  <si>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</si>
  <si>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</si>
  <si>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</si>
  <si>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</si>
  <si>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</si>
  <si>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</si>
  <si>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</si>
  <si>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</si>
  <si>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</si>
  <si>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</si>
  <si>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</si>
  <si>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</si>
  <si>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</si>
  <si>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</si>
  <si>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</si>
  <si>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</si>
  <si>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</si>
  <si>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</si>
  <si>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</si>
  <si>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</si>
  <si>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</si>
  <si>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</si>
  <si>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</si>
  <si>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</si>
  <si>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</si>
  <si>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</si>
  <si>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</si>
  <si>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</si>
  <si>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</si>
  <si>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</si>
  <si>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</si>
  <si>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</si>
  <si>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</si>
  <si>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</si>
  <si>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</si>
  <si>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</si>
  <si>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</si>
  <si>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</si>
  <si>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</si>
  <si>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</si>
  <si>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</si>
  <si>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</si>
  <si>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</si>
  <si>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</si>
  <si>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</si>
  <si>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</si>
  <si>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</si>
  <si>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</si>
  <si>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</si>
  <si>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</si>
  <si>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</si>
  <si>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</si>
  <si>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</si>
  <si>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</si>
  <si>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</si>
  <si>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</si>
  <si>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</si>
  <si>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</si>
  <si>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</si>
  <si>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</si>
  <si>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</si>
  <si>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</si>
  <si>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</si>
  <si>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</si>
  <si>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</si>
  <si>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</si>
  <si>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</si>
  <si>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</si>
  <si>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</si>
  <si>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</si>
  <si>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</si>
  <si>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</si>
  <si>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</si>
  <si>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</si>
  <si>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</si>
  <si>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</si>
  <si>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</si>
  <si>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</si>
  <si>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</si>
  <si>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</si>
  <si>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</si>
  <si>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</si>
  <si>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</si>
  <si>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</si>
  <si>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</si>
  <si>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</si>
  <si>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</si>
  <si>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</si>
  <si>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</si>
  <si>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</si>
  <si>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</si>
  <si>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</si>
  <si>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</si>
  <si>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</si>
  <si>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</si>
  <si>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</si>
  <si>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</si>
  <si>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</si>
  <si>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</si>
  <si>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</si>
  <si>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</si>
  <si>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</si>
  <si>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</si>
  <si>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</si>
  <si>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</si>
  <si>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</si>
  <si>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</si>
  <si>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</si>
  <si>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</si>
  <si>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</si>
  <si>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</si>
  <si>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</si>
  <si>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</si>
  <si>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</si>
  <si>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</si>
  <si>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</si>
  <si>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</si>
  <si>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</si>
  <si>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</si>
  <si>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</si>
  <si>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</si>
  <si>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</si>
  <si>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</si>
  <si>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</si>
  <si>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</si>
  <si>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</si>
  <si>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</si>
  <si>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</si>
  <si>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</si>
  <si>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</si>
  <si>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</si>
  <si>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</si>
  <si>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</si>
  <si>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</si>
  <si>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</si>
  <si>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</si>
  <si>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</si>
  <si>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</si>
  <si>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</si>
  <si>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</si>
  <si>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</si>
  <si>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</si>
  <si>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</si>
  <si>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</si>
  <si>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</si>
  <si>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</si>
  <si>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</si>
  <si>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</si>
  <si>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</si>
  <si>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</si>
  <si>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</si>
  <si>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</si>
  <si>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</si>
  <si>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</si>
  <si>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</si>
  <si>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</si>
  <si>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</si>
  <si>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</si>
  <si>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</si>
  <si>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</si>
  <si>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</si>
  <si>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</si>
  <si>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</si>
  <si>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</si>
  <si>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</si>
  <si>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</si>
  <si>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</si>
  <si>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</si>
  <si>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</si>
  <si>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</si>
  <si>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</si>
  <si>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</si>
  <si>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</si>
  <si>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</si>
  <si>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</si>
  <si>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</si>
  <si>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</si>
  <si>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</si>
  <si>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</si>
  <si>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</si>
  <si>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</si>
  <si>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</si>
  <si>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</si>
  <si>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</si>
  <si>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</si>
  <si>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</si>
  <si>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</si>
  <si>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</si>
  <si>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</si>
  <si>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</si>
  <si>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</si>
  <si>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</si>
  <si>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</si>
  <si>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</si>
  <si>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</si>
  <si>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</si>
  <si>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</si>
  <si>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</si>
  <si>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</si>
  <si>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</si>
  <si>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</si>
  <si>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</si>
  <si>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</si>
  <si>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</si>
  <si>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</si>
  <si>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</si>
  <si>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</si>
  <si>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</si>
  <si>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</si>
  <si>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</si>
  <si>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</si>
  <si>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</si>
  <si>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</si>
  <si>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</si>
  <si>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</si>
  <si>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</si>
  <si>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</si>
  <si>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</si>
  <si>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</si>
  <si>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</si>
  <si>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</si>
  <si>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</si>
  <si>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</si>
  <si>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</si>
  <si>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</si>
  <si>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</si>
  <si>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</si>
  <si>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</si>
  <si>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</si>
  <si>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</si>
  <si>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</si>
  <si>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</si>
  <si>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</si>
  <si>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</si>
  <si>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</si>
  <si>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</si>
  <si>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</si>
  <si>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</si>
  <si>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</si>
  <si>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</si>
  <si>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</si>
  <si>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</si>
  <si>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</si>
  <si>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</si>
  <si>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</si>
  <si>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</si>
  <si>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</si>
  <si>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</si>
  <si>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</si>
  <si>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</si>
  <si>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</si>
  <si>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</si>
  <si>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</si>
  <si>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</si>
  <si>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</si>
  <si>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</si>
  <si>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</si>
  <si>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</si>
  <si>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</si>
  <si>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</si>
  <si>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</si>
  <si>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</si>
  <si>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</si>
  <si>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</si>
  <si>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</si>
  <si>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</si>
  <si>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</si>
  <si>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</si>
  <si>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</si>
  <si>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</si>
  <si>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</si>
  <si>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</si>
  <si>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</si>
  <si>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</si>
  <si>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</si>
  <si>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</si>
  <si>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</si>
  <si>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</si>
  <si>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</si>
  <si>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</si>
  <si>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</si>
  <si>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</si>
  <si>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</si>
  <si>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</si>
  <si>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</si>
  <si>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</si>
  <si>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</si>
  <si>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</si>
  <si>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</si>
  <si>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</si>
  <si>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</si>
  <si>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</si>
  <si>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</si>
  <si>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</si>
  <si>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</si>
  <si>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</si>
  <si>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</si>
  <si>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</si>
  <si>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</si>
  <si>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</si>
  <si>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</si>
  <si>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</si>
  <si>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</si>
  <si>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</si>
  <si>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</si>
  <si>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</si>
  <si>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</si>
  <si>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</si>
  <si>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</si>
  <si>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</si>
  <si>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</si>
  <si>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</si>
  <si>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</si>
  <si>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</si>
  <si>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</si>
  <si>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</si>
  <si>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</si>
  <si>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</si>
  <si>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</si>
  <si>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</si>
  <si>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</si>
  <si>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</si>
  <si>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</si>
  <si>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</si>
  <si>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</si>
  <si>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</si>
  <si>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</si>
  <si>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</si>
  <si>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</si>
  <si>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</si>
  <si>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</si>
  <si>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</si>
  <si>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</si>
  <si>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</si>
  <si>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</si>
  <si>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</si>
  <si>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</si>
  <si>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</si>
  <si>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</si>
  <si>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</si>
  <si>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</si>
  <si>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</si>
  <si>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</si>
  <si>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</si>
  <si>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</si>
  <si>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</si>
  <si>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</si>
  <si>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</si>
  <si>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</si>
  <si>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</si>
  <si>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</si>
  <si>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</si>
  <si>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</si>
  <si>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</si>
  <si>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</si>
  <si>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</si>
  <si>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</si>
  <si>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</si>
  <si>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</si>
  <si>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</si>
  <si>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</si>
  <si>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</si>
  <si>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</si>
  <si>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</si>
  <si>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</si>
  <si>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</si>
  <si>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</si>
  <si>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</si>
  <si>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</si>
  <si>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</si>
  <si>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</si>
  <si>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</si>
  <si>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</si>
  <si>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</si>
  <si>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</si>
  <si>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</si>
  <si>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</si>
  <si>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</si>
  <si>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</si>
  <si>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</si>
  <si>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</si>
  <si>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</si>
  <si>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</si>
  <si>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</si>
  <si>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</si>
  <si>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</si>
  <si>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</si>
  <si>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</si>
  <si>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</si>
  <si>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</si>
  <si>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</si>
  <si>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</si>
  <si>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</si>
  <si>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</si>
  <si>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</si>
  <si>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</si>
  <si>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</si>
  <si>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</si>
  <si>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t>JUN 2024 a AGO 2024
JUN 2024 to AUG 2024</t>
  </si>
  <si>
    <t>AGO 2024
AUG 2024</t>
  </si>
  <si>
    <t>AGO 2023
AUG 2023</t>
  </si>
  <si>
    <t>Período: JANEIRO A AGOSTO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</si>
  <si>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</si>
  <si>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</si>
  <si>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</si>
  <si>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</si>
  <si>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</si>
  <si>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</si>
  <si>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</si>
  <si>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</si>
  <si>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</si>
  <si>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</si>
  <si>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</si>
  <si>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</si>
  <si>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</si>
  <si>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</si>
  <si>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</si>
  <si>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</si>
  <si>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</si>
  <si>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</si>
  <si>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</si>
  <si>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</si>
  <si>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</si>
  <si>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</si>
  <si>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</si>
  <si>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</si>
  <si>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</si>
  <si>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</si>
  <si>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</si>
  <si>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</si>
  <si>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</si>
  <si>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</si>
  <si>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</si>
  <si>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</si>
  <si>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</si>
  <si>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</si>
  <si>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</si>
  <si>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</si>
  <si>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</si>
  <si>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</si>
  <si>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</si>
  <si>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</si>
  <si>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</si>
  <si>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</si>
  <si>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</si>
  <si>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</si>
  <si>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</si>
  <si>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</si>
  <si>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</si>
  <si>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</si>
  <si>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</si>
  <si>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</si>
  <si>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</si>
  <si>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</si>
  <si>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</si>
  <si>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</si>
  <si>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</si>
  <si>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</si>
  <si>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</si>
  <si>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</si>
  <si>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</si>
  <si>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</si>
  <si>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</si>
  <si>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</si>
  <si>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</si>
  <si>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</si>
  <si>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</si>
  <si>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</si>
  <si>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</si>
  <si>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</si>
  <si>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</si>
  <si>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</si>
  <si>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</si>
  <si>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</si>
  <si>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</si>
  <si>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</si>
  <si>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</si>
  <si>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</si>
  <si>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</si>
  <si>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</si>
  <si>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</si>
  <si>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</si>
  <si>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</si>
  <si>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</si>
  <si>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</si>
  <si>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</si>
  <si>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</si>
  <si>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</si>
  <si>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</si>
  <si>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</si>
  <si>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</si>
  <si>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</si>
  <si>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</si>
  <si>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</si>
  <si>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</si>
  <si>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</si>
  <si>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</si>
  <si>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</si>
  <si>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</si>
  <si>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</si>
  <si>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</si>
  <si>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</si>
  <si>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</si>
  <si>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</si>
  <si>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</si>
  <si>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</si>
  <si>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</si>
  <si>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</si>
  <si>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</si>
  <si>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</si>
  <si>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</si>
  <si>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</si>
  <si>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</si>
  <si>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</si>
  <si>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</si>
  <si>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</si>
  <si>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</si>
  <si>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</si>
  <si>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</si>
  <si>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</si>
  <si>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</si>
  <si>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</si>
  <si>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</si>
  <si>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</si>
  <si>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</si>
  <si>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</si>
  <si>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</si>
  <si>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</si>
  <si>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</si>
  <si>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</si>
  <si>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</si>
  <si>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</si>
  <si>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</si>
  <si>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</si>
  <si>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</si>
  <si>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</si>
  <si>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</si>
  <si>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</si>
  <si>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</si>
  <si>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</si>
  <si>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</si>
  <si>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</si>
  <si>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</si>
  <si>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</si>
  <si>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</si>
  <si>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</si>
  <si>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</si>
  <si>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</si>
  <si>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</si>
  <si>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</si>
  <si>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</si>
  <si>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</si>
  <si>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</si>
  <si>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</si>
  <si>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</si>
  <si>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</si>
  <si>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</si>
  <si>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</si>
  <si>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</si>
  <si>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</si>
  <si>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</si>
  <si>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</si>
  <si>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</si>
  <si>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</si>
  <si>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</si>
  <si>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</si>
  <si>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</si>
  <si>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</si>
  <si>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</si>
  <si>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</si>
  <si>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</si>
  <si>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</si>
  <si>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</si>
  <si>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</si>
  <si>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</si>
  <si>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</si>
  <si>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</si>
  <si>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</si>
  <si>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</si>
  <si>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</si>
  <si>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</si>
  <si>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</si>
  <si>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</si>
  <si>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</si>
  <si>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</si>
  <si>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</si>
  <si>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</si>
  <si>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</si>
  <si>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</si>
  <si>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</si>
  <si>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</si>
  <si>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</si>
  <si>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</si>
  <si>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</si>
  <si>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</si>
  <si>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</si>
  <si>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</si>
  <si>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</si>
  <si>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</si>
  <si>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</si>
  <si>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</si>
  <si>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</si>
  <si>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</si>
  <si>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</si>
  <si>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</si>
  <si>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</si>
  <si>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</si>
  <si>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</si>
  <si>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</si>
  <si>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</si>
  <si>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</si>
  <si>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</si>
  <si>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</si>
  <si>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</si>
  <si>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</si>
  <si>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</si>
  <si>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AUGUST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</si>
  <si>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</si>
  <si>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</si>
  <si>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</si>
  <si>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</si>
  <si>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</si>
  <si>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</si>
  <si>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</si>
  <si>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</si>
  <si>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</si>
  <si>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</si>
  <si>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</si>
  <si>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</si>
  <si>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</si>
  <si>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</si>
  <si>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</si>
  <si>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</si>
  <si>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</si>
  <si>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</si>
  <si>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</si>
  <si>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</si>
  <si>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</si>
  <si>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</si>
  <si>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</si>
  <si>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</si>
  <si>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</si>
  <si>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</si>
  <si>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</si>
  <si>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</si>
  <si>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</si>
  <si>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</si>
  <si>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</si>
  <si>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</si>
  <si>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</si>
  <si>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</si>
  <si>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</si>
  <si>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</si>
  <si>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</si>
  <si>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</si>
  <si>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</si>
  <si>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</si>
  <si>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</si>
  <si>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</si>
  <si>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</si>
  <si>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</si>
  <si>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</si>
  <si>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</si>
  <si>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</si>
  <si>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</si>
  <si>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</si>
  <si>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</si>
  <si>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</si>
  <si>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</si>
  <si>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</si>
  <si>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</si>
  <si>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</si>
  <si>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</si>
  <si>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</si>
  <si>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</si>
  <si>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</si>
  <si>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</si>
  <si>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</si>
  <si>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</si>
  <si>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</si>
  <si>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</si>
  <si>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</si>
  <si>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</si>
  <si>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</si>
  <si>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</si>
  <si>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</si>
  <si>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</si>
  <si>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</si>
  <si>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</si>
  <si>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</si>
  <si>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</si>
  <si>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</si>
  <si>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</si>
  <si>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</si>
  <si>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</si>
  <si>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</si>
  <si>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</si>
  <si>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</si>
  <si>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</si>
  <si>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</si>
  <si>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</si>
  <si>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</si>
  <si>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</si>
  <si>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</si>
  <si>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</si>
  <si>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</si>
  <si>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</si>
  <si>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</si>
  <si>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</si>
  <si>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</si>
  <si>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</si>
  <si>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</si>
  <si>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</si>
  <si>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</si>
  <si>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</si>
  <si>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</si>
  <si>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</si>
  <si>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</si>
  <si>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</si>
  <si>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</si>
  <si>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</si>
  <si>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</si>
  <si>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</si>
  <si>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</si>
  <si>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</si>
  <si>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</si>
  <si>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</si>
  <si>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</si>
  <si>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</si>
  <si>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</si>
  <si>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</si>
  <si>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</si>
  <si>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</si>
  <si>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</si>
  <si>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</si>
  <si>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</si>
  <si>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</si>
  <si>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</si>
  <si>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</si>
  <si>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</si>
  <si>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</si>
  <si>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</si>
  <si>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</si>
  <si>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</si>
  <si>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</si>
  <si>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</si>
  <si>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</si>
  <si>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</si>
  <si>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</si>
  <si>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</si>
  <si>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</si>
  <si>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</si>
  <si>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</si>
  <si>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</si>
  <si>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</si>
  <si>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</si>
  <si>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</si>
  <si>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</si>
  <si>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</si>
  <si>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</si>
  <si>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</si>
  <si>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</si>
  <si>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</si>
  <si>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</si>
  <si>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</si>
  <si>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</si>
  <si>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</si>
  <si>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</si>
  <si>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</si>
  <si>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</si>
  <si>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</si>
  <si>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</si>
  <si>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</si>
  <si>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</si>
  <si>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</si>
  <si>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</si>
  <si>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</si>
  <si>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</si>
  <si>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</si>
  <si>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</si>
  <si>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</si>
  <si>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</si>
  <si>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</si>
  <si>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</si>
  <si>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</si>
  <si>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</si>
  <si>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</si>
  <si>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</si>
  <si>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</si>
  <si>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</si>
  <si>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</si>
  <si>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</si>
  <si>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</si>
  <si>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</si>
  <si>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</si>
  <si>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</si>
  <si>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</si>
  <si>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</si>
  <si>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</si>
  <si>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</si>
  <si>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</si>
  <si>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</si>
  <si>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</si>
  <si>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</si>
  <si>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</si>
  <si>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</si>
  <si>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</si>
  <si>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</si>
  <si>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</si>
  <si>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</si>
  <si>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</si>
  <si>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</si>
  <si>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</si>
  <si>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</si>
  <si>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</si>
  <si>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</si>
  <si>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</si>
  <si>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</si>
  <si>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</si>
  <si>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</si>
  <si>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</si>
  <si>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</si>
  <si>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</si>
  <si>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</si>
  <si>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</si>
  <si>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JUN 2023 a AGO 2023
JUN 2023 to AUG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</si>
</sst>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2">
      <c r="A2" s="214" t="s">
        <v>667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710</v>
      </c>
      <c r="G9" s="92"/>
      <c r="H9" s="97" t="s">
        <v>711</v>
      </c>
      <c r="I9" s="92"/>
      <c r="J9" s="27" t="s">
        <v>671</v>
      </c>
      <c r="K9" s="92"/>
      <c r="L9" s="27" t="s">
        <v>295</v>
      </c>
      <c r="M9" s="91"/>
      <c r="N9" s="97" t="s">
        <v>710</v>
      </c>
      <c r="O9" s="92"/>
      <c r="P9" s="97" t="s">
        <v>711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12" t="s">
        <v>707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2672.5719979999999</v>
      </c>
      <c r="G12" s="62"/>
      <c r="H12" s="62">
        <v>2614.6016030000001</v>
      </c>
      <c r="I12" s="62"/>
      <c r="J12" s="104">
        <f t="shared" ref="J12:J21" si="0">F12-H12</f>
        <v>57.970394999999826</v>
      </c>
      <c r="K12" s="62"/>
      <c r="L12" s="105">
        <f t="shared" ref="L12:L21" si="1">F12/H12*100-100</f>
        <v>2.2171788976754385</v>
      </c>
      <c r="M12" s="98"/>
      <c r="N12" s="62">
        <v>8724.6463920000006</v>
      </c>
      <c r="O12" s="62"/>
      <c r="P12" s="62">
        <v>8685.7136160000009</v>
      </c>
      <c r="Q12" s="62"/>
      <c r="R12" s="104">
        <f>N12-P12</f>
        <v>38.932775999999649</v>
      </c>
      <c r="S12" s="62"/>
      <c r="T12" s="105">
        <f t="shared" ref="T12:T21" si="2">N12/P12*100-100</f>
        <v>0.44823923193003168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867.243741</v>
      </c>
      <c r="G13" s="62"/>
      <c r="H13" s="62">
        <v>944.16610800000001</v>
      </c>
      <c r="I13" s="62"/>
      <c r="J13" s="104">
        <f t="shared" si="0"/>
        <v>-76.922367000000008</v>
      </c>
      <c r="K13" s="62"/>
      <c r="L13" s="105">
        <f t="shared" si="1"/>
        <v>-8.1471222434516761</v>
      </c>
      <c r="M13" s="98"/>
      <c r="N13" s="62">
        <v>2949.708752</v>
      </c>
      <c r="O13" s="62"/>
      <c r="P13" s="62">
        <v>2952.878193</v>
      </c>
      <c r="Q13" s="62"/>
      <c r="R13" s="104">
        <f>N13-P13</f>
        <v>-3.1694410000000062</v>
      </c>
      <c r="S13" s="62"/>
      <c r="T13" s="105">
        <f t="shared" si="2"/>
        <v>-0.10733395666348144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520.77887599999997</v>
      </c>
      <c r="G14" s="62"/>
      <c r="H14" s="62">
        <v>484.44191799999999</v>
      </c>
      <c r="I14" s="62"/>
      <c r="J14" s="104">
        <f t="shared" si="0"/>
        <v>36.336957999999981</v>
      </c>
      <c r="K14" s="62"/>
      <c r="L14" s="105">
        <f t="shared" si="1"/>
        <v>7.5007873286473199</v>
      </c>
      <c r="M14" s="98"/>
      <c r="N14" s="62">
        <v>1853.263974</v>
      </c>
      <c r="O14" s="62"/>
      <c r="P14" s="62">
        <v>1723.9047</v>
      </c>
      <c r="Q14" s="62"/>
      <c r="R14" s="104">
        <f t="shared" ref="R14:R21" si="3">N14-P14</f>
        <v>129.35927399999991</v>
      </c>
      <c r="S14" s="62"/>
      <c r="T14" s="105">
        <f t="shared" si="2"/>
        <v>7.5038529682064166</v>
      </c>
      <c r="V14" s="43"/>
      <c r="W14" s="43"/>
    </row>
    <row r="15" spans="1:24" ht="12.75" customHeight="1" x14ac:dyDescent="0.2">
      <c r="B15" s="62" t="s">
        <v>369</v>
      </c>
      <c r="C15" s="62" t="s">
        <v>620</v>
      </c>
      <c r="D15" s="106"/>
      <c r="F15" s="62">
        <v>444.39926800000001</v>
      </c>
      <c r="G15" s="62"/>
      <c r="H15" s="62">
        <v>433.06001600000002</v>
      </c>
      <c r="I15" s="62"/>
      <c r="J15" s="104">
        <f t="shared" si="0"/>
        <v>11.339251999999988</v>
      </c>
      <c r="K15" s="62"/>
      <c r="L15" s="105">
        <f t="shared" si="1"/>
        <v>2.6184019722568905</v>
      </c>
      <c r="M15" s="98"/>
      <c r="N15" s="62">
        <v>1375.750495</v>
      </c>
      <c r="O15" s="62"/>
      <c r="P15" s="62">
        <v>1405.870811</v>
      </c>
      <c r="Q15" s="62"/>
      <c r="R15" s="104">
        <f t="shared" si="3"/>
        <v>-30.120316000000003</v>
      </c>
      <c r="S15" s="62"/>
      <c r="T15" s="105">
        <f t="shared" si="2"/>
        <v>-2.1424668443450656</v>
      </c>
      <c r="V15" s="43"/>
      <c r="W15" s="43"/>
    </row>
    <row r="16" spans="1:24" ht="12.75" customHeight="1" x14ac:dyDescent="0.2">
      <c r="B16" s="62" t="s">
        <v>370</v>
      </c>
      <c r="C16" s="62" t="s">
        <v>621</v>
      </c>
      <c r="D16" s="106"/>
      <c r="F16" s="62">
        <v>452.985592</v>
      </c>
      <c r="G16" s="62"/>
      <c r="H16" s="62">
        <v>392.78704099999999</v>
      </c>
      <c r="I16" s="62"/>
      <c r="J16" s="104">
        <f t="shared" si="0"/>
        <v>60.198551000000009</v>
      </c>
      <c r="K16" s="62"/>
      <c r="L16" s="105">
        <f t="shared" si="1"/>
        <v>15.326002315845244</v>
      </c>
      <c r="M16" s="98"/>
      <c r="N16" s="62">
        <v>1405.4838220000001</v>
      </c>
      <c r="O16" s="62"/>
      <c r="P16" s="62">
        <v>1413.932892</v>
      </c>
      <c r="Q16" s="62"/>
      <c r="R16" s="104">
        <f t="shared" si="3"/>
        <v>-8.4490699999998924</v>
      </c>
      <c r="S16" s="62"/>
      <c r="T16" s="105">
        <f t="shared" si="2"/>
        <v>-0.59755806289001612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376.064322</v>
      </c>
      <c r="G17" s="62"/>
      <c r="H17" s="62">
        <v>298.66675900000001</v>
      </c>
      <c r="I17" s="62"/>
      <c r="J17" s="104">
        <f t="shared" si="0"/>
        <v>77.397562999999991</v>
      </c>
      <c r="K17" s="62"/>
      <c r="L17" s="105">
        <f t="shared" si="1"/>
        <v>25.91435460013814</v>
      </c>
      <c r="M17" s="98"/>
      <c r="N17" s="62">
        <v>1287.6702599999999</v>
      </c>
      <c r="O17" s="62"/>
      <c r="P17" s="62">
        <v>1212.491225</v>
      </c>
      <c r="Q17" s="62"/>
      <c r="R17" s="104">
        <f t="shared" si="3"/>
        <v>75.179034999999885</v>
      </c>
      <c r="S17" s="62"/>
      <c r="T17" s="105">
        <f t="shared" si="2"/>
        <v>6.2003776563413879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204.79505700000001</v>
      </c>
      <c r="G18" s="62"/>
      <c r="H18" s="62">
        <v>251.36195799999999</v>
      </c>
      <c r="I18" s="62"/>
      <c r="J18" s="104">
        <f t="shared" si="0"/>
        <v>-46.566900999999973</v>
      </c>
      <c r="K18" s="62"/>
      <c r="L18" s="105">
        <f t="shared" si="1"/>
        <v>-18.525834764543006</v>
      </c>
      <c r="M18" s="98"/>
      <c r="N18" s="62">
        <v>906.65480600000001</v>
      </c>
      <c r="O18" s="62"/>
      <c r="P18" s="62">
        <v>893.01920599999994</v>
      </c>
      <c r="Q18" s="62"/>
      <c r="R18" s="104">
        <f t="shared" si="3"/>
        <v>13.635600000000068</v>
      </c>
      <c r="S18" s="62"/>
      <c r="T18" s="105">
        <f t="shared" si="2"/>
        <v>1.5269100494575554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253.52294800000001</v>
      </c>
      <c r="G19" s="62"/>
      <c r="H19" s="62">
        <v>232.073251</v>
      </c>
      <c r="I19" s="62"/>
      <c r="J19" s="104">
        <f t="shared" si="0"/>
        <v>21.449697000000015</v>
      </c>
      <c r="K19" s="62"/>
      <c r="L19" s="105">
        <f t="shared" si="1"/>
        <v>9.2426408074061044</v>
      </c>
      <c r="M19" s="98"/>
      <c r="N19" s="62">
        <v>811.22743700000001</v>
      </c>
      <c r="O19" s="62"/>
      <c r="P19" s="62">
        <v>807.83057400000007</v>
      </c>
      <c r="Q19" s="62"/>
      <c r="R19" s="104">
        <f t="shared" si="3"/>
        <v>3.3968629999999393</v>
      </c>
      <c r="S19" s="62"/>
      <c r="T19" s="105">
        <f t="shared" si="2"/>
        <v>0.42049200777091755</v>
      </c>
      <c r="V19" s="43"/>
      <c r="W19" s="43"/>
    </row>
    <row r="20" spans="1:23" ht="12.75" customHeight="1" x14ac:dyDescent="0.2">
      <c r="B20" s="62" t="s">
        <v>373</v>
      </c>
      <c r="C20" s="62" t="s">
        <v>624</v>
      </c>
      <c r="D20" s="106"/>
      <c r="F20" s="62">
        <v>161.67039</v>
      </c>
      <c r="G20" s="62"/>
      <c r="H20" s="62">
        <v>111.81973000000001</v>
      </c>
      <c r="I20" s="62"/>
      <c r="J20" s="104">
        <f t="shared" si="0"/>
        <v>49.850659999999991</v>
      </c>
      <c r="K20" s="62"/>
      <c r="L20" s="105">
        <f t="shared" si="1"/>
        <v>44.581273805615524</v>
      </c>
      <c r="M20" s="98"/>
      <c r="N20" s="62">
        <v>607.48946899999999</v>
      </c>
      <c r="O20" s="62"/>
      <c r="P20" s="62">
        <v>543.74739799999998</v>
      </c>
      <c r="Q20" s="62"/>
      <c r="R20" s="104">
        <f t="shared" si="3"/>
        <v>63.74207100000001</v>
      </c>
      <c r="S20" s="62"/>
      <c r="T20" s="105">
        <f t="shared" si="2"/>
        <v>11.722735820797439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120.873801</v>
      </c>
      <c r="G21" s="62"/>
      <c r="H21" s="62">
        <v>125.187971</v>
      </c>
      <c r="I21" s="62"/>
      <c r="J21" s="104">
        <f t="shared" si="0"/>
        <v>-4.3141700000000043</v>
      </c>
      <c r="K21" s="62"/>
      <c r="L21" s="105">
        <f t="shared" si="1"/>
        <v>-3.4461537842162215</v>
      </c>
      <c r="M21" s="98"/>
      <c r="N21" s="62">
        <v>411.41197499999998</v>
      </c>
      <c r="O21" s="62"/>
      <c r="P21" s="62">
        <v>468.65184399999998</v>
      </c>
      <c r="Q21" s="62"/>
      <c r="R21" s="104">
        <f t="shared" si="3"/>
        <v>-57.239868999999999</v>
      </c>
      <c r="S21" s="62"/>
      <c r="T21" s="105">
        <f t="shared" si="2"/>
        <v>-12.213729601797965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5328.084878000006</v>
      </c>
      <c r="G23" s="100"/>
      <c r="H23" s="100">
        <v>5202.8391109999966</v>
      </c>
      <c r="I23" s="100"/>
      <c r="J23" s="101">
        <f>F23-H23</f>
        <v>125.24576700000944</v>
      </c>
      <c r="K23" s="108"/>
      <c r="L23" s="102">
        <f>F23/H23*100-100</f>
        <v>2.4072581205751789</v>
      </c>
      <c r="M23" s="103"/>
      <c r="N23" s="100">
        <v>18018.298274000037</v>
      </c>
      <c r="O23" s="100"/>
      <c r="P23" s="100">
        <v>17429.718156000017</v>
      </c>
      <c r="Q23" s="100"/>
      <c r="R23" s="101">
        <f>N23-P23</f>
        <v>588.58011800001987</v>
      </c>
      <c r="S23" s="108"/>
      <c r="T23" s="102">
        <f>N23/P23*100-100</f>
        <v>3.3768768532691666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5674.203147000002</v>
      </c>
      <c r="G24" s="109"/>
      <c r="H24" s="109">
        <v>5551.8896910000003</v>
      </c>
      <c r="I24" s="109"/>
      <c r="J24" s="110">
        <f>F24-H24</f>
        <v>122.31345600000168</v>
      </c>
      <c r="K24" s="110"/>
      <c r="L24" s="111">
        <f>F24/H24*100-100</f>
        <v>2.2030959332329729</v>
      </c>
      <c r="M24" s="112"/>
      <c r="N24" s="109">
        <v>19233.593148</v>
      </c>
      <c r="O24" s="109"/>
      <c r="P24" s="109">
        <v>18715.846583000002</v>
      </c>
      <c r="Q24" s="109"/>
      <c r="R24" s="110">
        <f>N24-P24</f>
        <v>517.74656499999764</v>
      </c>
      <c r="S24" s="110"/>
      <c r="T24" s="111">
        <f>N24/P24*100-100</f>
        <v>2.7663539701713376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5771.2255840000016</v>
      </c>
      <c r="G25" s="100"/>
      <c r="H25" s="100">
        <v>5623.6701499999999</v>
      </c>
      <c r="I25" s="100"/>
      <c r="J25" s="101">
        <f>F25-H25</f>
        <v>147.5554340000017</v>
      </c>
      <c r="K25" s="108"/>
      <c r="L25" s="102">
        <f>F25/H25*100-100</f>
        <v>2.6238280351489323</v>
      </c>
      <c r="M25" s="103"/>
      <c r="N25" s="100">
        <v>19522.919342000001</v>
      </c>
      <c r="O25" s="100"/>
      <c r="P25" s="100">
        <v>18964.788523000003</v>
      </c>
      <c r="Q25" s="100"/>
      <c r="R25" s="101">
        <f>N25-P25</f>
        <v>558.13081899999816</v>
      </c>
      <c r="S25" s="108"/>
      <c r="T25" s="102">
        <f>N25/P25*100-100</f>
        <v>2.9429846703701088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2214.6873129999999</v>
      </c>
      <c r="G26" s="109"/>
      <c r="H26" s="109">
        <v>2213.0741839999991</v>
      </c>
      <c r="I26" s="62"/>
      <c r="J26" s="110">
        <f>F26-H26</f>
        <v>1.6131290000007539</v>
      </c>
      <c r="K26" s="78"/>
      <c r="L26" s="111">
        <f>F26/H26*100-100</f>
        <v>7.2890868804293518E-2</v>
      </c>
      <c r="M26" s="114"/>
      <c r="N26" s="109">
        <v>7224.6953250000042</v>
      </c>
      <c r="O26" s="109"/>
      <c r="P26" s="109">
        <v>6808.1756969999979</v>
      </c>
      <c r="Q26" s="62"/>
      <c r="R26" s="110">
        <f>N26-P26</f>
        <v>416.51962800000638</v>
      </c>
      <c r="S26" s="110"/>
      <c r="T26" s="111">
        <f>N26/P26*100-100</f>
        <v>6.1179330049244243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2117.6648759999998</v>
      </c>
      <c r="G27" s="100"/>
      <c r="H27" s="100">
        <v>2141.2937249999991</v>
      </c>
      <c r="I27" s="100"/>
      <c r="J27" s="101">
        <f>F27-H27</f>
        <v>-23.628848999999263</v>
      </c>
      <c r="K27" s="108"/>
      <c r="L27" s="102">
        <f>F27/H27*100-100</f>
        <v>-1.1034847169320159</v>
      </c>
      <c r="M27" s="103"/>
      <c r="N27" s="100">
        <v>6935.3691310000031</v>
      </c>
      <c r="O27" s="100"/>
      <c r="P27" s="100">
        <v>6559.2337569999981</v>
      </c>
      <c r="Q27" s="100"/>
      <c r="R27" s="101">
        <f>N27-P27</f>
        <v>376.13537400000496</v>
      </c>
      <c r="S27" s="108"/>
      <c r="T27" s="102">
        <f>N27/P27*100-100</f>
        <v>5.7344407583979518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677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15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15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15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15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15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15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15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15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15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15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15">
      <c r="B21" s="84" t="s">
        <v>340</v>
      </c>
      <c r="C21" s="88">
        <v>772.229916</v>
      </c>
      <c r="D21" s="88">
        <v>36.019224000000001</v>
      </c>
      <c r="E21" s="88">
        <v>195.53415699999999</v>
      </c>
      <c r="F21" s="88">
        <v>10.439541999999999</v>
      </c>
      <c r="G21" s="88">
        <v>4.6674699999999998</v>
      </c>
      <c r="H21" s="88">
        <v>8.4074570000000008</v>
      </c>
      <c r="I21" s="88">
        <v>43.542876999999997</v>
      </c>
      <c r="J21" s="88">
        <v>40.430115000000001</v>
      </c>
      <c r="K21" s="88">
        <v>9.3074639999999995</v>
      </c>
      <c r="L21" s="88">
        <v>1617.0937289999999</v>
      </c>
      <c r="M21" s="88">
        <v>5.6192229999999999</v>
      </c>
      <c r="N21" s="88">
        <v>40.490687999999999</v>
      </c>
      <c r="O21" s="88">
        <v>856.47980399999994</v>
      </c>
      <c r="P21" s="88">
        <v>19.941742999999999</v>
      </c>
      <c r="Q21" s="88">
        <v>39.982188999999998</v>
      </c>
      <c r="R21" s="83"/>
      <c r="S21" s="84" t="s">
        <v>540</v>
      </c>
    </row>
    <row r="22" spans="1:19" x14ac:dyDescent="0.15">
      <c r="B22" s="84" t="s">
        <v>341</v>
      </c>
      <c r="C22" s="88">
        <v>801.80585099999996</v>
      </c>
      <c r="D22" s="88">
        <v>36.087901000000002</v>
      </c>
      <c r="E22" s="88">
        <v>173.878837</v>
      </c>
      <c r="F22" s="88">
        <v>11.640164</v>
      </c>
      <c r="G22" s="88">
        <v>6.4072399999999998</v>
      </c>
      <c r="H22" s="88">
        <v>8.4739559999999994</v>
      </c>
      <c r="I22" s="88">
        <v>47.177495</v>
      </c>
      <c r="J22" s="88">
        <v>39.533462</v>
      </c>
      <c r="K22" s="88">
        <v>6.8567640000000001</v>
      </c>
      <c r="L22" s="88">
        <v>1768.0070149999999</v>
      </c>
      <c r="M22" s="88">
        <v>6.2364199999999999</v>
      </c>
      <c r="N22" s="88">
        <v>83.290356000000003</v>
      </c>
      <c r="O22" s="88">
        <v>823.214562</v>
      </c>
      <c r="P22" s="88">
        <v>40.887706000000001</v>
      </c>
      <c r="Q22" s="88">
        <v>37.234414000000001</v>
      </c>
      <c r="R22" s="83"/>
      <c r="S22" s="84" t="s">
        <v>541</v>
      </c>
    </row>
    <row r="23" spans="1:19" x14ac:dyDescent="0.15">
      <c r="B23" s="84" t="s">
        <v>342</v>
      </c>
      <c r="C23" s="88">
        <v>766.06911300000002</v>
      </c>
      <c r="D23" s="88">
        <v>38.082275000000003</v>
      </c>
      <c r="E23" s="88">
        <v>156.01444100000001</v>
      </c>
      <c r="F23" s="88">
        <v>9.3431259999999998</v>
      </c>
      <c r="G23" s="88">
        <v>4.5448050000000002</v>
      </c>
      <c r="H23" s="88">
        <v>7.0399450000000003</v>
      </c>
      <c r="I23" s="88">
        <v>61.644536000000002</v>
      </c>
      <c r="J23" s="88">
        <v>45.711199999999998</v>
      </c>
      <c r="K23" s="88">
        <v>6.6896620000000002</v>
      </c>
      <c r="L23" s="88">
        <v>1775.394037</v>
      </c>
      <c r="M23" s="88">
        <v>8.0745780000000007</v>
      </c>
      <c r="N23" s="88">
        <v>33.625923999999998</v>
      </c>
      <c r="O23" s="88">
        <v>854.87113999999997</v>
      </c>
      <c r="P23" s="88">
        <v>23.197278000000001</v>
      </c>
      <c r="Q23" s="88">
        <v>38.116655000000002</v>
      </c>
      <c r="R23" s="83"/>
      <c r="S23" s="84" t="s">
        <v>542</v>
      </c>
    </row>
    <row r="24" spans="1:19" x14ac:dyDescent="0.15">
      <c r="B24" s="84" t="s">
        <v>343</v>
      </c>
      <c r="C24" s="88">
        <v>715.06876299999999</v>
      </c>
      <c r="D24" s="88">
        <v>38.007568999999997</v>
      </c>
      <c r="E24" s="88">
        <v>184.71159700000001</v>
      </c>
      <c r="F24" s="88">
        <v>16.912455000000001</v>
      </c>
      <c r="G24" s="88">
        <v>4.0085189999999997</v>
      </c>
      <c r="H24" s="88">
        <v>5.8542949999999996</v>
      </c>
      <c r="I24" s="88">
        <v>46.905636999999999</v>
      </c>
      <c r="J24" s="88">
        <v>41.214219999999997</v>
      </c>
      <c r="K24" s="88">
        <v>4.8966770000000004</v>
      </c>
      <c r="L24" s="88">
        <v>1744.523072</v>
      </c>
      <c r="M24" s="88">
        <v>9.4089200000000002</v>
      </c>
      <c r="N24" s="88">
        <v>28.832595999999999</v>
      </c>
      <c r="O24" s="88">
        <v>861.3383</v>
      </c>
      <c r="P24" s="88">
        <v>19.2316</v>
      </c>
      <c r="Q24" s="88">
        <v>35.691592</v>
      </c>
      <c r="R24" s="83"/>
      <c r="S24" s="84" t="s">
        <v>543</v>
      </c>
    </row>
    <row r="25" spans="1:19" x14ac:dyDescent="0.15">
      <c r="B25" s="84" t="s">
        <v>344</v>
      </c>
      <c r="C25" s="88">
        <v>1565.105231</v>
      </c>
      <c r="D25" s="88">
        <v>44.350951999999999</v>
      </c>
      <c r="E25" s="88">
        <v>163.55356800000001</v>
      </c>
      <c r="F25" s="88">
        <v>8.6617099999999994</v>
      </c>
      <c r="G25" s="88">
        <v>3.0986959999999999</v>
      </c>
      <c r="H25" s="88">
        <v>5.5982810000000001</v>
      </c>
      <c r="I25" s="88">
        <v>47.030634999999997</v>
      </c>
      <c r="J25" s="88">
        <v>33.098066000000003</v>
      </c>
      <c r="K25" s="88">
        <v>5.5419799999999997</v>
      </c>
      <c r="L25" s="88">
        <v>1841.472608</v>
      </c>
      <c r="M25" s="88">
        <v>7.3233009999999998</v>
      </c>
      <c r="N25" s="88">
        <v>43.560302</v>
      </c>
      <c r="O25" s="88">
        <v>876.769093</v>
      </c>
      <c r="P25" s="88">
        <v>16.561520999999999</v>
      </c>
      <c r="Q25" s="88">
        <v>34.316794999999999</v>
      </c>
      <c r="R25" s="83"/>
      <c r="S25" s="84" t="s">
        <v>544</v>
      </c>
    </row>
    <row r="26" spans="1:19" x14ac:dyDescent="0.15">
      <c r="B26" s="84" t="s">
        <v>345</v>
      </c>
      <c r="C26" s="88">
        <v>642.56528700000001</v>
      </c>
      <c r="D26" s="88">
        <v>30.417615000000001</v>
      </c>
      <c r="E26" s="88">
        <v>115.73424199999999</v>
      </c>
      <c r="F26" s="88">
        <v>6.4789269999999997</v>
      </c>
      <c r="G26" s="88">
        <v>2.67313</v>
      </c>
      <c r="H26" s="88">
        <v>3.8257940000000001</v>
      </c>
      <c r="I26" s="88">
        <v>42.320442</v>
      </c>
      <c r="J26" s="88">
        <v>36.461213999999998</v>
      </c>
      <c r="K26" s="88">
        <v>4.338908</v>
      </c>
      <c r="L26" s="88">
        <v>1353.9110949999999</v>
      </c>
      <c r="M26" s="88">
        <v>3.4342090000000001</v>
      </c>
      <c r="N26" s="88">
        <v>39.238791999999997</v>
      </c>
      <c r="O26" s="88">
        <v>583.05599900000004</v>
      </c>
      <c r="P26" s="88">
        <v>12.199075000000001</v>
      </c>
      <c r="Q26" s="88">
        <v>25.629822000000001</v>
      </c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ht="9" customHeight="1" x14ac:dyDescent="0.15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15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15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15">
      <c r="B52" s="84" t="s">
        <v>340</v>
      </c>
      <c r="C52" s="88">
        <v>34.090722999999997</v>
      </c>
      <c r="D52" s="88">
        <v>319.22209099999998</v>
      </c>
      <c r="E52" s="88">
        <v>5.7798340000000001</v>
      </c>
      <c r="F52" s="88">
        <v>11.857085</v>
      </c>
      <c r="G52" s="88">
        <v>11.832126000000001</v>
      </c>
      <c r="H52" s="88">
        <v>3.7614010000000002</v>
      </c>
      <c r="I52" s="88">
        <v>239.55820499999999</v>
      </c>
      <c r="J52" s="88">
        <v>125.669721</v>
      </c>
      <c r="K52" s="88">
        <v>303.8752370000002</v>
      </c>
      <c r="L52" s="88">
        <v>55.609712999999999</v>
      </c>
      <c r="M52" s="88">
        <v>51.271957</v>
      </c>
      <c r="N52" s="88">
        <v>78.586721999999995</v>
      </c>
      <c r="O52" s="88">
        <v>34.254568999999996</v>
      </c>
      <c r="P52" s="89">
        <v>2116.7297900000008</v>
      </c>
      <c r="Q52" s="89">
        <v>1812.8545530000008</v>
      </c>
      <c r="R52" s="83"/>
      <c r="S52" s="84" t="s">
        <v>540</v>
      </c>
    </row>
    <row r="53" spans="1:19" x14ac:dyDescent="0.15">
      <c r="B53" s="84" t="s">
        <v>341</v>
      </c>
      <c r="C53" s="88">
        <v>36.459876000000001</v>
      </c>
      <c r="D53" s="88">
        <v>323.67417599999999</v>
      </c>
      <c r="E53" s="88">
        <v>11.10073</v>
      </c>
      <c r="F53" s="88">
        <v>6.5428509999999998</v>
      </c>
      <c r="G53" s="88">
        <v>11.223227</v>
      </c>
      <c r="H53" s="88">
        <v>7.9392800000000001</v>
      </c>
      <c r="I53" s="88">
        <v>246.46494100000001</v>
      </c>
      <c r="J53" s="88">
        <v>99.981640999999996</v>
      </c>
      <c r="K53" s="88">
        <v>309.18115800000027</v>
      </c>
      <c r="L53" s="88">
        <v>61.866124999999997</v>
      </c>
      <c r="M53" s="88">
        <v>46.084277999999998</v>
      </c>
      <c r="N53" s="88">
        <v>89.677677000000003</v>
      </c>
      <c r="O53" s="88">
        <v>45.163238999999997</v>
      </c>
      <c r="P53" s="89">
        <v>1988.0136529999993</v>
      </c>
      <c r="Q53" s="89">
        <v>1678.832494999999</v>
      </c>
      <c r="R53" s="83"/>
      <c r="S53" s="84" t="s">
        <v>541</v>
      </c>
    </row>
    <row r="54" spans="1:19" x14ac:dyDescent="0.15">
      <c r="B54" s="84" t="s">
        <v>342</v>
      </c>
      <c r="C54" s="88">
        <v>36.367044</v>
      </c>
      <c r="D54" s="88">
        <v>297.35048399999999</v>
      </c>
      <c r="E54" s="88">
        <v>5.8756370000000002</v>
      </c>
      <c r="F54" s="88">
        <v>6.6193900000000001</v>
      </c>
      <c r="G54" s="88">
        <v>10.647792000000001</v>
      </c>
      <c r="H54" s="88">
        <v>3.1817609999999998</v>
      </c>
      <c r="I54" s="88">
        <v>277.78007700000001</v>
      </c>
      <c r="J54" s="88">
        <v>108.799145</v>
      </c>
      <c r="K54" s="88">
        <v>327.00133499999936</v>
      </c>
      <c r="L54" s="88">
        <v>62.029035999999998</v>
      </c>
      <c r="M54" s="88">
        <v>48.084209999999999</v>
      </c>
      <c r="N54" s="88">
        <v>122.072135</v>
      </c>
      <c r="O54" s="88">
        <v>52.087012999999999</v>
      </c>
      <c r="P54" s="89">
        <v>1981.0170929999992</v>
      </c>
      <c r="Q54" s="89">
        <v>1654.015758</v>
      </c>
      <c r="R54" s="83"/>
      <c r="S54" s="84" t="s">
        <v>542</v>
      </c>
    </row>
    <row r="55" spans="1:19" x14ac:dyDescent="0.15">
      <c r="B55" s="84" t="s">
        <v>343</v>
      </c>
      <c r="C55" s="88">
        <v>32.687173999999999</v>
      </c>
      <c r="D55" s="88">
        <v>302.55102299999999</v>
      </c>
      <c r="E55" s="88">
        <v>8.0097919999999991</v>
      </c>
      <c r="F55" s="88">
        <v>9.0637129999999999</v>
      </c>
      <c r="G55" s="88">
        <v>11.143423</v>
      </c>
      <c r="H55" s="88">
        <v>3.3187169999999999</v>
      </c>
      <c r="I55" s="88">
        <v>261.04445199999998</v>
      </c>
      <c r="J55" s="88">
        <v>97.583082000000005</v>
      </c>
      <c r="K55" s="88">
        <v>269.63197199999973</v>
      </c>
      <c r="L55" s="88">
        <v>54.966267000000002</v>
      </c>
      <c r="M55" s="88">
        <v>45.366115000000001</v>
      </c>
      <c r="N55" s="88">
        <v>95.375046999999995</v>
      </c>
      <c r="O55" s="88">
        <v>47.055670999999997</v>
      </c>
      <c r="P55" s="89">
        <v>1873.590835</v>
      </c>
      <c r="Q55" s="89">
        <v>1603.9588630000003</v>
      </c>
      <c r="R55" s="83"/>
      <c r="S55" s="84" t="s">
        <v>543</v>
      </c>
    </row>
    <row r="56" spans="1:19" x14ac:dyDescent="0.15">
      <c r="B56" s="84" t="s">
        <v>344</v>
      </c>
      <c r="C56" s="88">
        <v>35.456929000000002</v>
      </c>
      <c r="D56" s="88">
        <v>283.19930099999999</v>
      </c>
      <c r="E56" s="88">
        <v>2.9118789999999999</v>
      </c>
      <c r="F56" s="88">
        <v>8.4359570000000001</v>
      </c>
      <c r="G56" s="88">
        <v>11.706826</v>
      </c>
      <c r="H56" s="88">
        <v>3.8380670000000001</v>
      </c>
      <c r="I56" s="88">
        <v>235.240375</v>
      </c>
      <c r="J56" s="88">
        <v>108.304607</v>
      </c>
      <c r="K56" s="88">
        <v>315.5909299999999</v>
      </c>
      <c r="L56" s="88">
        <v>56.690860000000001</v>
      </c>
      <c r="M56" s="88">
        <v>51.805295999999998</v>
      </c>
      <c r="N56" s="88">
        <v>93.269025999999997</v>
      </c>
      <c r="O56" s="88">
        <v>44.207765999999999</v>
      </c>
      <c r="P56" s="89">
        <v>2303.5462040000002</v>
      </c>
      <c r="Q56" s="89">
        <v>1987.9552739999999</v>
      </c>
      <c r="R56" s="83"/>
      <c r="S56" s="84" t="s">
        <v>544</v>
      </c>
    </row>
    <row r="57" spans="1:19" x14ac:dyDescent="0.15">
      <c r="B57" s="84" t="s">
        <v>345</v>
      </c>
      <c r="C57" s="88">
        <v>41.988059</v>
      </c>
      <c r="D57" s="88">
        <v>180.10968</v>
      </c>
      <c r="E57" s="88">
        <v>3.23963</v>
      </c>
      <c r="F57" s="88">
        <v>6.6578520000000001</v>
      </c>
      <c r="G57" s="88">
        <v>7.5137700000000001</v>
      </c>
      <c r="H57" s="88">
        <v>4.1121740000000004</v>
      </c>
      <c r="I57" s="88">
        <v>225.208035</v>
      </c>
      <c r="J57" s="88">
        <v>63.536664999999999</v>
      </c>
      <c r="K57" s="88">
        <v>217.1748709999998</v>
      </c>
      <c r="L57" s="88">
        <v>50.019126999999997</v>
      </c>
      <c r="M57" s="88">
        <v>36.726841</v>
      </c>
      <c r="N57" s="88">
        <v>79.034927999999994</v>
      </c>
      <c r="O57" s="88">
        <v>49.853892999999999</v>
      </c>
      <c r="P57" s="89">
        <v>1598.2485250000007</v>
      </c>
      <c r="Q57" s="89">
        <v>1381.0736540000009</v>
      </c>
      <c r="R57" s="83"/>
      <c r="S57" s="84" t="s">
        <v>545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19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710</v>
      </c>
      <c r="G9" s="92"/>
      <c r="H9" s="97" t="s">
        <v>711</v>
      </c>
      <c r="I9" s="92"/>
      <c r="J9" s="27" t="s">
        <v>671</v>
      </c>
      <c r="K9" s="92"/>
      <c r="L9" s="27" t="s">
        <v>295</v>
      </c>
      <c r="M9" s="91"/>
      <c r="N9" s="97" t="s">
        <v>710</v>
      </c>
      <c r="O9" s="92"/>
      <c r="P9" s="97" t="s">
        <v>711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5" t="s">
        <v>708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1353.9110949999999</v>
      </c>
      <c r="G12" s="62"/>
      <c r="H12" s="62">
        <v>1328.8467029999999</v>
      </c>
      <c r="I12" s="62"/>
      <c r="J12" s="104">
        <f t="shared" ref="J12:J21" si="0">F12-H12</f>
        <v>25.064391999999998</v>
      </c>
      <c r="K12" s="62"/>
      <c r="L12" s="105">
        <f t="shared" ref="L12:L21" si="1">F12/H12*100-100</f>
        <v>1.8861763319587368</v>
      </c>
      <c r="M12" s="98"/>
      <c r="N12" s="62">
        <v>4939.9067749999995</v>
      </c>
      <c r="O12" s="62"/>
      <c r="P12" s="62">
        <v>4735.6017179999999</v>
      </c>
      <c r="Q12" s="62"/>
      <c r="R12" s="104">
        <f>N12-P12</f>
        <v>204.30505699999958</v>
      </c>
      <c r="S12" s="62"/>
      <c r="T12" s="105">
        <f t="shared" ref="T12:T21" si="2">N12/P12*100-100</f>
        <v>4.3142364828409683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583.05599900000004</v>
      </c>
      <c r="G13" s="62"/>
      <c r="H13" s="62">
        <v>589.04311600000005</v>
      </c>
      <c r="I13" s="62"/>
      <c r="J13" s="104">
        <f t="shared" si="0"/>
        <v>-5.987117000000012</v>
      </c>
      <c r="K13" s="62"/>
      <c r="L13" s="105">
        <f t="shared" si="1"/>
        <v>-1.0164140514291375</v>
      </c>
      <c r="M13" s="98"/>
      <c r="N13" s="62">
        <v>2321.1633919999999</v>
      </c>
      <c r="P13" s="62">
        <v>2435.6984309999998</v>
      </c>
      <c r="Q13" s="62"/>
      <c r="R13" s="104">
        <f>N13-P13</f>
        <v>-114.53503899999987</v>
      </c>
      <c r="S13" s="62"/>
      <c r="T13" s="105">
        <f t="shared" si="2"/>
        <v>-4.7023489255595763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642.56528700000001</v>
      </c>
      <c r="G14" s="62"/>
      <c r="H14" s="62">
        <v>561.517245</v>
      </c>
      <c r="I14" s="62"/>
      <c r="J14" s="104">
        <f t="shared" si="0"/>
        <v>81.048042000000009</v>
      </c>
      <c r="K14" s="62"/>
      <c r="L14" s="105">
        <f t="shared" si="1"/>
        <v>14.433758307814742</v>
      </c>
      <c r="M14" s="98"/>
      <c r="N14" s="62">
        <v>2922.7392810000001</v>
      </c>
      <c r="O14" s="62"/>
      <c r="P14" s="62">
        <v>2022.0750579999999</v>
      </c>
      <c r="Q14" s="62"/>
      <c r="R14" s="104">
        <f t="shared" ref="R14:R21" si="3">N14-P14</f>
        <v>900.66422300000022</v>
      </c>
      <c r="S14" s="62"/>
      <c r="T14" s="105">
        <f t="shared" si="2"/>
        <v>44.541582145364686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363.53793000000002</v>
      </c>
      <c r="G15" s="62"/>
      <c r="H15" s="62">
        <v>422.36902800000001</v>
      </c>
      <c r="I15" s="62"/>
      <c r="J15" s="104">
        <f t="shared" si="0"/>
        <v>-58.831097999999997</v>
      </c>
      <c r="K15" s="62"/>
      <c r="L15" s="105">
        <f t="shared" si="1"/>
        <v>-13.928838077587443</v>
      </c>
      <c r="M15" s="98"/>
      <c r="N15" s="62">
        <v>1550.853036</v>
      </c>
      <c r="P15" s="62">
        <v>1221.37618</v>
      </c>
      <c r="Q15" s="62"/>
      <c r="R15" s="104">
        <f t="shared" si="3"/>
        <v>329.476856</v>
      </c>
      <c r="S15" s="62"/>
      <c r="T15" s="105">
        <f t="shared" si="2"/>
        <v>26.975870448038378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217.174871</v>
      </c>
      <c r="G16" s="62"/>
      <c r="H16" s="62">
        <v>248.42743399999998</v>
      </c>
      <c r="I16" s="62"/>
      <c r="J16" s="104">
        <f t="shared" si="0"/>
        <v>-31.252562999999981</v>
      </c>
      <c r="K16" s="62"/>
      <c r="L16" s="105">
        <f t="shared" si="1"/>
        <v>-12.580157713177513</v>
      </c>
      <c r="M16" s="98"/>
      <c r="N16" s="62">
        <v>802.39777300000003</v>
      </c>
      <c r="P16" s="62">
        <v>866.84316899999988</v>
      </c>
      <c r="Q16" s="62"/>
      <c r="R16" s="104">
        <f t="shared" si="3"/>
        <v>-64.445395999999846</v>
      </c>
      <c r="S16" s="62"/>
      <c r="T16" s="105">
        <f t="shared" si="2"/>
        <v>-7.4344931476295528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180.10968</v>
      </c>
      <c r="G17" s="62"/>
      <c r="H17" s="62">
        <v>181.18472399999999</v>
      </c>
      <c r="I17" s="62"/>
      <c r="J17" s="104">
        <f t="shared" si="0"/>
        <v>-1.0750439999999912</v>
      </c>
      <c r="K17" s="62"/>
      <c r="L17" s="105">
        <f t="shared" si="1"/>
        <v>-0.5933414121601146</v>
      </c>
      <c r="M17" s="98"/>
      <c r="N17" s="62">
        <v>765.860004</v>
      </c>
      <c r="P17" s="62">
        <v>729.96147699999995</v>
      </c>
      <c r="Q17" s="62"/>
      <c r="R17" s="104">
        <f t="shared" si="3"/>
        <v>35.898527000000058</v>
      </c>
      <c r="S17" s="62"/>
      <c r="T17" s="105">
        <f t="shared" si="2"/>
        <v>4.9178659602060293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225.208035</v>
      </c>
      <c r="G18" s="62"/>
      <c r="H18" s="62">
        <v>187.95984300000001</v>
      </c>
      <c r="I18" s="62"/>
      <c r="J18" s="104">
        <f t="shared" si="0"/>
        <v>37.248191999999989</v>
      </c>
      <c r="K18" s="62"/>
      <c r="L18" s="105">
        <f t="shared" si="1"/>
        <v>19.817101038970321</v>
      </c>
      <c r="M18" s="98"/>
      <c r="N18" s="62">
        <v>721.49286199999995</v>
      </c>
      <c r="P18" s="62">
        <v>721.90353100000004</v>
      </c>
      <c r="Q18" s="62"/>
      <c r="R18" s="104">
        <f t="shared" si="3"/>
        <v>-0.41066900000009809</v>
      </c>
      <c r="S18" s="62"/>
      <c r="T18" s="105">
        <f t="shared" si="2"/>
        <v>-5.688696375140978E-2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115.73424199999999</v>
      </c>
      <c r="G19" s="62"/>
      <c r="H19" s="62">
        <v>139.12565499999999</v>
      </c>
      <c r="I19" s="62"/>
      <c r="J19" s="104">
        <f t="shared" si="0"/>
        <v>-23.391413</v>
      </c>
      <c r="K19" s="62"/>
      <c r="L19" s="105">
        <f t="shared" si="1"/>
        <v>-16.813155704460115</v>
      </c>
      <c r="M19" s="98"/>
      <c r="N19" s="62">
        <v>463.99940700000002</v>
      </c>
      <c r="P19" s="62">
        <v>454.59612999999996</v>
      </c>
      <c r="Q19" s="62"/>
      <c r="R19" s="104">
        <f t="shared" si="3"/>
        <v>9.4032770000000596</v>
      </c>
      <c r="S19" s="62"/>
      <c r="T19" s="105">
        <f t="shared" si="2"/>
        <v>2.0684903322868138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95.690867999999995</v>
      </c>
      <c r="G20" s="62"/>
      <c r="H20" s="62">
        <v>96.138271000000003</v>
      </c>
      <c r="I20" s="62"/>
      <c r="J20" s="104">
        <f t="shared" si="0"/>
        <v>-0.44740300000000843</v>
      </c>
      <c r="K20" s="62"/>
      <c r="L20" s="105">
        <f t="shared" si="1"/>
        <v>-0.4653745021064708</v>
      </c>
      <c r="M20" s="98"/>
      <c r="N20" s="62">
        <v>272.58097900000001</v>
      </c>
      <c r="P20" s="62">
        <v>305.05714399999999</v>
      </c>
      <c r="Q20" s="62"/>
      <c r="R20" s="104">
        <f t="shared" si="3"/>
        <v>-32.47616499999998</v>
      </c>
      <c r="S20" s="62"/>
      <c r="T20" s="105">
        <f t="shared" si="2"/>
        <v>-10.645928357606323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63.536664999999999</v>
      </c>
      <c r="G21" s="62"/>
      <c r="H21" s="62">
        <v>81.722764999999995</v>
      </c>
      <c r="I21" s="62"/>
      <c r="J21" s="104">
        <f t="shared" si="0"/>
        <v>-18.186099999999996</v>
      </c>
      <c r="K21" s="62"/>
      <c r="L21" s="105">
        <f t="shared" si="1"/>
        <v>-22.253407603132374</v>
      </c>
      <c r="M21" s="98"/>
      <c r="N21" s="62">
        <v>269.42435399999999</v>
      </c>
      <c r="P21" s="62">
        <v>275.04659299999997</v>
      </c>
      <c r="Q21" s="62"/>
      <c r="R21" s="104">
        <f t="shared" si="3"/>
        <v>-5.6222389999999791</v>
      </c>
      <c r="S21" s="62"/>
      <c r="T21" s="105">
        <f t="shared" si="2"/>
        <v>-2.0441042147357109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3346.538452999996</v>
      </c>
      <c r="G23" s="100"/>
      <c r="H23" s="100">
        <v>3235.3615080000059</v>
      </c>
      <c r="I23" s="100"/>
      <c r="J23" s="101">
        <f>F23-H23</f>
        <v>111.17694499999016</v>
      </c>
      <c r="K23" s="108"/>
      <c r="L23" s="102">
        <f>F23/H23*100-100</f>
        <v>3.4363067226053516</v>
      </c>
      <c r="M23" s="103"/>
      <c r="N23" s="100">
        <v>12909.539244999976</v>
      </c>
      <c r="O23" s="100"/>
      <c r="P23" s="100">
        <v>11917.445327000019</v>
      </c>
      <c r="Q23" s="100"/>
      <c r="R23" s="101">
        <f>N23-P23</f>
        <v>992.09391799995683</v>
      </c>
      <c r="S23" s="108"/>
      <c r="T23" s="102">
        <f>N23/P23*100-100</f>
        <v>8.3247196926700582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3650.2852050000001</v>
      </c>
      <c r="G24" s="109"/>
      <c r="H24" s="109">
        <v>3546.7151289999997</v>
      </c>
      <c r="I24" s="109"/>
      <c r="J24" s="110">
        <f>F24-H24</f>
        <v>103.57007600000043</v>
      </c>
      <c r="K24" s="110"/>
      <c r="L24" s="111">
        <f>F24/H24*100-100</f>
        <v>2.9201690080252263</v>
      </c>
      <c r="M24" s="112"/>
      <c r="N24" s="109">
        <v>14006.165120999998</v>
      </c>
      <c r="O24" s="109"/>
      <c r="P24" s="109">
        <v>12991.451908999999</v>
      </c>
      <c r="Q24" s="109"/>
      <c r="R24" s="110">
        <f>N24-P24</f>
        <v>1014.7132119999987</v>
      </c>
      <c r="S24" s="110"/>
      <c r="T24" s="111">
        <f>N24/P24*100-100</f>
        <v>7.8106220852578048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3867.4600759999998</v>
      </c>
      <c r="G25" s="100"/>
      <c r="H25" s="100">
        <v>3795.1425629999999</v>
      </c>
      <c r="I25" s="100"/>
      <c r="J25" s="101">
        <f>F25-H25</f>
        <v>72.317512999999963</v>
      </c>
      <c r="K25" s="108"/>
      <c r="L25" s="102">
        <f>F25/H25*100-100</f>
        <v>1.9055282324581242</v>
      </c>
      <c r="M25" s="103"/>
      <c r="N25" s="100">
        <v>14808.562893999999</v>
      </c>
      <c r="O25" s="100"/>
      <c r="P25" s="100">
        <v>13858.295077999999</v>
      </c>
      <c r="Q25" s="100"/>
      <c r="R25" s="101">
        <f>N25-P25</f>
        <v>950.26781599999958</v>
      </c>
      <c r="S25" s="108"/>
      <c r="T25" s="102">
        <f>N25/P25*100-100</f>
        <v>6.8570326338955425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1598.2485250000007</v>
      </c>
      <c r="G26" s="109"/>
      <c r="H26" s="109">
        <v>1769.6164069999995</v>
      </c>
      <c r="I26" s="109"/>
      <c r="J26" s="110">
        <f>F26-H26</f>
        <v>-171.36788199999887</v>
      </c>
      <c r="K26" s="110"/>
      <c r="L26" s="111">
        <f>F26/H26*100-100</f>
        <v>-9.683899930071064</v>
      </c>
      <c r="M26" s="114"/>
      <c r="N26" s="109">
        <v>5775.3855640000011</v>
      </c>
      <c r="O26" s="109"/>
      <c r="P26" s="109">
        <v>5616.6450649999988</v>
      </c>
      <c r="Q26" s="62"/>
      <c r="R26" s="110">
        <f>N26-P26</f>
        <v>158.74049900000227</v>
      </c>
      <c r="S26" s="110"/>
      <c r="T26" s="111">
        <f>N26/P26*100-100</f>
        <v>2.8262512080243596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1381.0736540000009</v>
      </c>
      <c r="G27" s="100"/>
      <c r="H27" s="100">
        <v>1521.1889729999991</v>
      </c>
      <c r="I27" s="100"/>
      <c r="J27" s="101">
        <f>F27-H27</f>
        <v>-140.11531899999818</v>
      </c>
      <c r="K27" s="108"/>
      <c r="L27" s="102">
        <f>F27/H27*100-100</f>
        <v>-9.2109081440204648</v>
      </c>
      <c r="M27" s="103"/>
      <c r="N27" s="100">
        <v>4972.9877910000014</v>
      </c>
      <c r="O27" s="100"/>
      <c r="P27" s="100">
        <v>4749.8018959999981</v>
      </c>
      <c r="Q27" s="100"/>
      <c r="R27" s="101">
        <f>N27-P27</f>
        <v>223.18589500000326</v>
      </c>
      <c r="S27" s="108"/>
      <c r="T27" s="102">
        <f>N27/P27*100-100</f>
        <v>4.6988463916349303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139.23157200000003</v>
      </c>
      <c r="D19" s="123">
        <v>282.367503</v>
      </c>
      <c r="E19" s="123">
        <v>61.135656999999995</v>
      </c>
      <c r="F19" s="123">
        <v>620.54263200000003</v>
      </c>
      <c r="G19" s="123">
        <v>240.25039299999992</v>
      </c>
      <c r="H19" s="123">
        <v>2125.0758799999971</v>
      </c>
      <c r="I19" s="123">
        <v>431.42864400000002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473.28968799999967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217.09719799999993</v>
      </c>
      <c r="H20" s="123">
        <v>2504.2622699999979</v>
      </c>
      <c r="I20" s="123">
        <v>579.48673699999983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95.239904000000024</v>
      </c>
      <c r="D21" s="123">
        <v>311.07871899999998</v>
      </c>
      <c r="E21" s="123">
        <v>80.304479000000015</v>
      </c>
      <c r="F21" s="123">
        <v>632.70707599999992</v>
      </c>
      <c r="G21" s="123">
        <v>236.356472</v>
      </c>
      <c r="H21" s="123">
        <v>2105.1945849999984</v>
      </c>
      <c r="I21" s="123">
        <v>446.67606999999998</v>
      </c>
      <c r="J21" s="123">
        <v>21.928459</v>
      </c>
      <c r="K21" s="123">
        <v>310.12671499999999</v>
      </c>
      <c r="L21" s="123">
        <v>848.97213700000032</v>
      </c>
      <c r="M21" s="123">
        <v>649.27038000000016</v>
      </c>
      <c r="N21" s="123">
        <v>625.99853800000005</v>
      </c>
      <c r="O21" s="123">
        <v>336.08562499999999</v>
      </c>
      <c r="P21" s="123">
        <v>22.860621999999999</v>
      </c>
      <c r="Q21" s="123">
        <v>602.54324299999996</v>
      </c>
      <c r="R21" s="123">
        <v>202.81404799999993</v>
      </c>
      <c r="S21" s="123">
        <v>457.19383700000009</v>
      </c>
      <c r="T21" s="123">
        <v>561.911427</v>
      </c>
      <c r="U21" s="123">
        <v>0.25819300000000001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156.83248900000001</v>
      </c>
      <c r="D22" s="123">
        <v>357.47255700000005</v>
      </c>
      <c r="E22" s="123">
        <v>64.167175</v>
      </c>
      <c r="F22" s="123">
        <v>688.5660499999999</v>
      </c>
      <c r="G22" s="123">
        <v>242.09934300000003</v>
      </c>
      <c r="H22" s="123">
        <v>2488.529578000001</v>
      </c>
      <c r="I22" s="123">
        <v>729.17804599999988</v>
      </c>
      <c r="J22" s="123">
        <v>23.824005999999997</v>
      </c>
      <c r="K22" s="123">
        <v>290.12912900000003</v>
      </c>
      <c r="L22" s="123">
        <v>836.10843899999963</v>
      </c>
      <c r="M22" s="123">
        <v>742.75592499999982</v>
      </c>
      <c r="N22" s="123">
        <v>572.99170000000004</v>
      </c>
      <c r="O22" s="123">
        <v>174.081255</v>
      </c>
      <c r="P22" s="123">
        <v>48.433101000000001</v>
      </c>
      <c r="Q22" s="123">
        <v>589.45795100000009</v>
      </c>
      <c r="R22" s="123">
        <v>214.40099599999999</v>
      </c>
      <c r="S22" s="123">
        <v>477.91922700000015</v>
      </c>
      <c r="T22" s="123">
        <v>571.06252800000004</v>
      </c>
      <c r="U22" s="123">
        <v>0.95305899999999988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178.33037100000001</v>
      </c>
      <c r="D23" s="123">
        <v>355.04983700000003</v>
      </c>
      <c r="E23" s="123">
        <v>79.360692000000014</v>
      </c>
      <c r="F23" s="123">
        <v>710.36219599999981</v>
      </c>
      <c r="G23" s="123">
        <v>216.21728499999998</v>
      </c>
      <c r="H23" s="123">
        <v>2377.4543499999982</v>
      </c>
      <c r="I23" s="123">
        <v>588.26746300000002</v>
      </c>
      <c r="J23" s="123">
        <v>21.261161999999999</v>
      </c>
      <c r="K23" s="123">
        <v>429.76835099999994</v>
      </c>
      <c r="L23" s="123">
        <v>867.11657299999968</v>
      </c>
      <c r="M23" s="123">
        <v>705.94896000000006</v>
      </c>
      <c r="N23" s="123">
        <v>575.24691000000007</v>
      </c>
      <c r="O23" s="123">
        <v>139.07982200000001</v>
      </c>
      <c r="P23" s="123">
        <v>37.686759000000002</v>
      </c>
      <c r="Q23" s="123">
        <v>548.61878300000001</v>
      </c>
      <c r="R23" s="123">
        <v>226.62185199999993</v>
      </c>
      <c r="S23" s="123">
        <v>491.17858100000018</v>
      </c>
      <c r="T23" s="123">
        <v>569.11123299999997</v>
      </c>
      <c r="U23" s="123">
        <v>0.76141300000000012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115.77093299999999</v>
      </c>
      <c r="D24" s="123">
        <v>322.04980699999993</v>
      </c>
      <c r="E24" s="123">
        <v>51.384454000000005</v>
      </c>
      <c r="F24" s="123">
        <v>663.40789499999994</v>
      </c>
      <c r="G24" s="123">
        <v>235.51072500000009</v>
      </c>
      <c r="H24" s="123">
        <v>2292.3718109999973</v>
      </c>
      <c r="I24" s="123">
        <v>314.70906200000002</v>
      </c>
      <c r="J24" s="123">
        <v>24.650095</v>
      </c>
      <c r="K24" s="123">
        <v>487.37967700000002</v>
      </c>
      <c r="L24" s="123">
        <v>804.64669400000014</v>
      </c>
      <c r="M24" s="123">
        <v>670.1781279999999</v>
      </c>
      <c r="N24" s="123">
        <v>548.83104800000001</v>
      </c>
      <c r="O24" s="123">
        <v>199.734747</v>
      </c>
      <c r="P24" s="123">
        <v>42.042688999999996</v>
      </c>
      <c r="Q24" s="123">
        <v>546.81695300000001</v>
      </c>
      <c r="R24" s="123">
        <v>216.80403799999993</v>
      </c>
      <c r="S24" s="123">
        <v>455.6895780000001</v>
      </c>
      <c r="T24" s="123">
        <v>555.13447699999995</v>
      </c>
      <c r="U24" s="123">
        <v>0.43431599999999998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176.552965</v>
      </c>
      <c r="D25" s="123">
        <v>310.48190900000009</v>
      </c>
      <c r="E25" s="123">
        <v>81.502641000000011</v>
      </c>
      <c r="F25" s="123">
        <v>742.90014300000018</v>
      </c>
      <c r="G25" s="123">
        <v>245.367636</v>
      </c>
      <c r="H25" s="123">
        <v>2767.7066920000002</v>
      </c>
      <c r="I25" s="123">
        <v>708.77735399999995</v>
      </c>
      <c r="J25" s="123">
        <v>18.150718999999999</v>
      </c>
      <c r="K25" s="123">
        <v>485.97024899999997</v>
      </c>
      <c r="L25" s="123">
        <v>911.70350399999984</v>
      </c>
      <c r="M25" s="123">
        <v>735.55839500000002</v>
      </c>
      <c r="N25" s="123">
        <v>575.412778</v>
      </c>
      <c r="O25" s="123">
        <v>299.75031999999999</v>
      </c>
      <c r="P25" s="123">
        <v>34.420399000000003</v>
      </c>
      <c r="Q25" s="123">
        <v>508.33425799999998</v>
      </c>
      <c r="R25" s="123">
        <v>236.49115499999999</v>
      </c>
      <c r="S25" s="123">
        <v>548.91238200000021</v>
      </c>
      <c r="T25" s="123">
        <v>632.20739299999991</v>
      </c>
      <c r="U25" s="123">
        <v>0.883081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95.858009999999979</v>
      </c>
      <c r="D26" s="123">
        <v>313.98058199999986</v>
      </c>
      <c r="E26" s="123">
        <v>76.677969000000004</v>
      </c>
      <c r="F26" s="123">
        <v>709.48108699999989</v>
      </c>
      <c r="G26" s="123">
        <v>169.252273</v>
      </c>
      <c r="H26" s="123">
        <v>1810.9111459999997</v>
      </c>
      <c r="I26" s="123">
        <v>544.29784000000006</v>
      </c>
      <c r="J26" s="123">
        <v>63.839475</v>
      </c>
      <c r="K26" s="123">
        <v>541.94967300000008</v>
      </c>
      <c r="L26" s="123">
        <v>728.5335819999998</v>
      </c>
      <c r="M26" s="123">
        <v>561.23108699999977</v>
      </c>
      <c r="N26" s="123">
        <v>451.78718900000001</v>
      </c>
      <c r="O26" s="123">
        <v>117.41615800000001</v>
      </c>
      <c r="P26" s="123">
        <v>23.324489999999997</v>
      </c>
      <c r="Q26" s="123">
        <v>428.42021099999999</v>
      </c>
      <c r="R26" s="123">
        <v>205.04556299999999</v>
      </c>
      <c r="S26" s="123">
        <v>523.06678600000009</v>
      </c>
      <c r="T26" s="123">
        <v>523.03210999999999</v>
      </c>
      <c r="U26" s="123">
        <v>0.65669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537.76191999999935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555.0758589999997</v>
      </c>
      <c r="T19" s="123">
        <v>387.77815499999997</v>
      </c>
      <c r="U19" s="123">
        <v>3.3820869999999981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33.037318000000006</v>
      </c>
      <c r="D20" s="123">
        <v>169.704183</v>
      </c>
      <c r="E20" s="123">
        <v>44.967547999999994</v>
      </c>
      <c r="F20" s="123">
        <v>539.19948599999975</v>
      </c>
      <c r="G20" s="123">
        <v>182.47011799999996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</v>
      </c>
      <c r="N20" s="123">
        <v>449.929576</v>
      </c>
      <c r="O20" s="123">
        <v>120.48343099999998</v>
      </c>
      <c r="P20" s="123">
        <v>53.532713000000001</v>
      </c>
      <c r="Q20" s="123">
        <v>660.51791100000037</v>
      </c>
      <c r="R20" s="123">
        <v>162.06223900000003</v>
      </c>
      <c r="S20" s="123">
        <v>558.80322599999977</v>
      </c>
      <c r="T20" s="123">
        <v>377.69052600000009</v>
      </c>
      <c r="U20" s="123">
        <v>5.3848920000000007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40.711122000000003</v>
      </c>
      <c r="D21" s="123">
        <v>169.85605100000004</v>
      </c>
      <c r="E21" s="123">
        <v>60.547918999999993</v>
      </c>
      <c r="F21" s="123">
        <v>509.38609099999917</v>
      </c>
      <c r="G21" s="123">
        <v>176.08903900000001</v>
      </c>
      <c r="H21" s="123">
        <v>2155.0115929999943</v>
      </c>
      <c r="I21" s="123">
        <v>14.948066000000001</v>
      </c>
      <c r="J21" s="123">
        <v>110.228612</v>
      </c>
      <c r="K21" s="123">
        <v>227.91924999999995</v>
      </c>
      <c r="L21" s="123">
        <v>568.78623500000026</v>
      </c>
      <c r="M21" s="123">
        <v>386.97086399999989</v>
      </c>
      <c r="N21" s="123">
        <v>423.39005400000002</v>
      </c>
      <c r="O21" s="123">
        <v>113.88305700000001</v>
      </c>
      <c r="P21" s="123">
        <v>62.096190000000007</v>
      </c>
      <c r="Q21" s="123">
        <v>629.80731500000024</v>
      </c>
      <c r="R21" s="123">
        <v>160.80701300000001</v>
      </c>
      <c r="S21" s="123">
        <v>564.52791000000002</v>
      </c>
      <c r="T21" s="123">
        <v>409.14734600000003</v>
      </c>
      <c r="U21" s="123">
        <v>4.2768740000000003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53.115811999999991</v>
      </c>
      <c r="D22" s="123">
        <v>189.63440299999999</v>
      </c>
      <c r="E22" s="123">
        <v>56.284595999999986</v>
      </c>
      <c r="F22" s="123">
        <v>556.65924199999995</v>
      </c>
      <c r="G22" s="123">
        <v>191.742898</v>
      </c>
      <c r="H22" s="123">
        <v>1902.8079819999957</v>
      </c>
      <c r="I22" s="123">
        <v>30.443922000000001</v>
      </c>
      <c r="J22" s="123">
        <v>222.78409700000003</v>
      </c>
      <c r="K22" s="123">
        <v>370.22491900000011</v>
      </c>
      <c r="L22" s="123">
        <v>564.35752599999989</v>
      </c>
      <c r="M22" s="123">
        <v>405.49607899999978</v>
      </c>
      <c r="N22" s="123">
        <v>404.09192500000006</v>
      </c>
      <c r="O22" s="123">
        <v>124.58205799999999</v>
      </c>
      <c r="P22" s="123">
        <v>66.688468999999998</v>
      </c>
      <c r="Q22" s="123">
        <v>638.64827100000002</v>
      </c>
      <c r="R22" s="123">
        <v>167.45440400000004</v>
      </c>
      <c r="S22" s="123">
        <v>512.64123900000027</v>
      </c>
      <c r="T22" s="123">
        <v>404.0030719999998</v>
      </c>
      <c r="U22" s="123">
        <v>3.224837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33.043531000000002</v>
      </c>
      <c r="D23" s="123">
        <v>213.02577600000001</v>
      </c>
      <c r="E23" s="123">
        <v>62.684080999999999</v>
      </c>
      <c r="F23" s="123">
        <v>533.4984330000002</v>
      </c>
      <c r="G23" s="123">
        <v>212.44541999999996</v>
      </c>
      <c r="H23" s="123">
        <v>1962.8905609999981</v>
      </c>
      <c r="I23" s="123">
        <v>24.065712999999999</v>
      </c>
      <c r="J23" s="123">
        <v>160.32817900000001</v>
      </c>
      <c r="K23" s="123">
        <v>304.28529600000007</v>
      </c>
      <c r="L23" s="123">
        <v>588.42604499999993</v>
      </c>
      <c r="M23" s="123">
        <v>407.36760999999996</v>
      </c>
      <c r="N23" s="123">
        <v>358.83665599999995</v>
      </c>
      <c r="O23" s="123">
        <v>114.21781000000001</v>
      </c>
      <c r="P23" s="123">
        <v>70.603610000000003</v>
      </c>
      <c r="Q23" s="123">
        <v>645.46382199999982</v>
      </c>
      <c r="R23" s="123">
        <v>167.80873300000002</v>
      </c>
      <c r="S23" s="123">
        <v>546.62177299999996</v>
      </c>
      <c r="T23" s="123">
        <v>431.02722599999987</v>
      </c>
      <c r="U23" s="123">
        <v>3.6247879999999997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26.280341999999997</v>
      </c>
      <c r="D24" s="123">
        <v>194.89648800000001</v>
      </c>
      <c r="E24" s="123">
        <v>39.505509000000004</v>
      </c>
      <c r="F24" s="123">
        <v>501.02117200000009</v>
      </c>
      <c r="G24" s="123">
        <v>186.52389300000002</v>
      </c>
      <c r="H24" s="123">
        <v>2076.0181499999985</v>
      </c>
      <c r="I24" s="123">
        <v>59.493622000000002</v>
      </c>
      <c r="J24" s="123">
        <v>151.48688200000001</v>
      </c>
      <c r="K24" s="123">
        <v>265.51428600000003</v>
      </c>
      <c r="L24" s="123">
        <v>552.7334219999999</v>
      </c>
      <c r="M24" s="123">
        <v>404.04858500000006</v>
      </c>
      <c r="N24" s="123">
        <v>258.94212800000003</v>
      </c>
      <c r="O24" s="123">
        <v>119.66538</v>
      </c>
      <c r="P24" s="123">
        <v>61.379150000000003</v>
      </c>
      <c r="Q24" s="123">
        <v>593.71903400000008</v>
      </c>
      <c r="R24" s="123">
        <v>143.78954100000004</v>
      </c>
      <c r="S24" s="123">
        <v>536.69348199999968</v>
      </c>
      <c r="T24" s="123">
        <v>422.72074099999975</v>
      </c>
      <c r="U24" s="123">
        <v>3.4675709999999995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24.355843</v>
      </c>
      <c r="D25" s="123">
        <v>203.90154999999999</v>
      </c>
      <c r="E25" s="123">
        <v>52.155773000000003</v>
      </c>
      <c r="F25" s="123">
        <v>600.37945799999966</v>
      </c>
      <c r="G25" s="123">
        <v>183.30775399999999</v>
      </c>
      <c r="H25" s="123">
        <v>2915.1184419999945</v>
      </c>
      <c r="I25" s="123">
        <v>52.673020000000001</v>
      </c>
      <c r="J25" s="123">
        <v>144.96566300000001</v>
      </c>
      <c r="K25" s="123">
        <v>343.56683799999996</v>
      </c>
      <c r="L25" s="123">
        <v>635.29943899999978</v>
      </c>
      <c r="M25" s="123">
        <v>448.13476899999989</v>
      </c>
      <c r="N25" s="123">
        <v>214.26321600000003</v>
      </c>
      <c r="O25" s="123">
        <v>111.440324</v>
      </c>
      <c r="P25" s="123">
        <v>88.867264999999989</v>
      </c>
      <c r="Q25" s="123">
        <v>598.8182300000002</v>
      </c>
      <c r="R25" s="123">
        <v>172.53887400000002</v>
      </c>
      <c r="S25" s="123">
        <v>677.03160499999967</v>
      </c>
      <c r="T25" s="123">
        <v>464.58334399999973</v>
      </c>
      <c r="U25" s="123">
        <v>2.7187140000000003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28.723017000000002</v>
      </c>
      <c r="D26" s="123">
        <v>208.49937199999999</v>
      </c>
      <c r="E26" s="123">
        <v>44.913627000000005</v>
      </c>
      <c r="F26" s="123">
        <v>470.97585900000001</v>
      </c>
      <c r="G26" s="123">
        <v>144.47145999999998</v>
      </c>
      <c r="H26" s="123">
        <v>1441.5009709999949</v>
      </c>
      <c r="I26" s="123">
        <v>47.706874999999997</v>
      </c>
      <c r="J26" s="123">
        <v>171.28525999999999</v>
      </c>
      <c r="K26" s="123">
        <v>246.32543800000002</v>
      </c>
      <c r="L26" s="123">
        <v>487.5093999999998</v>
      </c>
      <c r="M26" s="123">
        <v>340.87924700000025</v>
      </c>
      <c r="N26" s="123">
        <v>102.648729</v>
      </c>
      <c r="O26" s="123">
        <v>59.627230000000004</v>
      </c>
      <c r="P26" s="123">
        <v>42.735266000000003</v>
      </c>
      <c r="Q26" s="123">
        <v>445.64704399999982</v>
      </c>
      <c r="R26" s="123">
        <v>116.59985899999998</v>
      </c>
      <c r="S26" s="123">
        <v>498.23982099999978</v>
      </c>
      <c r="T26" s="123">
        <v>346.19481399999995</v>
      </c>
      <c r="U26" s="123">
        <v>3.6928529999999995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15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15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15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15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15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15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15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15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15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15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15">
      <c r="B21" s="84" t="s">
        <v>340</v>
      </c>
      <c r="C21" s="88">
        <v>20.342994000000001</v>
      </c>
      <c r="D21" s="88">
        <v>137.021725</v>
      </c>
      <c r="E21" s="88">
        <v>183.66029799999998</v>
      </c>
      <c r="F21" s="88">
        <v>72.100044000000011</v>
      </c>
      <c r="G21" s="88">
        <v>6.9696099999999994</v>
      </c>
      <c r="H21" s="88">
        <v>18.272510999999998</v>
      </c>
      <c r="I21" s="88">
        <v>72.619797000000005</v>
      </c>
      <c r="J21" s="88">
        <v>80.543280999999993</v>
      </c>
      <c r="K21" s="88">
        <v>38.908349000000001</v>
      </c>
      <c r="L21" s="88">
        <v>84.022143999999997</v>
      </c>
      <c r="M21" s="88">
        <v>12.533709999999999</v>
      </c>
      <c r="N21" s="88">
        <v>42.195402000000001</v>
      </c>
      <c r="O21" s="88">
        <v>4.3781249999999998</v>
      </c>
      <c r="P21" s="88">
        <v>0.53947299999999987</v>
      </c>
      <c r="Q21" s="88">
        <v>103.70773699999999</v>
      </c>
      <c r="R21" s="88">
        <v>42.620654000000002</v>
      </c>
      <c r="S21" s="88">
        <v>44.018273000000008</v>
      </c>
      <c r="U21" s="84" t="s">
        <v>540</v>
      </c>
    </row>
    <row r="22" spans="1:21" x14ac:dyDescent="0.15">
      <c r="B22" s="84" t="s">
        <v>341</v>
      </c>
      <c r="C22" s="88">
        <v>20.108573</v>
      </c>
      <c r="D22" s="88">
        <v>149.90322800000001</v>
      </c>
      <c r="E22" s="88">
        <v>230.03472099999996</v>
      </c>
      <c r="F22" s="88">
        <v>76.279647999999995</v>
      </c>
      <c r="G22" s="88">
        <v>6.5501070000000006</v>
      </c>
      <c r="H22" s="88">
        <v>15.344638</v>
      </c>
      <c r="I22" s="88">
        <v>72.363524999999996</v>
      </c>
      <c r="J22" s="88">
        <v>91.30141900000001</v>
      </c>
      <c r="K22" s="88">
        <v>40.601514999999992</v>
      </c>
      <c r="L22" s="88">
        <v>98.413018999999991</v>
      </c>
      <c r="M22" s="88">
        <v>13.735175999999999</v>
      </c>
      <c r="N22" s="88">
        <v>82.979912999999982</v>
      </c>
      <c r="O22" s="88">
        <v>4.6989080000000003</v>
      </c>
      <c r="P22" s="88">
        <v>1.5071859999999999</v>
      </c>
      <c r="Q22" s="88">
        <v>116.74322599999999</v>
      </c>
      <c r="R22" s="88">
        <v>42.926161999999998</v>
      </c>
      <c r="S22" s="88">
        <v>25.157438999999997</v>
      </c>
      <c r="U22" s="84" t="s">
        <v>541</v>
      </c>
    </row>
    <row r="23" spans="1:21" x14ac:dyDescent="0.15">
      <c r="B23" s="84" t="s">
        <v>342</v>
      </c>
      <c r="C23" s="88">
        <v>22.126513000000003</v>
      </c>
      <c r="D23" s="88">
        <v>149.865163</v>
      </c>
      <c r="E23" s="88">
        <v>230.29639799999998</v>
      </c>
      <c r="F23" s="88">
        <v>78.814606000000012</v>
      </c>
      <c r="G23" s="88">
        <v>7.4041560000000004</v>
      </c>
      <c r="H23" s="88">
        <v>15.692297</v>
      </c>
      <c r="I23" s="88">
        <v>59.598588000000007</v>
      </c>
      <c r="J23" s="88">
        <v>108.07017500000001</v>
      </c>
      <c r="K23" s="88">
        <v>41.055147999999996</v>
      </c>
      <c r="L23" s="88">
        <v>94.440093000000005</v>
      </c>
      <c r="M23" s="88">
        <v>12.545116</v>
      </c>
      <c r="N23" s="88">
        <v>82.849412999999998</v>
      </c>
      <c r="O23" s="88">
        <v>4.4923950000000001</v>
      </c>
      <c r="P23" s="88">
        <v>1.099987</v>
      </c>
      <c r="Q23" s="88">
        <v>108.895679</v>
      </c>
      <c r="R23" s="88">
        <v>50.501756</v>
      </c>
      <c r="S23" s="88">
        <v>38.714759000000015</v>
      </c>
      <c r="U23" s="84" t="s">
        <v>542</v>
      </c>
    </row>
    <row r="24" spans="1:21" x14ac:dyDescent="0.15">
      <c r="B24" s="84" t="s">
        <v>343</v>
      </c>
      <c r="C24" s="88">
        <v>19.584042999999998</v>
      </c>
      <c r="D24" s="88">
        <v>141.80005600000001</v>
      </c>
      <c r="E24" s="88">
        <v>197.25664599999996</v>
      </c>
      <c r="F24" s="88">
        <v>75.793610999999999</v>
      </c>
      <c r="G24" s="88">
        <v>8.157233999999999</v>
      </c>
      <c r="H24" s="88">
        <v>14.777116000000001</v>
      </c>
      <c r="I24" s="88">
        <v>49.888677000000001</v>
      </c>
      <c r="J24" s="88">
        <v>105.347938</v>
      </c>
      <c r="K24" s="88">
        <v>39.969756000000004</v>
      </c>
      <c r="L24" s="88">
        <v>92.995296999999994</v>
      </c>
      <c r="M24" s="88">
        <v>10.420558</v>
      </c>
      <c r="N24" s="88">
        <v>43.783740999999999</v>
      </c>
      <c r="O24" s="88">
        <v>2.98305</v>
      </c>
      <c r="P24" s="88">
        <v>0.52965100000000009</v>
      </c>
      <c r="Q24" s="88">
        <v>96.795489000000003</v>
      </c>
      <c r="R24" s="88">
        <v>48.980466</v>
      </c>
      <c r="S24" s="88">
        <v>18.502101</v>
      </c>
      <c r="U24" s="84" t="s">
        <v>543</v>
      </c>
    </row>
    <row r="25" spans="1:21" x14ac:dyDescent="0.15">
      <c r="B25" s="84" t="s">
        <v>344</v>
      </c>
      <c r="C25" s="88">
        <v>24.273222999999998</v>
      </c>
      <c r="D25" s="88">
        <v>165.166515</v>
      </c>
      <c r="E25" s="88">
        <v>207.32636299999996</v>
      </c>
      <c r="F25" s="88">
        <v>85.123418000000001</v>
      </c>
      <c r="G25" s="88">
        <v>6.6059670000000006</v>
      </c>
      <c r="H25" s="88">
        <v>14.337643999999999</v>
      </c>
      <c r="I25" s="88">
        <v>47.976348999999999</v>
      </c>
      <c r="J25" s="88">
        <v>103.91500599999999</v>
      </c>
      <c r="K25" s="88">
        <v>39.705455999999998</v>
      </c>
      <c r="L25" s="88">
        <v>115.581185</v>
      </c>
      <c r="M25" s="88">
        <v>11.012034</v>
      </c>
      <c r="N25" s="88">
        <v>83.526843999999997</v>
      </c>
      <c r="O25" s="88">
        <v>5.5175520000000002</v>
      </c>
      <c r="P25" s="88">
        <v>0.69181700000000002</v>
      </c>
      <c r="Q25" s="88">
        <v>100.54091500000001</v>
      </c>
      <c r="R25" s="88">
        <v>53.418779000000001</v>
      </c>
      <c r="S25" s="88">
        <v>36.902733000000005</v>
      </c>
      <c r="U25" s="84" t="s">
        <v>544</v>
      </c>
    </row>
    <row r="26" spans="1:21" x14ac:dyDescent="0.15">
      <c r="B26" s="84" t="s">
        <v>345</v>
      </c>
      <c r="C26" s="88">
        <v>21.010357000000003</v>
      </c>
      <c r="D26" s="88">
        <v>159.039153</v>
      </c>
      <c r="E26" s="88">
        <v>194.63523300000003</v>
      </c>
      <c r="F26" s="88">
        <v>83.717727999999994</v>
      </c>
      <c r="G26" s="88">
        <v>4.465935</v>
      </c>
      <c r="H26" s="88">
        <v>12.255578</v>
      </c>
      <c r="I26" s="88">
        <v>48.719557999999999</v>
      </c>
      <c r="J26" s="88">
        <v>108.87365300000002</v>
      </c>
      <c r="K26" s="88">
        <v>39.254975000000002</v>
      </c>
      <c r="L26" s="88">
        <v>71.971097</v>
      </c>
      <c r="M26" s="88">
        <v>10.707070999999999</v>
      </c>
      <c r="N26" s="88">
        <v>18.837741999999999</v>
      </c>
      <c r="O26" s="88">
        <v>3.383045000000001</v>
      </c>
      <c r="P26" s="88">
        <v>0.71751399999999999</v>
      </c>
      <c r="Q26" s="88">
        <v>79.546256</v>
      </c>
      <c r="R26" s="88">
        <v>58.957634999999996</v>
      </c>
      <c r="S26" s="88">
        <v>41.657716000000001</v>
      </c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680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15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15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15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15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15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15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15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15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15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15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15">
      <c r="B52" s="84" t="s">
        <v>340</v>
      </c>
      <c r="C52" s="88">
        <v>25.546742999999999</v>
      </c>
      <c r="D52" s="88">
        <v>83.062642000000011</v>
      </c>
      <c r="E52" s="88">
        <v>55.233081000000006</v>
      </c>
      <c r="F52" s="88">
        <v>57.740642000000001</v>
      </c>
      <c r="G52" s="88">
        <v>52.165252000000002</v>
      </c>
      <c r="H52" s="88">
        <v>48.980242000000004</v>
      </c>
      <c r="I52" s="88">
        <v>24.224425</v>
      </c>
      <c r="J52" s="88">
        <v>20.596847999999998</v>
      </c>
      <c r="K52" s="88">
        <v>2.3514850000000003</v>
      </c>
      <c r="L52" s="88">
        <v>784.35297900000012</v>
      </c>
      <c r="M52" s="88">
        <v>43.848116999999995</v>
      </c>
      <c r="N52" s="88">
        <v>149.79444399999997</v>
      </c>
      <c r="O52" s="88">
        <v>321.61660699999999</v>
      </c>
      <c r="P52" s="88">
        <v>32.208202999999997</v>
      </c>
      <c r="Q52" s="88">
        <v>67.738468999999995</v>
      </c>
      <c r="R52" s="88">
        <v>93.643748999999985</v>
      </c>
      <c r="S52" s="88">
        <v>51.193415999999999</v>
      </c>
      <c r="U52" s="84" t="s">
        <v>540</v>
      </c>
    </row>
    <row r="53" spans="1:21" x14ac:dyDescent="0.15">
      <c r="B53" s="84" t="s">
        <v>341</v>
      </c>
      <c r="C53" s="88">
        <v>22.625813999999998</v>
      </c>
      <c r="D53" s="88">
        <v>86.317397</v>
      </c>
      <c r="E53" s="88">
        <v>53.622475000000001</v>
      </c>
      <c r="F53" s="88">
        <v>68.663085999999993</v>
      </c>
      <c r="G53" s="88">
        <v>52.533205000000002</v>
      </c>
      <c r="H53" s="88">
        <v>53.146431</v>
      </c>
      <c r="I53" s="88">
        <v>31.418178000000001</v>
      </c>
      <c r="J53" s="88">
        <v>23.321742999999998</v>
      </c>
      <c r="K53" s="88">
        <v>2.2247350000000004</v>
      </c>
      <c r="L53" s="88">
        <v>1057.7846320000001</v>
      </c>
      <c r="M53" s="88">
        <v>52.567657999999994</v>
      </c>
      <c r="N53" s="88">
        <v>212.29764600000013</v>
      </c>
      <c r="O53" s="88">
        <v>330.41348099999999</v>
      </c>
      <c r="P53" s="88">
        <v>31.435859000000001</v>
      </c>
      <c r="Q53" s="88">
        <v>67.988652000000002</v>
      </c>
      <c r="R53" s="88">
        <v>93.556798000000001</v>
      </c>
      <c r="S53" s="88">
        <v>55.028368</v>
      </c>
      <c r="U53" s="84" t="s">
        <v>541</v>
      </c>
    </row>
    <row r="54" spans="1:21" x14ac:dyDescent="0.15">
      <c r="B54" s="84" t="s">
        <v>342</v>
      </c>
      <c r="C54" s="88">
        <v>24.148105000000001</v>
      </c>
      <c r="D54" s="88">
        <v>91.151977000000002</v>
      </c>
      <c r="E54" s="88">
        <v>59.759079999999997</v>
      </c>
      <c r="F54" s="88">
        <v>72.229996</v>
      </c>
      <c r="G54" s="88">
        <v>62.540786000000004</v>
      </c>
      <c r="H54" s="88">
        <v>51.220730000000003</v>
      </c>
      <c r="I54" s="88">
        <v>49.805852000000002</v>
      </c>
      <c r="J54" s="88">
        <v>23.388566999999998</v>
      </c>
      <c r="K54" s="88">
        <v>3.716297</v>
      </c>
      <c r="L54" s="88">
        <v>1055.4586029999996</v>
      </c>
      <c r="M54" s="88">
        <v>59.673790000000011</v>
      </c>
      <c r="N54" s="88">
        <v>179.52061999999995</v>
      </c>
      <c r="O54" s="88">
        <v>293.95356399999997</v>
      </c>
      <c r="P54" s="88">
        <v>33.694541999999998</v>
      </c>
      <c r="Q54" s="88">
        <v>68.61166200000001</v>
      </c>
      <c r="R54" s="88">
        <v>90.877588000000003</v>
      </c>
      <c r="S54" s="88">
        <v>51.275259000000005</v>
      </c>
      <c r="U54" s="84" t="s">
        <v>542</v>
      </c>
    </row>
    <row r="55" spans="1:21" x14ac:dyDescent="0.15">
      <c r="B55" s="84" t="s">
        <v>343</v>
      </c>
      <c r="C55" s="88">
        <v>23.011606999999998</v>
      </c>
      <c r="D55" s="88">
        <v>82.266246999999993</v>
      </c>
      <c r="E55" s="88">
        <v>52.586483000000001</v>
      </c>
      <c r="F55" s="88">
        <v>74.422466</v>
      </c>
      <c r="G55" s="88">
        <v>64.162796999999998</v>
      </c>
      <c r="H55" s="88">
        <v>47.244410000000002</v>
      </c>
      <c r="I55" s="88">
        <v>38.1616</v>
      </c>
      <c r="J55" s="88">
        <v>24.995823999999999</v>
      </c>
      <c r="K55" s="88">
        <v>2.0272899999999998</v>
      </c>
      <c r="L55" s="88">
        <v>846.63241499999981</v>
      </c>
      <c r="M55" s="88">
        <v>50.93028200000002</v>
      </c>
      <c r="N55" s="88">
        <v>263.91756199999998</v>
      </c>
      <c r="O55" s="88">
        <v>317.96221100000002</v>
      </c>
      <c r="P55" s="88">
        <v>24.238585</v>
      </c>
      <c r="Q55" s="88">
        <v>65.056044</v>
      </c>
      <c r="R55" s="88">
        <v>89.338801999999987</v>
      </c>
      <c r="S55" s="88">
        <v>51.656565999999998</v>
      </c>
      <c r="U55" s="84" t="s">
        <v>543</v>
      </c>
    </row>
    <row r="56" spans="1:21" x14ac:dyDescent="0.15">
      <c r="B56" s="84" t="s">
        <v>344</v>
      </c>
      <c r="C56" s="88">
        <v>25.284293999999999</v>
      </c>
      <c r="D56" s="88">
        <v>90.897365999999991</v>
      </c>
      <c r="E56" s="88">
        <v>54.733242000000004</v>
      </c>
      <c r="F56" s="88">
        <v>80.415074999999987</v>
      </c>
      <c r="G56" s="88">
        <v>73.236688999999998</v>
      </c>
      <c r="H56" s="88">
        <v>56.944338000000002</v>
      </c>
      <c r="I56" s="88">
        <v>46.410626999999998</v>
      </c>
      <c r="J56" s="88">
        <v>24.123513000000003</v>
      </c>
      <c r="K56" s="88">
        <v>2.535698</v>
      </c>
      <c r="L56" s="88">
        <v>1234.6196749999997</v>
      </c>
      <c r="M56" s="88">
        <v>63.814676000000006</v>
      </c>
      <c r="N56" s="88">
        <v>417.60191300000002</v>
      </c>
      <c r="O56" s="88">
        <v>353.71749599999998</v>
      </c>
      <c r="P56" s="88">
        <v>23.588370999999999</v>
      </c>
      <c r="Q56" s="88">
        <v>69.796329999999998</v>
      </c>
      <c r="R56" s="88">
        <v>94.254405000000006</v>
      </c>
      <c r="S56" s="88">
        <v>55.706827999999994</v>
      </c>
      <c r="U56" s="84" t="s">
        <v>544</v>
      </c>
    </row>
    <row r="57" spans="1:21" x14ac:dyDescent="0.15">
      <c r="B57" s="84" t="s">
        <v>345</v>
      </c>
      <c r="C57" s="88">
        <v>32.151707999999999</v>
      </c>
      <c r="D57" s="88">
        <v>84.562125000000009</v>
      </c>
      <c r="E57" s="88">
        <v>53.494945999999999</v>
      </c>
      <c r="F57" s="88">
        <v>76.600106000000011</v>
      </c>
      <c r="G57" s="88">
        <v>60.450648000000001</v>
      </c>
      <c r="H57" s="88">
        <v>52.521761999999995</v>
      </c>
      <c r="I57" s="88">
        <v>51.630935999999998</v>
      </c>
      <c r="J57" s="88">
        <v>18.954155</v>
      </c>
      <c r="K57" s="88">
        <v>1.4771700000000001</v>
      </c>
      <c r="L57" s="88">
        <v>1153.9643859999999</v>
      </c>
      <c r="M57" s="88">
        <v>48.992476000000011</v>
      </c>
      <c r="N57" s="88">
        <v>146.31255200000001</v>
      </c>
      <c r="O57" s="88">
        <v>318.33376600000003</v>
      </c>
      <c r="P57" s="88">
        <v>22.204042000000001</v>
      </c>
      <c r="Q57" s="88">
        <v>50.608603000000002</v>
      </c>
      <c r="R57" s="88">
        <v>88.819644999999994</v>
      </c>
      <c r="S57" s="88">
        <v>49.776910999999998</v>
      </c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680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15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15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15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15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15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15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15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15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15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15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15">
      <c r="B83" s="84" t="s">
        <v>340</v>
      </c>
      <c r="C83" s="88">
        <v>13.641819</v>
      </c>
      <c r="D83" s="88">
        <v>2.0289389999999998</v>
      </c>
      <c r="E83" s="88">
        <v>2.2622439999999999</v>
      </c>
      <c r="F83" s="88">
        <v>155.42612700000001</v>
      </c>
      <c r="G83" s="88">
        <v>379.17720999999995</v>
      </c>
      <c r="H83" s="88">
        <v>98.235447999999977</v>
      </c>
      <c r="I83" s="88">
        <v>23.628146000000005</v>
      </c>
      <c r="J83" s="88">
        <v>47.044347000000002</v>
      </c>
      <c r="K83" s="88">
        <v>1.396782</v>
      </c>
      <c r="L83" s="88">
        <v>95.662645000000026</v>
      </c>
      <c r="M83" s="88">
        <v>13.340344</v>
      </c>
      <c r="N83" s="88">
        <v>1.1787289999999999</v>
      </c>
      <c r="O83" s="88">
        <v>8.9826329999999999</v>
      </c>
      <c r="P83" s="88">
        <v>108.492774</v>
      </c>
      <c r="Q83" s="88">
        <v>15.424100999999999</v>
      </c>
      <c r="R83" s="88">
        <v>1.0215909999999999</v>
      </c>
      <c r="S83" s="88">
        <v>10.972216000000001</v>
      </c>
      <c r="U83" s="84" t="s">
        <v>540</v>
      </c>
    </row>
    <row r="84" spans="1:21" x14ac:dyDescent="0.15">
      <c r="B84" s="84" t="s">
        <v>341</v>
      </c>
      <c r="C84" s="88">
        <v>13.245398999999999</v>
      </c>
      <c r="D84" s="88">
        <v>2.6548449999999999</v>
      </c>
      <c r="E84" s="88">
        <v>2.2956490000000001</v>
      </c>
      <c r="F84" s="88">
        <v>158.24158799999998</v>
      </c>
      <c r="G84" s="88">
        <v>416.91236700000013</v>
      </c>
      <c r="H84" s="88">
        <v>112.00809799999996</v>
      </c>
      <c r="I84" s="88">
        <v>29.247040000000002</v>
      </c>
      <c r="J84" s="88">
        <v>48.396765000000009</v>
      </c>
      <c r="K84" s="88">
        <v>1.5875729999999999</v>
      </c>
      <c r="L84" s="88">
        <v>114.86801400000002</v>
      </c>
      <c r="M84" s="88">
        <v>12.705601999999999</v>
      </c>
      <c r="N84" s="88">
        <v>1.538343</v>
      </c>
      <c r="O84" s="88">
        <v>13.862902</v>
      </c>
      <c r="P84" s="88">
        <v>122.00305099999999</v>
      </c>
      <c r="Q84" s="88">
        <v>14.160346000000001</v>
      </c>
      <c r="R84" s="88">
        <v>0.94205799999999995</v>
      </c>
      <c r="S84" s="88">
        <v>10.230744999999999</v>
      </c>
      <c r="U84" s="84" t="s">
        <v>541</v>
      </c>
    </row>
    <row r="85" spans="1:21" x14ac:dyDescent="0.15">
      <c r="B85" s="84" t="s">
        <v>342</v>
      </c>
      <c r="C85" s="88">
        <v>13.588403000000001</v>
      </c>
      <c r="D85" s="88">
        <v>2.1236860000000002</v>
      </c>
      <c r="E85" s="88">
        <v>2.2829459999999999</v>
      </c>
      <c r="F85" s="88">
        <v>163.49510100000001</v>
      </c>
      <c r="G85" s="88">
        <v>426.82710500000002</v>
      </c>
      <c r="H85" s="88">
        <v>105.44699400000002</v>
      </c>
      <c r="I85" s="88">
        <v>30.246002999999998</v>
      </c>
      <c r="J85" s="88">
        <v>55.272592000000003</v>
      </c>
      <c r="K85" s="88">
        <v>2.7598909999999997</v>
      </c>
      <c r="L85" s="88">
        <v>94.210791</v>
      </c>
      <c r="M85" s="88">
        <v>19.243510000000001</v>
      </c>
      <c r="N85" s="88">
        <v>1.5026109999999999</v>
      </c>
      <c r="O85" s="88">
        <v>11.757605</v>
      </c>
      <c r="P85" s="88">
        <v>126.62461999999999</v>
      </c>
      <c r="Q85" s="88">
        <v>18.441631000000001</v>
      </c>
      <c r="R85" s="88">
        <v>0.965781</v>
      </c>
      <c r="S85" s="88">
        <v>13.373369</v>
      </c>
      <c r="U85" s="84" t="s">
        <v>542</v>
      </c>
    </row>
    <row r="86" spans="1:21" x14ac:dyDescent="0.15">
      <c r="B86" s="84" t="s">
        <v>343</v>
      </c>
      <c r="C86" s="88">
        <v>13.977846</v>
      </c>
      <c r="D86" s="88">
        <v>2.4818820000000001</v>
      </c>
      <c r="E86" s="88">
        <v>2.2357050000000003</v>
      </c>
      <c r="F86" s="88">
        <v>149.02592000000001</v>
      </c>
      <c r="G86" s="88">
        <v>421.34091699999999</v>
      </c>
      <c r="H86" s="88">
        <v>99.467309</v>
      </c>
      <c r="I86" s="88">
        <v>26.973478</v>
      </c>
      <c r="J86" s="88">
        <v>51.704386000000021</v>
      </c>
      <c r="K86" s="88">
        <v>1.8003659999999999</v>
      </c>
      <c r="L86" s="88">
        <v>100.65450499999997</v>
      </c>
      <c r="M86" s="88">
        <v>15.580757</v>
      </c>
      <c r="N86" s="88">
        <v>0.85531800000000002</v>
      </c>
      <c r="O86" s="88">
        <v>12.3652</v>
      </c>
      <c r="P86" s="88">
        <v>110.54306099999999</v>
      </c>
      <c r="Q86" s="88">
        <v>15.16621</v>
      </c>
      <c r="R86" s="88">
        <v>0.77621000000000007</v>
      </c>
      <c r="S86" s="88">
        <v>10.164321000000001</v>
      </c>
      <c r="U86" s="84" t="s">
        <v>543</v>
      </c>
    </row>
    <row r="87" spans="1:21" x14ac:dyDescent="0.15">
      <c r="B87" s="84" t="s">
        <v>344</v>
      </c>
      <c r="C87" s="88">
        <v>13.419626000000001</v>
      </c>
      <c r="D87" s="88">
        <v>2.446523</v>
      </c>
      <c r="E87" s="88">
        <v>2.1598039999999998</v>
      </c>
      <c r="F87" s="88">
        <v>144.577043</v>
      </c>
      <c r="G87" s="88">
        <v>456.43393299999991</v>
      </c>
      <c r="H87" s="88">
        <v>107.13529299999999</v>
      </c>
      <c r="I87" s="88">
        <v>24.460129999999999</v>
      </c>
      <c r="J87" s="88">
        <v>62.427105000000005</v>
      </c>
      <c r="K87" s="88">
        <v>2.4586960000000002</v>
      </c>
      <c r="L87" s="88">
        <v>87.223663000000016</v>
      </c>
      <c r="M87" s="88">
        <v>32.512667</v>
      </c>
      <c r="N87" s="88">
        <v>1.386422</v>
      </c>
      <c r="O87" s="88">
        <v>6.1338569999999999</v>
      </c>
      <c r="P87" s="88">
        <v>137.977158</v>
      </c>
      <c r="Q87" s="88">
        <v>17.593821999999999</v>
      </c>
      <c r="R87" s="88">
        <v>1.01305</v>
      </c>
      <c r="S87" s="88">
        <v>12.957295999999999</v>
      </c>
      <c r="U87" s="84" t="s">
        <v>544</v>
      </c>
    </row>
    <row r="88" spans="1:21" x14ac:dyDescent="0.15">
      <c r="B88" s="84" t="s">
        <v>345</v>
      </c>
      <c r="C88" s="88">
        <v>11.827012999999999</v>
      </c>
      <c r="D88" s="88">
        <v>2.3214550000000003</v>
      </c>
      <c r="E88" s="88">
        <v>2.129197</v>
      </c>
      <c r="F88" s="88">
        <v>110.721509</v>
      </c>
      <c r="G88" s="88">
        <v>331.15952700000003</v>
      </c>
      <c r="H88" s="88">
        <v>82.204688999999988</v>
      </c>
      <c r="I88" s="88">
        <v>10.091493</v>
      </c>
      <c r="J88" s="88">
        <v>62.578676999999992</v>
      </c>
      <c r="K88" s="88">
        <v>0.83267400000000003</v>
      </c>
      <c r="L88" s="88">
        <v>77.256770999999986</v>
      </c>
      <c r="M88" s="88">
        <v>18.319761000000003</v>
      </c>
      <c r="N88" s="88">
        <v>1.3002039999999999</v>
      </c>
      <c r="O88" s="88">
        <v>10.343999</v>
      </c>
      <c r="P88" s="88">
        <v>101.31053200000001</v>
      </c>
      <c r="Q88" s="88">
        <v>17.684263999999999</v>
      </c>
      <c r="R88" s="88">
        <v>0.5363</v>
      </c>
      <c r="S88" s="88">
        <v>4.9954250000000009</v>
      </c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680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15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15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15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15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15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15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15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15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15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15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15">
      <c r="B114" s="84" t="s">
        <v>340</v>
      </c>
      <c r="C114" s="88">
        <v>38.118310000000037</v>
      </c>
      <c r="D114" s="88">
        <v>7.2780490000000002</v>
      </c>
      <c r="E114" s="88">
        <v>31.999006999999999</v>
      </c>
      <c r="F114" s="88">
        <v>15.755304000000002</v>
      </c>
      <c r="G114" s="88">
        <v>11.662799999999999</v>
      </c>
      <c r="H114" s="88">
        <v>7.0740759999999989</v>
      </c>
      <c r="I114" s="88">
        <v>4.2314489999999996</v>
      </c>
      <c r="J114" s="88">
        <v>12.956427</v>
      </c>
      <c r="K114" s="88">
        <v>11.472171999999999</v>
      </c>
      <c r="L114" s="88">
        <v>106.00617699999998</v>
      </c>
      <c r="M114" s="88">
        <v>114.04493400000007</v>
      </c>
      <c r="N114" s="88">
        <v>21.973944000000007</v>
      </c>
      <c r="O114" s="88">
        <v>79.643054000000006</v>
      </c>
      <c r="P114" s="88">
        <v>4.7519069999999992</v>
      </c>
      <c r="Q114" s="88">
        <v>3.3938060000000001</v>
      </c>
      <c r="R114" s="88">
        <v>2.2492939999999999</v>
      </c>
      <c r="S114" s="88">
        <v>29.440129999999996</v>
      </c>
      <c r="U114" s="84" t="s">
        <v>540</v>
      </c>
    </row>
    <row r="115" spans="1:21" x14ac:dyDescent="0.15">
      <c r="B115" s="84" t="s">
        <v>341</v>
      </c>
      <c r="C115" s="88">
        <v>58.942839999999983</v>
      </c>
      <c r="D115" s="88">
        <v>9.3269109999999973</v>
      </c>
      <c r="E115" s="88">
        <v>30.606728000000004</v>
      </c>
      <c r="F115" s="88">
        <v>25.408958000000002</v>
      </c>
      <c r="G115" s="88">
        <v>11.667729</v>
      </c>
      <c r="H115" s="88">
        <v>7.848018999999999</v>
      </c>
      <c r="I115" s="88">
        <v>5.2339889999999976</v>
      </c>
      <c r="J115" s="88">
        <v>13.717519000000001</v>
      </c>
      <c r="K115" s="88">
        <v>11.537380000000001</v>
      </c>
      <c r="L115" s="88">
        <v>115.84559000000002</v>
      </c>
      <c r="M115" s="88">
        <v>120.58293999999997</v>
      </c>
      <c r="N115" s="88">
        <v>23.427208999999998</v>
      </c>
      <c r="O115" s="88">
        <v>82.503232000000025</v>
      </c>
      <c r="P115" s="88">
        <v>5.2488039999999998</v>
      </c>
      <c r="Q115" s="88">
        <v>3.5664959999999994</v>
      </c>
      <c r="R115" s="88">
        <v>1.7197800000000001</v>
      </c>
      <c r="S115" s="88">
        <v>27.397077999999997</v>
      </c>
      <c r="U115" s="84" t="s">
        <v>541</v>
      </c>
    </row>
    <row r="116" spans="1:21" x14ac:dyDescent="0.15">
      <c r="B116" s="84" t="s">
        <v>342</v>
      </c>
      <c r="C116" s="88">
        <v>60.918223000000005</v>
      </c>
      <c r="D116" s="88">
        <v>10.175097000000001</v>
      </c>
      <c r="E116" s="88">
        <v>33.274425999999984</v>
      </c>
      <c r="F116" s="88">
        <v>23.232682999999994</v>
      </c>
      <c r="G116" s="88">
        <v>12.432686</v>
      </c>
      <c r="H116" s="88">
        <v>7.9066030000000005</v>
      </c>
      <c r="I116" s="88">
        <v>5.2004080000000013</v>
      </c>
      <c r="J116" s="88">
        <v>13.504404000000001</v>
      </c>
      <c r="K116" s="88">
        <v>11.612681000000002</v>
      </c>
      <c r="L116" s="88">
        <v>119.61078200000004</v>
      </c>
      <c r="M116" s="88">
        <v>117.41267299999997</v>
      </c>
      <c r="N116" s="88">
        <v>24.630305999999997</v>
      </c>
      <c r="O116" s="88">
        <v>81.551674999999989</v>
      </c>
      <c r="P116" s="88">
        <v>5.0060929999999999</v>
      </c>
      <c r="Q116" s="88">
        <v>2.980165</v>
      </c>
      <c r="R116" s="88">
        <v>1.7996810000000001</v>
      </c>
      <c r="S116" s="88">
        <v>29.526654000000001</v>
      </c>
      <c r="U116" s="84" t="s">
        <v>542</v>
      </c>
    </row>
    <row r="117" spans="1:21" x14ac:dyDescent="0.15">
      <c r="B117" s="84" t="s">
        <v>343</v>
      </c>
      <c r="C117" s="88">
        <v>50.744847999999983</v>
      </c>
      <c r="D117" s="88">
        <v>7.9417239999999989</v>
      </c>
      <c r="E117" s="88">
        <v>29.110032999999998</v>
      </c>
      <c r="F117" s="88">
        <v>17.920344</v>
      </c>
      <c r="G117" s="88">
        <v>10.782140000000002</v>
      </c>
      <c r="H117" s="88">
        <v>8.2197090000000017</v>
      </c>
      <c r="I117" s="88">
        <v>5.2349510000000006</v>
      </c>
      <c r="J117" s="88">
        <v>13.220076000000001</v>
      </c>
      <c r="K117" s="88">
        <v>11.214217000000001</v>
      </c>
      <c r="L117" s="88">
        <v>115.59303799999998</v>
      </c>
      <c r="M117" s="88">
        <v>105.97204900000001</v>
      </c>
      <c r="N117" s="88">
        <v>22.335396000000003</v>
      </c>
      <c r="O117" s="88">
        <v>71.050729999999987</v>
      </c>
      <c r="P117" s="88">
        <v>4.8487299999999998</v>
      </c>
      <c r="Q117" s="88">
        <v>1.9221240000000002</v>
      </c>
      <c r="R117" s="88">
        <v>2.1855489999999991</v>
      </c>
      <c r="S117" s="88">
        <v>28.249894000000001</v>
      </c>
      <c r="U117" s="84" t="s">
        <v>543</v>
      </c>
    </row>
    <row r="118" spans="1:21" x14ac:dyDescent="0.15">
      <c r="B118" s="84" t="s">
        <v>344</v>
      </c>
      <c r="C118" s="88">
        <v>51.714862000000011</v>
      </c>
      <c r="D118" s="88">
        <v>5.8935380000000013</v>
      </c>
      <c r="E118" s="88">
        <v>31.994224999999997</v>
      </c>
      <c r="F118" s="88">
        <v>22.469632000000004</v>
      </c>
      <c r="G118" s="88">
        <v>12.386738000000001</v>
      </c>
      <c r="H118" s="88">
        <v>8.0703950000000013</v>
      </c>
      <c r="I118" s="88">
        <v>5.1697679999999995</v>
      </c>
      <c r="J118" s="88">
        <v>15.722376999999998</v>
      </c>
      <c r="K118" s="88">
        <v>12.169580000000003</v>
      </c>
      <c r="L118" s="88">
        <v>140.27974300000005</v>
      </c>
      <c r="M118" s="88">
        <v>132.20882099999997</v>
      </c>
      <c r="N118" s="88">
        <v>25.679247000000004</v>
      </c>
      <c r="O118" s="88">
        <v>93.910601000000014</v>
      </c>
      <c r="P118" s="88">
        <v>5.9053769999999997</v>
      </c>
      <c r="Q118" s="88">
        <v>1.4543219999999999</v>
      </c>
      <c r="R118" s="88">
        <v>3.2334189999999996</v>
      </c>
      <c r="S118" s="88">
        <v>29.657898999999997</v>
      </c>
      <c r="U118" s="84" t="s">
        <v>544</v>
      </c>
    </row>
    <row r="119" spans="1:21" x14ac:dyDescent="0.15">
      <c r="B119" s="84" t="s">
        <v>345</v>
      </c>
      <c r="C119" s="88">
        <v>21.682782000000007</v>
      </c>
      <c r="D119" s="88">
        <v>4.8913909999999987</v>
      </c>
      <c r="E119" s="88">
        <v>20.934573999999994</v>
      </c>
      <c r="F119" s="88">
        <v>13.712408</v>
      </c>
      <c r="G119" s="88">
        <v>6.4748149999999995</v>
      </c>
      <c r="H119" s="88">
        <v>6.3827479999999994</v>
      </c>
      <c r="I119" s="88">
        <v>3.0689669999999998</v>
      </c>
      <c r="J119" s="88">
        <v>8.7251089999999998</v>
      </c>
      <c r="K119" s="88">
        <v>7.6196990000000024</v>
      </c>
      <c r="L119" s="88">
        <v>142.08137800000003</v>
      </c>
      <c r="M119" s="88">
        <v>125.609003</v>
      </c>
      <c r="N119" s="88">
        <v>24.005828999999999</v>
      </c>
      <c r="O119" s="88">
        <v>87.437468999999993</v>
      </c>
      <c r="P119" s="88">
        <v>4.3193749999999991</v>
      </c>
      <c r="Q119" s="88">
        <v>1.4936740000000002</v>
      </c>
      <c r="R119" s="88">
        <v>2.6587149999999999</v>
      </c>
      <c r="S119" s="88">
        <v>20.706657999999997</v>
      </c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680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15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15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15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15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15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15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15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15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15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15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15">
      <c r="B145" s="84" t="s">
        <v>340</v>
      </c>
      <c r="C145" s="88">
        <v>25.888909999999999</v>
      </c>
      <c r="D145" s="88">
        <v>54.921952000000005</v>
      </c>
      <c r="E145" s="88">
        <v>30.902197000000001</v>
      </c>
      <c r="F145" s="88">
        <v>256.78028399999999</v>
      </c>
      <c r="G145" s="88">
        <v>141.33289599999998</v>
      </c>
      <c r="H145" s="88">
        <v>74.157811999999993</v>
      </c>
      <c r="I145" s="88">
        <v>1.810967</v>
      </c>
      <c r="J145" s="88">
        <v>109.28312200000001</v>
      </c>
      <c r="K145" s="88">
        <v>0.54059800000000002</v>
      </c>
      <c r="L145" s="88">
        <v>7.914536</v>
      </c>
      <c r="M145" s="88">
        <v>4.4955759999999998</v>
      </c>
      <c r="N145" s="88">
        <v>2.6733169999999999</v>
      </c>
      <c r="O145" s="88">
        <v>24.683168999999999</v>
      </c>
      <c r="P145" s="88">
        <v>54.920046000000006</v>
      </c>
      <c r="Q145" s="88">
        <v>772.05337399999996</v>
      </c>
      <c r="R145" s="88">
        <v>823.76074300000028</v>
      </c>
      <c r="S145" s="88">
        <v>16.006694</v>
      </c>
      <c r="U145" s="84" t="s">
        <v>540</v>
      </c>
    </row>
    <row r="146" spans="1:21" x14ac:dyDescent="0.15">
      <c r="B146" s="84" t="s">
        <v>341</v>
      </c>
      <c r="C146" s="88">
        <v>26.077216</v>
      </c>
      <c r="D146" s="88">
        <v>58.050703000000013</v>
      </c>
      <c r="E146" s="88">
        <v>29.522921999999998</v>
      </c>
      <c r="F146" s="88">
        <v>390.16897200000005</v>
      </c>
      <c r="G146" s="88">
        <v>155.84863199999998</v>
      </c>
      <c r="H146" s="88">
        <v>84.124213999999995</v>
      </c>
      <c r="I146" s="88">
        <v>2.5792630000000001</v>
      </c>
      <c r="J146" s="88">
        <v>116.151217</v>
      </c>
      <c r="K146" s="88">
        <v>1.782783</v>
      </c>
      <c r="L146" s="88">
        <v>13.798449999999999</v>
      </c>
      <c r="M146" s="88">
        <v>2.7985069999999999</v>
      </c>
      <c r="N146" s="88">
        <v>2.6095660000000001</v>
      </c>
      <c r="O146" s="88">
        <v>27.505716999999994</v>
      </c>
      <c r="P146" s="88">
        <v>57.866129000000001</v>
      </c>
      <c r="Q146" s="88">
        <v>772.116084</v>
      </c>
      <c r="R146" s="88">
        <v>916.77652799999964</v>
      </c>
      <c r="S146" s="88">
        <v>11.87642</v>
      </c>
      <c r="U146" s="84" t="s">
        <v>541</v>
      </c>
    </row>
    <row r="147" spans="1:21" x14ac:dyDescent="0.15">
      <c r="B147" s="84" t="s">
        <v>342</v>
      </c>
      <c r="C147" s="88">
        <v>27.066946999999999</v>
      </c>
      <c r="D147" s="88">
        <v>55.582188000000002</v>
      </c>
      <c r="E147" s="88">
        <v>27.222740999999999</v>
      </c>
      <c r="F147" s="88">
        <v>296.16872700000005</v>
      </c>
      <c r="G147" s="88">
        <v>158.74875399999999</v>
      </c>
      <c r="H147" s="88">
        <v>87.632356999999999</v>
      </c>
      <c r="I147" s="88">
        <v>2.2054179999999999</v>
      </c>
      <c r="J147" s="88">
        <v>116.750812</v>
      </c>
      <c r="K147" s="88">
        <v>3.236513</v>
      </c>
      <c r="L147" s="88">
        <v>9.6421849999999996</v>
      </c>
      <c r="M147" s="88">
        <v>5.3323700000000001</v>
      </c>
      <c r="N147" s="88">
        <v>2.2753580000000002</v>
      </c>
      <c r="O147" s="88">
        <v>25.585975000000001</v>
      </c>
      <c r="P147" s="88">
        <v>52.024809000000005</v>
      </c>
      <c r="Q147" s="88">
        <v>801.25573599999984</v>
      </c>
      <c r="R147" s="88">
        <v>859.83358800000042</v>
      </c>
      <c r="S147" s="88">
        <v>2.516219</v>
      </c>
      <c r="U147" s="84" t="s">
        <v>542</v>
      </c>
    </row>
    <row r="148" spans="1:21" x14ac:dyDescent="0.15">
      <c r="B148" s="84" t="s">
        <v>343</v>
      </c>
      <c r="C148" s="88">
        <v>25.728601000000005</v>
      </c>
      <c r="D148" s="88">
        <v>54.982488000000004</v>
      </c>
      <c r="E148" s="88">
        <v>25.632333999999997</v>
      </c>
      <c r="F148" s="88">
        <v>239.78743100000003</v>
      </c>
      <c r="G148" s="88">
        <v>138.39899699999998</v>
      </c>
      <c r="H148" s="88">
        <v>82.170707999999991</v>
      </c>
      <c r="I148" s="88">
        <v>1.633902</v>
      </c>
      <c r="J148" s="88">
        <v>114.492204</v>
      </c>
      <c r="K148" s="88">
        <v>3.625931</v>
      </c>
      <c r="L148" s="88">
        <v>9.9763310000000001</v>
      </c>
      <c r="M148" s="88">
        <v>3.7956050000000001</v>
      </c>
      <c r="N148" s="88">
        <v>1.9183399999999999</v>
      </c>
      <c r="O148" s="88">
        <v>24.598741000000004</v>
      </c>
      <c r="P148" s="88">
        <v>51.973863000000001</v>
      </c>
      <c r="Q148" s="88">
        <v>736.91922499999976</v>
      </c>
      <c r="R148" s="88">
        <v>828.58950599999935</v>
      </c>
      <c r="S148" s="88">
        <v>7.758311</v>
      </c>
      <c r="U148" s="84" t="s">
        <v>543</v>
      </c>
    </row>
    <row r="149" spans="1:21" x14ac:dyDescent="0.15">
      <c r="B149" s="84" t="s">
        <v>344</v>
      </c>
      <c r="C149" s="88">
        <v>28.938300999999999</v>
      </c>
      <c r="D149" s="88">
        <v>60.703078999999995</v>
      </c>
      <c r="E149" s="88">
        <v>28.080312999999997</v>
      </c>
      <c r="F149" s="88">
        <v>438.79649099999995</v>
      </c>
      <c r="G149" s="88">
        <v>157.30548700000003</v>
      </c>
      <c r="H149" s="88">
        <v>82.988326000000001</v>
      </c>
      <c r="I149" s="88">
        <v>1.7582490000000002</v>
      </c>
      <c r="J149" s="88">
        <v>127.209208</v>
      </c>
      <c r="K149" s="88">
        <v>2.553277</v>
      </c>
      <c r="L149" s="88">
        <v>10.055184000000001</v>
      </c>
      <c r="M149" s="88">
        <v>5.5266359999999999</v>
      </c>
      <c r="N149" s="88">
        <v>1.9886189999999999</v>
      </c>
      <c r="O149" s="88">
        <v>26.268424999999993</v>
      </c>
      <c r="P149" s="88">
        <v>53.435462999999999</v>
      </c>
      <c r="Q149" s="88">
        <v>817.86337000000026</v>
      </c>
      <c r="R149" s="88">
        <v>905.62657000000036</v>
      </c>
      <c r="S149" s="88">
        <v>11.109553999999999</v>
      </c>
      <c r="U149" s="84" t="s">
        <v>544</v>
      </c>
    </row>
    <row r="150" spans="1:21" x14ac:dyDescent="0.15">
      <c r="B150" s="84" t="s">
        <v>345</v>
      </c>
      <c r="C150" s="88">
        <v>20.841936</v>
      </c>
      <c r="D150" s="88">
        <v>49.063241000000005</v>
      </c>
      <c r="E150" s="88">
        <v>26.297691</v>
      </c>
      <c r="F150" s="88">
        <v>243.54108799999997</v>
      </c>
      <c r="G150" s="88">
        <v>111.37894000000001</v>
      </c>
      <c r="H150" s="88">
        <v>54.695898</v>
      </c>
      <c r="I150" s="88">
        <v>1.2715639999999999</v>
      </c>
      <c r="J150" s="88">
        <v>83.299346999999997</v>
      </c>
      <c r="K150" s="88">
        <v>1.1310789999999999</v>
      </c>
      <c r="L150" s="88">
        <v>7.0966719999999999</v>
      </c>
      <c r="M150" s="88">
        <v>4.4859580000000001</v>
      </c>
      <c r="N150" s="88">
        <v>1.9066159999999999</v>
      </c>
      <c r="O150" s="88">
        <v>24.613359000000003</v>
      </c>
      <c r="P150" s="88">
        <v>38.728605000000009</v>
      </c>
      <c r="Q150" s="88">
        <v>619.78358800000024</v>
      </c>
      <c r="R150" s="88">
        <v>749.42432600000006</v>
      </c>
      <c r="S150" s="88">
        <v>2.027301</v>
      </c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680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15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1184.055546</v>
      </c>
      <c r="D176" s="88">
        <v>163.06117400000002</v>
      </c>
      <c r="E176" s="88">
        <v>11.580934999999998</v>
      </c>
      <c r="F176" s="88">
        <v>203.67385199999995</v>
      </c>
      <c r="G176" s="88">
        <v>13.851153000000004</v>
      </c>
      <c r="H176" s="88">
        <v>2.5143250000000004</v>
      </c>
      <c r="I176" s="88">
        <v>3.2334879999999999</v>
      </c>
      <c r="J176" s="88">
        <v>132.37471600000001</v>
      </c>
      <c r="K176" s="88">
        <v>39.401713000000001</v>
      </c>
      <c r="L176" s="88">
        <v>29.500884999999997</v>
      </c>
      <c r="M176" s="88">
        <v>3.7402489999999999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1105.156023</v>
      </c>
      <c r="D177" s="88">
        <v>25.199516999999997</v>
      </c>
      <c r="E177" s="88">
        <v>22.056926999999998</v>
      </c>
      <c r="F177" s="88">
        <v>206.91615399999995</v>
      </c>
      <c r="G177" s="88">
        <v>14.323724999999996</v>
      </c>
      <c r="H177" s="88">
        <v>2.8085100000000001</v>
      </c>
      <c r="I177" s="88">
        <v>4.726712</v>
      </c>
      <c r="J177" s="88">
        <v>131.56377699999999</v>
      </c>
      <c r="K177" s="88">
        <v>40.611020000000003</v>
      </c>
      <c r="L177" s="88">
        <v>30.836087999999997</v>
      </c>
      <c r="M177" s="88">
        <v>2.4182360000000007</v>
      </c>
      <c r="N177" s="88">
        <v>0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1081.6626899999999</v>
      </c>
      <c r="D178" s="88">
        <v>24.239505999999999</v>
      </c>
      <c r="E178" s="88">
        <v>9.5438549999999989</v>
      </c>
      <c r="F178" s="88">
        <v>198.95092700000006</v>
      </c>
      <c r="G178" s="88">
        <v>18.931901</v>
      </c>
      <c r="H178" s="88">
        <v>2.8474110000000001</v>
      </c>
      <c r="I178" s="88">
        <v>2.5887659999999997</v>
      </c>
      <c r="J178" s="88">
        <v>136.585251</v>
      </c>
      <c r="K178" s="88">
        <v>46.289710000000007</v>
      </c>
      <c r="L178" s="88">
        <v>32.216923000000001</v>
      </c>
      <c r="M178" s="88">
        <v>4.1850240000000003</v>
      </c>
      <c r="N178" s="88">
        <v>0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1027.6383949999999</v>
      </c>
      <c r="D179" s="88">
        <v>94.323362000000003</v>
      </c>
      <c r="E179" s="88">
        <v>22.311056000000001</v>
      </c>
      <c r="F179" s="88">
        <v>191.78236300000003</v>
      </c>
      <c r="G179" s="88">
        <v>19.634506999999999</v>
      </c>
      <c r="H179" s="88">
        <v>2.179427</v>
      </c>
      <c r="I179" s="88">
        <v>3.372665</v>
      </c>
      <c r="J179" s="88">
        <v>131.925183</v>
      </c>
      <c r="K179" s="88">
        <v>40.441721000000001</v>
      </c>
      <c r="L179" s="88">
        <v>31.036864999999999</v>
      </c>
      <c r="M179" s="88">
        <v>3.3455989999999987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1035.014287</v>
      </c>
      <c r="D180" s="88">
        <v>183.48842599999998</v>
      </c>
      <c r="E180" s="88">
        <v>15.570434000000001</v>
      </c>
      <c r="F180" s="88">
        <v>209.43227900000002</v>
      </c>
      <c r="G180" s="88">
        <v>21.890346000000005</v>
      </c>
      <c r="H180" s="88">
        <v>2.8749719999999996</v>
      </c>
      <c r="I180" s="88">
        <v>3.5942760000000002</v>
      </c>
      <c r="J180" s="88">
        <v>131.94051899999999</v>
      </c>
      <c r="K180" s="88">
        <v>42.733934000000005</v>
      </c>
      <c r="L180" s="88">
        <v>33.049618000000009</v>
      </c>
      <c r="M180" s="88">
        <v>2.2541769999999999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825.1090210000001</v>
      </c>
      <c r="D181" s="88">
        <v>36.635956999999998</v>
      </c>
      <c r="E181" s="88">
        <v>3.4379740000000001</v>
      </c>
      <c r="F181" s="88">
        <v>165.33345100000005</v>
      </c>
      <c r="G181" s="88">
        <v>17.818060000000003</v>
      </c>
      <c r="H181" s="88">
        <v>2.6832729999999998</v>
      </c>
      <c r="I181" s="88">
        <v>2.59341</v>
      </c>
      <c r="J181" s="88">
        <v>106.92148799999998</v>
      </c>
      <c r="K181" s="88">
        <v>39.368439999999985</v>
      </c>
      <c r="L181" s="88">
        <v>30.564330999999996</v>
      </c>
      <c r="M181" s="88">
        <v>2.8135790000000016</v>
      </c>
      <c r="N181" s="88">
        <v>0</v>
      </c>
      <c r="O181" s="88">
        <v>0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15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15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15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15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15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15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15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15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15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15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15">
      <c r="B21" s="84" t="s">
        <v>340</v>
      </c>
      <c r="C21" s="88">
        <v>35.672406999999993</v>
      </c>
      <c r="D21" s="88">
        <v>24.133180000000003</v>
      </c>
      <c r="E21" s="88">
        <v>78.942974000000007</v>
      </c>
      <c r="F21" s="88">
        <v>39.070279999999997</v>
      </c>
      <c r="G21" s="88">
        <v>7.7149619999999999</v>
      </c>
      <c r="H21" s="88">
        <v>20.082249999999998</v>
      </c>
      <c r="I21" s="88">
        <v>42.658321000000001</v>
      </c>
      <c r="J21" s="88">
        <v>67.461756000000008</v>
      </c>
      <c r="K21" s="88">
        <v>10.666236000000001</v>
      </c>
      <c r="L21" s="88">
        <v>11.545459000000001</v>
      </c>
      <c r="M21" s="88">
        <v>6.9792370000000012</v>
      </c>
      <c r="N21" s="88">
        <v>9.364946999999999</v>
      </c>
      <c r="O21" s="88">
        <v>0.90503200000000006</v>
      </c>
      <c r="P21" s="88">
        <v>0.17272499999999999</v>
      </c>
      <c r="Q21" s="88">
        <v>147.86929200000003</v>
      </c>
      <c r="R21" s="88">
        <v>35.695865000000005</v>
      </c>
      <c r="S21" s="88">
        <v>34.872968999999998</v>
      </c>
      <c r="U21" s="84" t="s">
        <v>540</v>
      </c>
    </row>
    <row r="22" spans="1:21" x14ac:dyDescent="0.15">
      <c r="B22" s="84" t="s">
        <v>341</v>
      </c>
      <c r="C22" s="88">
        <v>49.165850000000006</v>
      </c>
      <c r="D22" s="88">
        <v>27.231876000000003</v>
      </c>
      <c r="E22" s="88">
        <v>73.139292999999995</v>
      </c>
      <c r="F22" s="88">
        <v>42.437907999999986</v>
      </c>
      <c r="G22" s="88">
        <v>7.3274610000000004</v>
      </c>
      <c r="H22" s="88">
        <v>23.349734999999999</v>
      </c>
      <c r="I22" s="88">
        <v>44.945047000000002</v>
      </c>
      <c r="J22" s="88">
        <v>85.358316000000002</v>
      </c>
      <c r="K22" s="88">
        <v>12.893079999999996</v>
      </c>
      <c r="L22" s="88">
        <v>11.134459</v>
      </c>
      <c r="M22" s="88">
        <v>8.1769840000000009</v>
      </c>
      <c r="N22" s="88">
        <v>8.2017690000000005</v>
      </c>
      <c r="O22" s="88">
        <v>0.8817870000000001</v>
      </c>
      <c r="P22" s="88">
        <v>0.57918199999999997</v>
      </c>
      <c r="Q22" s="88">
        <v>175.79144500000001</v>
      </c>
      <c r="R22" s="88">
        <v>37.300150000000002</v>
      </c>
      <c r="S22" s="88">
        <v>23.409142000000003</v>
      </c>
      <c r="U22" s="84" t="s">
        <v>541</v>
      </c>
    </row>
    <row r="23" spans="1:21" x14ac:dyDescent="0.15">
      <c r="B23" s="84" t="s">
        <v>342</v>
      </c>
      <c r="C23" s="88">
        <v>28.893608999999998</v>
      </c>
      <c r="D23" s="88">
        <v>28.388231000000001</v>
      </c>
      <c r="E23" s="88">
        <v>80.771992000000012</v>
      </c>
      <c r="F23" s="88">
        <v>42.475049000000006</v>
      </c>
      <c r="G23" s="88">
        <v>7.4193090000000002</v>
      </c>
      <c r="H23" s="88">
        <v>17.690394999999999</v>
      </c>
      <c r="I23" s="88">
        <v>56.657514999999997</v>
      </c>
      <c r="J23" s="88">
        <v>90.460182000000003</v>
      </c>
      <c r="K23" s="88">
        <v>11.605362000000001</v>
      </c>
      <c r="L23" s="88">
        <v>9.4739120000000003</v>
      </c>
      <c r="M23" s="88">
        <v>10.979784999999998</v>
      </c>
      <c r="N23" s="88">
        <v>8.7284550000000003</v>
      </c>
      <c r="O23" s="88">
        <v>0.87493799999999999</v>
      </c>
      <c r="P23" s="88">
        <v>0.61042000000000007</v>
      </c>
      <c r="Q23" s="88">
        <v>158.23715900000002</v>
      </c>
      <c r="R23" s="88">
        <v>35.049032000000004</v>
      </c>
      <c r="S23" s="88">
        <v>31.670099</v>
      </c>
      <c r="U23" s="84" t="s">
        <v>542</v>
      </c>
    </row>
    <row r="24" spans="1:21" x14ac:dyDescent="0.15">
      <c r="B24" s="84" t="s">
        <v>343</v>
      </c>
      <c r="C24" s="88">
        <v>23.630557</v>
      </c>
      <c r="D24" s="88">
        <v>27.280219999999993</v>
      </c>
      <c r="E24" s="88">
        <v>83.796481999999997</v>
      </c>
      <c r="F24" s="88">
        <v>37.284455000000015</v>
      </c>
      <c r="G24" s="88">
        <v>5.9825350000000004</v>
      </c>
      <c r="H24" s="88">
        <v>10.739859000000001</v>
      </c>
      <c r="I24" s="88">
        <v>58.025137000000008</v>
      </c>
      <c r="J24" s="88">
        <v>75.764910999999998</v>
      </c>
      <c r="K24" s="88">
        <v>12.786522</v>
      </c>
      <c r="L24" s="88">
        <v>7.7477019999999994</v>
      </c>
      <c r="M24" s="88">
        <v>7.2491430000000001</v>
      </c>
      <c r="N24" s="88">
        <v>7.9647179999999995</v>
      </c>
      <c r="O24" s="88">
        <v>0.7114910000000001</v>
      </c>
      <c r="P24" s="88">
        <v>0.42684499999999997</v>
      </c>
      <c r="Q24" s="88">
        <v>142.259333</v>
      </c>
      <c r="R24" s="88">
        <v>34.569325000000006</v>
      </c>
      <c r="S24" s="88">
        <v>15.302531999999999</v>
      </c>
      <c r="U24" s="84" t="s">
        <v>543</v>
      </c>
    </row>
    <row r="25" spans="1:21" x14ac:dyDescent="0.15">
      <c r="B25" s="84" t="s">
        <v>344</v>
      </c>
      <c r="C25" s="88">
        <v>20.304107999999999</v>
      </c>
      <c r="D25" s="88">
        <v>27.952874000000001</v>
      </c>
      <c r="E25" s="88">
        <v>96.077915000000004</v>
      </c>
      <c r="F25" s="88">
        <v>42.188119000000007</v>
      </c>
      <c r="G25" s="88">
        <v>8.7549169999999989</v>
      </c>
      <c r="H25" s="88">
        <v>6.1607719999999997</v>
      </c>
      <c r="I25" s="88">
        <v>51.740873999999998</v>
      </c>
      <c r="J25" s="88">
        <v>82.367556999999991</v>
      </c>
      <c r="K25" s="88">
        <v>13.237956999999998</v>
      </c>
      <c r="L25" s="88">
        <v>10.191066000000001</v>
      </c>
      <c r="M25" s="88">
        <v>7.3241199999999997</v>
      </c>
      <c r="N25" s="88">
        <v>6.7259539999999998</v>
      </c>
      <c r="O25" s="88">
        <v>0.45674800000000004</v>
      </c>
      <c r="P25" s="88">
        <v>0.34202499999999997</v>
      </c>
      <c r="Q25" s="88">
        <v>185.19354799999999</v>
      </c>
      <c r="R25" s="88">
        <v>40.703862000000001</v>
      </c>
      <c r="S25" s="88">
        <v>28.91658</v>
      </c>
      <c r="U25" s="84" t="s">
        <v>544</v>
      </c>
    </row>
    <row r="26" spans="1:21" x14ac:dyDescent="0.15">
      <c r="B26" s="84" t="s">
        <v>345</v>
      </c>
      <c r="C26" s="88">
        <v>26.866881999999997</v>
      </c>
      <c r="D26" s="88">
        <v>21.978175999999998</v>
      </c>
      <c r="E26" s="88">
        <v>93.476857999999993</v>
      </c>
      <c r="F26" s="88">
        <v>42.761609000000007</v>
      </c>
      <c r="G26" s="88">
        <v>2.7305799999999998</v>
      </c>
      <c r="H26" s="88">
        <v>12.217684</v>
      </c>
      <c r="I26" s="88">
        <v>45.731467000000002</v>
      </c>
      <c r="J26" s="88">
        <v>96.544237999999979</v>
      </c>
      <c r="K26" s="88">
        <v>11.236247000000002</v>
      </c>
      <c r="L26" s="88">
        <v>7.3619470000000007</v>
      </c>
      <c r="M26" s="88">
        <v>7.3268020000000007</v>
      </c>
      <c r="N26" s="88">
        <v>7.5678190000000001</v>
      </c>
      <c r="O26" s="88">
        <v>0.20561099999999999</v>
      </c>
      <c r="P26" s="88">
        <v>0.29349199999999998</v>
      </c>
      <c r="Q26" s="88">
        <v>117.54429099999999</v>
      </c>
      <c r="R26" s="88">
        <v>31.811620000000008</v>
      </c>
      <c r="S26" s="88">
        <v>24.367140999999997</v>
      </c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681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15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15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15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15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15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15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15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15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15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15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15">
      <c r="B52" s="84" t="s">
        <v>340</v>
      </c>
      <c r="C52" s="88">
        <v>8.9673790000000011</v>
      </c>
      <c r="D52" s="88">
        <v>42.837406000000009</v>
      </c>
      <c r="E52" s="88">
        <v>56.763646999999992</v>
      </c>
      <c r="F52" s="88">
        <v>33.281218999999993</v>
      </c>
      <c r="G52" s="88">
        <v>114.64738699999995</v>
      </c>
      <c r="H52" s="88">
        <v>18.134100999999998</v>
      </c>
      <c r="I52" s="88">
        <v>71.871871999999996</v>
      </c>
      <c r="J52" s="88">
        <v>26.25067099999999</v>
      </c>
      <c r="K52" s="88">
        <v>43.785841000000005</v>
      </c>
      <c r="L52" s="88">
        <v>363.69156499999997</v>
      </c>
      <c r="M52" s="88">
        <v>13.047564000000001</v>
      </c>
      <c r="N52" s="88">
        <v>113.57891100000001</v>
      </c>
      <c r="O52" s="88">
        <v>430.00624299999998</v>
      </c>
      <c r="P52" s="88">
        <v>11.325308</v>
      </c>
      <c r="Q52" s="88">
        <v>28.213699999999996</v>
      </c>
      <c r="R52" s="88">
        <v>24.953685999999998</v>
      </c>
      <c r="S52" s="88">
        <v>14.928836000000006</v>
      </c>
      <c r="U52" s="84" t="s">
        <v>540</v>
      </c>
    </row>
    <row r="53" spans="1:21" x14ac:dyDescent="0.15">
      <c r="B53" s="84" t="s">
        <v>341</v>
      </c>
      <c r="C53" s="88">
        <v>8.2130239999999972</v>
      </c>
      <c r="D53" s="88">
        <v>45.43826099999999</v>
      </c>
      <c r="E53" s="88">
        <v>62.563513999999998</v>
      </c>
      <c r="F53" s="88">
        <v>35.359978000000005</v>
      </c>
      <c r="G53" s="88">
        <v>123.76908700000004</v>
      </c>
      <c r="H53" s="88">
        <v>22.034980000000004</v>
      </c>
      <c r="I53" s="88">
        <v>85.260025999999996</v>
      </c>
      <c r="J53" s="88">
        <v>37.022926999999996</v>
      </c>
      <c r="K53" s="88">
        <v>50.865355999999998</v>
      </c>
      <c r="L53" s="88">
        <v>632.62213600000007</v>
      </c>
      <c r="M53" s="88">
        <v>11.905831000000003</v>
      </c>
      <c r="N53" s="88">
        <v>66.711848000000003</v>
      </c>
      <c r="O53" s="88">
        <v>142.60061800000003</v>
      </c>
      <c r="P53" s="88">
        <v>13.207203000000002</v>
      </c>
      <c r="Q53" s="88">
        <v>27.624681000000017</v>
      </c>
      <c r="R53" s="88">
        <v>26.580077999999993</v>
      </c>
      <c r="S53" s="88">
        <v>17.932024999999999</v>
      </c>
      <c r="U53" s="84" t="s">
        <v>541</v>
      </c>
    </row>
    <row r="54" spans="1:21" x14ac:dyDescent="0.15">
      <c r="B54" s="84" t="s">
        <v>342</v>
      </c>
      <c r="C54" s="88">
        <v>8.6617549999999994</v>
      </c>
      <c r="D54" s="88">
        <v>45.728413000000003</v>
      </c>
      <c r="E54" s="88">
        <v>62.500970999999993</v>
      </c>
      <c r="F54" s="88">
        <v>32.198076</v>
      </c>
      <c r="G54" s="88">
        <v>121.35951899999995</v>
      </c>
      <c r="H54" s="88">
        <v>21.762136999999999</v>
      </c>
      <c r="I54" s="88">
        <v>78.778547000000003</v>
      </c>
      <c r="J54" s="88">
        <v>35.922367000000001</v>
      </c>
      <c r="K54" s="88">
        <v>66.354607999999999</v>
      </c>
      <c r="L54" s="88">
        <v>497.82803399999983</v>
      </c>
      <c r="M54" s="88">
        <v>17.106891000000001</v>
      </c>
      <c r="N54" s="88">
        <v>80.246548000000004</v>
      </c>
      <c r="O54" s="88">
        <v>141.501159</v>
      </c>
      <c r="P54" s="88">
        <v>12.320465</v>
      </c>
      <c r="Q54" s="88">
        <v>26.580182999999995</v>
      </c>
      <c r="R54" s="88">
        <v>30.815122999999986</v>
      </c>
      <c r="S54" s="88">
        <v>17.192964000000003</v>
      </c>
      <c r="U54" s="84" t="s">
        <v>542</v>
      </c>
    </row>
    <row r="55" spans="1:21" x14ac:dyDescent="0.15">
      <c r="B55" s="84" t="s">
        <v>343</v>
      </c>
      <c r="C55" s="88">
        <v>7.4601989999999985</v>
      </c>
      <c r="D55" s="88">
        <v>45.304210999999995</v>
      </c>
      <c r="E55" s="88">
        <v>48.195236000000023</v>
      </c>
      <c r="F55" s="88">
        <v>34.646114999999995</v>
      </c>
      <c r="G55" s="88">
        <v>111.50476600000002</v>
      </c>
      <c r="H55" s="88">
        <v>17.286811999999998</v>
      </c>
      <c r="I55" s="88">
        <v>88.781469999999999</v>
      </c>
      <c r="J55" s="88">
        <v>31.454413000000002</v>
      </c>
      <c r="K55" s="88">
        <v>57.438178999999998</v>
      </c>
      <c r="L55" s="88">
        <v>486.32316999999995</v>
      </c>
      <c r="M55" s="88">
        <v>14.498900999999996</v>
      </c>
      <c r="N55" s="88">
        <v>92.571477999999999</v>
      </c>
      <c r="O55" s="88">
        <v>318.20265099999995</v>
      </c>
      <c r="P55" s="88">
        <v>19.315283000000001</v>
      </c>
      <c r="Q55" s="88">
        <v>23.799434999999995</v>
      </c>
      <c r="R55" s="88">
        <v>25.533498999999981</v>
      </c>
      <c r="S55" s="88">
        <v>16.711347</v>
      </c>
      <c r="U55" s="84" t="s">
        <v>543</v>
      </c>
    </row>
    <row r="56" spans="1:21" x14ac:dyDescent="0.15">
      <c r="B56" s="84" t="s">
        <v>344</v>
      </c>
      <c r="C56" s="88">
        <v>9.287408000000001</v>
      </c>
      <c r="D56" s="88">
        <v>51.30453</v>
      </c>
      <c r="E56" s="88">
        <v>62.531384999999993</v>
      </c>
      <c r="F56" s="88">
        <v>32.608453000000004</v>
      </c>
      <c r="G56" s="88">
        <v>131.56759399999999</v>
      </c>
      <c r="H56" s="88">
        <v>19.102195999999999</v>
      </c>
      <c r="I56" s="88">
        <v>86.691755999999998</v>
      </c>
      <c r="J56" s="88">
        <v>36.637649999999994</v>
      </c>
      <c r="K56" s="88">
        <v>51.552605</v>
      </c>
      <c r="L56" s="88">
        <v>543.47089400000004</v>
      </c>
      <c r="M56" s="88">
        <v>17.858893999999999</v>
      </c>
      <c r="N56" s="88">
        <v>42.271648999999989</v>
      </c>
      <c r="O56" s="88">
        <v>1136.4805469999999</v>
      </c>
      <c r="P56" s="88">
        <v>17.757104999999999</v>
      </c>
      <c r="Q56" s="88">
        <v>29.671687000000002</v>
      </c>
      <c r="R56" s="88">
        <v>28.827556000000001</v>
      </c>
      <c r="S56" s="88">
        <v>18.779076999999997</v>
      </c>
      <c r="U56" s="84" t="s">
        <v>544</v>
      </c>
    </row>
    <row r="57" spans="1:21" x14ac:dyDescent="0.15">
      <c r="B57" s="84" t="s">
        <v>345</v>
      </c>
      <c r="C57" s="88">
        <v>7.3940909999999995</v>
      </c>
      <c r="D57" s="88">
        <v>46.17050900000001</v>
      </c>
      <c r="E57" s="88">
        <v>44.666494000000014</v>
      </c>
      <c r="F57" s="88">
        <v>30.557469000000001</v>
      </c>
      <c r="G57" s="88">
        <v>108.32331800000004</v>
      </c>
      <c r="H57" s="88">
        <v>18.201053999999999</v>
      </c>
      <c r="I57" s="88">
        <v>82.563478000000003</v>
      </c>
      <c r="J57" s="88">
        <v>26.711300000000005</v>
      </c>
      <c r="K57" s="88">
        <v>54.119934999999998</v>
      </c>
      <c r="L57" s="88">
        <v>467.14441800000009</v>
      </c>
      <c r="M57" s="88">
        <v>14.760164999999999</v>
      </c>
      <c r="N57" s="88">
        <v>59.966617000000006</v>
      </c>
      <c r="O57" s="88">
        <v>144.37823600000002</v>
      </c>
      <c r="P57" s="88">
        <v>20.300967</v>
      </c>
      <c r="Q57" s="88">
        <v>22.053700999999997</v>
      </c>
      <c r="R57" s="88">
        <v>26.941627999999987</v>
      </c>
      <c r="S57" s="88">
        <v>15.220482000000001</v>
      </c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681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15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15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15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15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15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15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15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15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15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15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15">
      <c r="B83" s="84" t="s">
        <v>340</v>
      </c>
      <c r="C83" s="88">
        <v>9.7509100000000011</v>
      </c>
      <c r="D83" s="88">
        <v>0.67397799999999997</v>
      </c>
      <c r="E83" s="88">
        <v>1.1489860000000001</v>
      </c>
      <c r="F83" s="88">
        <v>37.084551999999995</v>
      </c>
      <c r="G83" s="88">
        <v>298.55554699999993</v>
      </c>
      <c r="H83" s="88">
        <v>166.50585700000008</v>
      </c>
      <c r="I83" s="88">
        <v>8.8109880000000018</v>
      </c>
      <c r="J83" s="88">
        <v>30.799658999999998</v>
      </c>
      <c r="K83" s="88">
        <v>1.0006900000000001</v>
      </c>
      <c r="L83" s="88">
        <v>79.270317000000006</v>
      </c>
      <c r="M83" s="88">
        <v>105.114458</v>
      </c>
      <c r="N83" s="88">
        <v>0.147731</v>
      </c>
      <c r="O83" s="88">
        <v>69.463340000000017</v>
      </c>
      <c r="P83" s="88">
        <v>195.98719</v>
      </c>
      <c r="Q83" s="88">
        <v>5.9827379999999994</v>
      </c>
      <c r="R83" s="88">
        <v>4.2960000000000005E-2</v>
      </c>
      <c r="S83" s="88">
        <v>5.7389920000000005</v>
      </c>
      <c r="U83" s="84" t="s">
        <v>540</v>
      </c>
    </row>
    <row r="84" spans="1:21" x14ac:dyDescent="0.15">
      <c r="B84" s="84" t="s">
        <v>341</v>
      </c>
      <c r="C84" s="88">
        <v>9.8852650000000004</v>
      </c>
      <c r="D84" s="88">
        <v>0.81420000000000003</v>
      </c>
      <c r="E84" s="88">
        <v>0.62168199999999996</v>
      </c>
      <c r="F84" s="88">
        <v>39.551935999999998</v>
      </c>
      <c r="G84" s="88">
        <v>326.19575999999995</v>
      </c>
      <c r="H84" s="88">
        <v>151.06398399999986</v>
      </c>
      <c r="I84" s="88">
        <v>9.9824289999999998</v>
      </c>
      <c r="J84" s="88">
        <v>30.416044000000003</v>
      </c>
      <c r="K84" s="88">
        <v>1.303094</v>
      </c>
      <c r="L84" s="88">
        <v>75.478738000000007</v>
      </c>
      <c r="M84" s="88">
        <v>103.11724099999999</v>
      </c>
      <c r="N84" s="88">
        <v>0.10209499999999999</v>
      </c>
      <c r="O84" s="88">
        <v>79.384843000000004</v>
      </c>
      <c r="P84" s="88">
        <v>209.02702099999999</v>
      </c>
      <c r="Q84" s="88">
        <v>4.8403349999999996</v>
      </c>
      <c r="R84" s="88">
        <v>3.8841000000000001E-2</v>
      </c>
      <c r="S84" s="88">
        <v>5.8691500000000003</v>
      </c>
      <c r="U84" s="84" t="s">
        <v>541</v>
      </c>
    </row>
    <row r="85" spans="1:21" x14ac:dyDescent="0.15">
      <c r="B85" s="84" t="s">
        <v>342</v>
      </c>
      <c r="C85" s="88">
        <v>10.295142</v>
      </c>
      <c r="D85" s="88">
        <v>0.53389200000000003</v>
      </c>
      <c r="E85" s="88">
        <v>0.49139300000000002</v>
      </c>
      <c r="F85" s="88">
        <v>40.921085999999995</v>
      </c>
      <c r="G85" s="88">
        <v>325.31488899999999</v>
      </c>
      <c r="H85" s="88">
        <v>170.94282799999991</v>
      </c>
      <c r="I85" s="88">
        <v>9.7210140000000003</v>
      </c>
      <c r="J85" s="88">
        <v>30.815063000000002</v>
      </c>
      <c r="K85" s="88">
        <v>0.818662</v>
      </c>
      <c r="L85" s="88">
        <v>75.232268000000005</v>
      </c>
      <c r="M85" s="88">
        <v>106.80158</v>
      </c>
      <c r="N85" s="88">
        <v>0.17162899999999998</v>
      </c>
      <c r="O85" s="88">
        <v>73.147576000000015</v>
      </c>
      <c r="P85" s="88">
        <v>221.10592799999998</v>
      </c>
      <c r="Q85" s="88">
        <v>5.6852439999999991</v>
      </c>
      <c r="R85" s="88">
        <v>4.9379000000000006E-2</v>
      </c>
      <c r="S85" s="88">
        <v>6.7494509999999988</v>
      </c>
      <c r="U85" s="84" t="s">
        <v>542</v>
      </c>
    </row>
    <row r="86" spans="1:21" x14ac:dyDescent="0.15">
      <c r="B86" s="84" t="s">
        <v>343</v>
      </c>
      <c r="C86" s="88">
        <v>9.4374040000000008</v>
      </c>
      <c r="D86" s="88">
        <v>0.794902</v>
      </c>
      <c r="E86" s="88">
        <v>0.677871</v>
      </c>
      <c r="F86" s="88">
        <v>47.438476000000001</v>
      </c>
      <c r="G86" s="88">
        <v>307.59227499999997</v>
      </c>
      <c r="H86" s="88">
        <v>155.77947499999996</v>
      </c>
      <c r="I86" s="88">
        <v>8.8973010000000006</v>
      </c>
      <c r="J86" s="88">
        <v>25.551041000000005</v>
      </c>
      <c r="K86" s="88">
        <v>0.63363199999999997</v>
      </c>
      <c r="L86" s="88">
        <v>69.149867</v>
      </c>
      <c r="M86" s="88">
        <v>111.24627500000001</v>
      </c>
      <c r="N86" s="88">
        <v>0.11575000000000001</v>
      </c>
      <c r="O86" s="88">
        <v>87.905203999999998</v>
      </c>
      <c r="P86" s="88">
        <v>197.45182499999999</v>
      </c>
      <c r="Q86" s="88">
        <v>8.2779159999999994</v>
      </c>
      <c r="R86" s="88">
        <v>1.8671999999999998E-2</v>
      </c>
      <c r="S86" s="88">
        <v>5.9007989999999992</v>
      </c>
      <c r="U86" s="84" t="s">
        <v>543</v>
      </c>
    </row>
    <row r="87" spans="1:21" x14ac:dyDescent="0.15">
      <c r="B87" s="84" t="s">
        <v>344</v>
      </c>
      <c r="C87" s="88">
        <v>11.731405000000002</v>
      </c>
      <c r="D87" s="88">
        <v>0.48758599999999996</v>
      </c>
      <c r="E87" s="88">
        <v>0.62951200000000007</v>
      </c>
      <c r="F87" s="88">
        <v>35.824026000000003</v>
      </c>
      <c r="G87" s="88">
        <v>332.35661599999986</v>
      </c>
      <c r="H87" s="88">
        <v>161.70759800000005</v>
      </c>
      <c r="I87" s="88">
        <v>9.5382990000000021</v>
      </c>
      <c r="J87" s="88">
        <v>32.836978999999999</v>
      </c>
      <c r="K87" s="88">
        <v>1.031622</v>
      </c>
      <c r="L87" s="88">
        <v>82.291798</v>
      </c>
      <c r="M87" s="88">
        <v>119.102974</v>
      </c>
      <c r="N87" s="88">
        <v>9.8398999999999986E-2</v>
      </c>
      <c r="O87" s="88">
        <v>93.191574000000003</v>
      </c>
      <c r="P87" s="88">
        <v>198.10919899999996</v>
      </c>
      <c r="Q87" s="88">
        <v>6.4217599999999981</v>
      </c>
      <c r="R87" s="88">
        <v>4.7108999999999998E-2</v>
      </c>
      <c r="S87" s="88">
        <v>6.4133109999999984</v>
      </c>
      <c r="U87" s="84" t="s">
        <v>544</v>
      </c>
    </row>
    <row r="88" spans="1:21" x14ac:dyDescent="0.15">
      <c r="B88" s="84" t="s">
        <v>345</v>
      </c>
      <c r="C88" s="88">
        <v>9.727094000000001</v>
      </c>
      <c r="D88" s="88">
        <v>0.85970199999999997</v>
      </c>
      <c r="E88" s="88">
        <v>0.33005200000000007</v>
      </c>
      <c r="F88" s="88">
        <v>29.361193999999998</v>
      </c>
      <c r="G88" s="88">
        <v>236.49771700000002</v>
      </c>
      <c r="H88" s="88">
        <v>121.27441800000008</v>
      </c>
      <c r="I88" s="88">
        <v>3.9203939999999999</v>
      </c>
      <c r="J88" s="88">
        <v>23.139967999999996</v>
      </c>
      <c r="K88" s="88">
        <v>0.17705599999999999</v>
      </c>
      <c r="L88" s="88">
        <v>54.271356999999995</v>
      </c>
      <c r="M88" s="88">
        <v>53.012585999999992</v>
      </c>
      <c r="N88" s="88">
        <v>6.3758999999999996E-2</v>
      </c>
      <c r="O88" s="88">
        <v>64.270294000000007</v>
      </c>
      <c r="P88" s="88">
        <v>182.15392499999984</v>
      </c>
      <c r="Q88" s="88">
        <v>5.2438490000000026</v>
      </c>
      <c r="R88" s="88">
        <v>2.9267999999999999E-2</v>
      </c>
      <c r="S88" s="88">
        <v>4.4766250000000003</v>
      </c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681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15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15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15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15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15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15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15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15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15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15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15">
      <c r="B114" s="84" t="s">
        <v>340</v>
      </c>
      <c r="C114" s="88">
        <v>16.174764999999994</v>
      </c>
      <c r="D114" s="88">
        <v>3.110852</v>
      </c>
      <c r="E114" s="88">
        <v>9.1749369999999981</v>
      </c>
      <c r="F114" s="88">
        <v>20.091421999999994</v>
      </c>
      <c r="G114" s="88">
        <v>32.427343</v>
      </c>
      <c r="H114" s="88">
        <v>7.2010879999999986</v>
      </c>
      <c r="I114" s="88">
        <v>6.4533419999999992</v>
      </c>
      <c r="J114" s="88">
        <v>29.682892000000002</v>
      </c>
      <c r="K114" s="88">
        <v>16.768011999999999</v>
      </c>
      <c r="L114" s="88">
        <v>193.87259700000001</v>
      </c>
      <c r="M114" s="88">
        <v>96.145988000000017</v>
      </c>
      <c r="N114" s="88">
        <v>62.197799000000018</v>
      </c>
      <c r="O114" s="88">
        <v>144.58259699999999</v>
      </c>
      <c r="P114" s="88">
        <v>9.4961459999999995</v>
      </c>
      <c r="Q114" s="88">
        <v>1.230545</v>
      </c>
      <c r="R114" s="88">
        <v>0.35977799999999999</v>
      </c>
      <c r="S114" s="88">
        <v>53.390692999999985</v>
      </c>
      <c r="U114" s="84" t="s">
        <v>540</v>
      </c>
    </row>
    <row r="115" spans="1:21" x14ac:dyDescent="0.15">
      <c r="B115" s="84" t="s">
        <v>341</v>
      </c>
      <c r="C115" s="88">
        <v>16.391276000000001</v>
      </c>
      <c r="D115" s="88">
        <v>3.0950250000000001</v>
      </c>
      <c r="E115" s="88">
        <v>8.2987479999999998</v>
      </c>
      <c r="F115" s="88">
        <v>19.185190000000002</v>
      </c>
      <c r="G115" s="88">
        <v>32.172787</v>
      </c>
      <c r="H115" s="88">
        <v>7.7421929999999985</v>
      </c>
      <c r="I115" s="88">
        <v>6.8287390000000006</v>
      </c>
      <c r="J115" s="88">
        <v>27.977280999999998</v>
      </c>
      <c r="K115" s="88">
        <v>17.976010999999996</v>
      </c>
      <c r="L115" s="88">
        <v>170.17459800000003</v>
      </c>
      <c r="M115" s="88">
        <v>79.979240999999973</v>
      </c>
      <c r="N115" s="88">
        <v>63.435029000000014</v>
      </c>
      <c r="O115" s="88">
        <v>119.58320799999998</v>
      </c>
      <c r="P115" s="88">
        <v>9.0938599999999994</v>
      </c>
      <c r="Q115" s="88">
        <v>1.240324</v>
      </c>
      <c r="R115" s="88">
        <v>0.41462599999999999</v>
      </c>
      <c r="S115" s="88">
        <v>58.101052000000003</v>
      </c>
      <c r="U115" s="84" t="s">
        <v>541</v>
      </c>
    </row>
    <row r="116" spans="1:21" x14ac:dyDescent="0.15">
      <c r="B116" s="84" t="s">
        <v>342</v>
      </c>
      <c r="C116" s="88">
        <v>16.811438000000003</v>
      </c>
      <c r="D116" s="88">
        <v>4.0555409999999998</v>
      </c>
      <c r="E116" s="88">
        <v>7.1406650000000012</v>
      </c>
      <c r="F116" s="88">
        <v>22.459461000000001</v>
      </c>
      <c r="G116" s="88">
        <v>32.528168999999998</v>
      </c>
      <c r="H116" s="88">
        <v>7.8796789999999994</v>
      </c>
      <c r="I116" s="88">
        <v>6.7763069999999992</v>
      </c>
      <c r="J116" s="88">
        <v>32.781570000000002</v>
      </c>
      <c r="K116" s="88">
        <v>16.608656</v>
      </c>
      <c r="L116" s="88">
        <v>184.15540299999998</v>
      </c>
      <c r="M116" s="88">
        <v>81.581392999999991</v>
      </c>
      <c r="N116" s="88">
        <v>64.77457600000001</v>
      </c>
      <c r="O116" s="88">
        <v>133.143056</v>
      </c>
      <c r="P116" s="88">
        <v>11.219048999999998</v>
      </c>
      <c r="Q116" s="88">
        <v>1.281898</v>
      </c>
      <c r="R116" s="88">
        <v>0.32764300000000002</v>
      </c>
      <c r="S116" s="88">
        <v>54.316831000000001</v>
      </c>
      <c r="U116" s="84" t="s">
        <v>542</v>
      </c>
    </row>
    <row r="117" spans="1:21" x14ac:dyDescent="0.15">
      <c r="B117" s="84" t="s">
        <v>343</v>
      </c>
      <c r="C117" s="88">
        <v>14.025812</v>
      </c>
      <c r="D117" s="88">
        <v>2.9175949999999999</v>
      </c>
      <c r="E117" s="88">
        <v>8.1062560000000001</v>
      </c>
      <c r="F117" s="88">
        <v>18.213724000000003</v>
      </c>
      <c r="G117" s="88">
        <v>32.035338999999993</v>
      </c>
      <c r="H117" s="88">
        <v>5.9960999999999993</v>
      </c>
      <c r="I117" s="88">
        <v>6.5754949999999992</v>
      </c>
      <c r="J117" s="88">
        <v>27.595313999999998</v>
      </c>
      <c r="K117" s="88">
        <v>16.255860999999999</v>
      </c>
      <c r="L117" s="88">
        <v>181.29889799999995</v>
      </c>
      <c r="M117" s="88">
        <v>73.616534999999999</v>
      </c>
      <c r="N117" s="88">
        <v>62.667323999999994</v>
      </c>
      <c r="O117" s="88">
        <v>151.341351</v>
      </c>
      <c r="P117" s="88">
        <v>9.2530639999999984</v>
      </c>
      <c r="Q117" s="88">
        <v>1.0861179999999999</v>
      </c>
      <c r="R117" s="88">
        <v>0.82840000000000003</v>
      </c>
      <c r="S117" s="88">
        <v>53.103566000000001</v>
      </c>
      <c r="U117" s="84" t="s">
        <v>543</v>
      </c>
    </row>
    <row r="118" spans="1:21" x14ac:dyDescent="0.15">
      <c r="B118" s="84" t="s">
        <v>344</v>
      </c>
      <c r="C118" s="88">
        <v>15.124672000000002</v>
      </c>
      <c r="D118" s="88">
        <v>2.5787059999999999</v>
      </c>
      <c r="E118" s="88">
        <v>8.1515649999999997</v>
      </c>
      <c r="F118" s="88">
        <v>19.954578000000001</v>
      </c>
      <c r="G118" s="88">
        <v>31.339725000000001</v>
      </c>
      <c r="H118" s="88">
        <v>8.8189069999999994</v>
      </c>
      <c r="I118" s="88">
        <v>6.669638</v>
      </c>
      <c r="J118" s="88">
        <v>32.059315000000005</v>
      </c>
      <c r="K118" s="88">
        <v>14.972313999999997</v>
      </c>
      <c r="L118" s="88">
        <v>212.98002299999999</v>
      </c>
      <c r="M118" s="88">
        <v>89.974868999999998</v>
      </c>
      <c r="N118" s="88">
        <v>83.157436000000004</v>
      </c>
      <c r="O118" s="88">
        <v>206.29061599999997</v>
      </c>
      <c r="P118" s="88">
        <v>10.704742999999999</v>
      </c>
      <c r="Q118" s="88">
        <v>1.2509190000000001</v>
      </c>
      <c r="R118" s="88">
        <v>0.42491200000000001</v>
      </c>
      <c r="S118" s="88">
        <v>61.090117999999997</v>
      </c>
      <c r="U118" s="84" t="s">
        <v>544</v>
      </c>
    </row>
    <row r="119" spans="1:21" x14ac:dyDescent="0.15">
      <c r="B119" s="84" t="s">
        <v>345</v>
      </c>
      <c r="C119" s="88">
        <v>8.6329649999999987</v>
      </c>
      <c r="D119" s="88">
        <v>1.63249</v>
      </c>
      <c r="E119" s="88">
        <v>4.8472160000000013</v>
      </c>
      <c r="F119" s="88">
        <v>12.471901000000003</v>
      </c>
      <c r="G119" s="88">
        <v>16.692513000000002</v>
      </c>
      <c r="H119" s="88">
        <v>5.3344639999999997</v>
      </c>
      <c r="I119" s="88">
        <v>3.505782</v>
      </c>
      <c r="J119" s="88">
        <v>21.613848000000004</v>
      </c>
      <c r="K119" s="88">
        <v>7.9505179999999998</v>
      </c>
      <c r="L119" s="88">
        <v>155.08596200000002</v>
      </c>
      <c r="M119" s="88">
        <v>80.064974999999961</v>
      </c>
      <c r="N119" s="88">
        <v>59.771340000000009</v>
      </c>
      <c r="O119" s="88">
        <v>149.71163899999999</v>
      </c>
      <c r="P119" s="88">
        <v>6.0206689999999998</v>
      </c>
      <c r="Q119" s="88">
        <v>0.49666100000000002</v>
      </c>
      <c r="R119" s="88">
        <v>0.963063</v>
      </c>
      <c r="S119" s="88">
        <v>37.846368999999996</v>
      </c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681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15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15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15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15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15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15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15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15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15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15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15">
      <c r="B145" s="84" t="s">
        <v>340</v>
      </c>
      <c r="C145" s="88">
        <v>73.863766999999982</v>
      </c>
      <c r="D145" s="88">
        <v>58.974978</v>
      </c>
      <c r="E145" s="88">
        <v>28.404581</v>
      </c>
      <c r="F145" s="88">
        <v>159.83381799999998</v>
      </c>
      <c r="G145" s="88">
        <v>195.097396</v>
      </c>
      <c r="H145" s="88">
        <v>40.051132000000003</v>
      </c>
      <c r="I145" s="88">
        <v>0.68633999999999995</v>
      </c>
      <c r="J145" s="88">
        <v>88.895683999999989</v>
      </c>
      <c r="K145" s="88">
        <v>4.4326340000000002</v>
      </c>
      <c r="L145" s="88">
        <v>1.6621939999999999</v>
      </c>
      <c r="M145" s="88">
        <v>3.4275009999999999</v>
      </c>
      <c r="N145" s="88">
        <v>0.28894300000000001</v>
      </c>
      <c r="O145" s="88">
        <v>21.808417999999993</v>
      </c>
      <c r="P145" s="88">
        <v>47.434784999999998</v>
      </c>
      <c r="Q145" s="88">
        <v>407.94860699999998</v>
      </c>
      <c r="R145" s="88">
        <v>581.83178599999997</v>
      </c>
      <c r="S145" s="88">
        <v>0.53020299999999998</v>
      </c>
      <c r="U145" s="84" t="s">
        <v>540</v>
      </c>
    </row>
    <row r="146" spans="1:21" x14ac:dyDescent="0.15">
      <c r="B146" s="84" t="s">
        <v>341</v>
      </c>
      <c r="C146" s="88">
        <v>77.323924999999988</v>
      </c>
      <c r="D146" s="88">
        <v>65.328564999999998</v>
      </c>
      <c r="E146" s="88">
        <v>34.910533000000001</v>
      </c>
      <c r="F146" s="88">
        <v>152.597238</v>
      </c>
      <c r="G146" s="88">
        <v>198.53478100000001</v>
      </c>
      <c r="H146" s="88">
        <v>48.193896000000002</v>
      </c>
      <c r="I146" s="88">
        <v>8.2347000000000004E-2</v>
      </c>
      <c r="J146" s="88">
        <v>84.686022000000008</v>
      </c>
      <c r="K146" s="88">
        <v>4.034548</v>
      </c>
      <c r="L146" s="88">
        <v>1.787819</v>
      </c>
      <c r="M146" s="88">
        <v>4.9648870000000001</v>
      </c>
      <c r="N146" s="88">
        <v>0.223856</v>
      </c>
      <c r="O146" s="88">
        <v>21.756049999999995</v>
      </c>
      <c r="P146" s="88">
        <v>46.332653999999998</v>
      </c>
      <c r="Q146" s="88">
        <v>423.96295399999985</v>
      </c>
      <c r="R146" s="88">
        <v>581.62414799999976</v>
      </c>
      <c r="S146" s="88">
        <v>0.191493</v>
      </c>
      <c r="U146" s="84" t="s">
        <v>541</v>
      </c>
    </row>
    <row r="147" spans="1:21" x14ac:dyDescent="0.15">
      <c r="B147" s="84" t="s">
        <v>342</v>
      </c>
      <c r="C147" s="88">
        <v>78.56998999999999</v>
      </c>
      <c r="D147" s="88">
        <v>65.972645</v>
      </c>
      <c r="E147" s="88">
        <v>38.120764000000001</v>
      </c>
      <c r="F147" s="88">
        <v>169.29823500000001</v>
      </c>
      <c r="G147" s="88">
        <v>223.46822500000007</v>
      </c>
      <c r="H147" s="88">
        <v>48.425276999999994</v>
      </c>
      <c r="I147" s="88">
        <v>0.101311</v>
      </c>
      <c r="J147" s="88">
        <v>90.699202999999997</v>
      </c>
      <c r="K147" s="88">
        <v>3.7361409999999999</v>
      </c>
      <c r="L147" s="88">
        <v>1.580435</v>
      </c>
      <c r="M147" s="88">
        <v>2.7618390000000002</v>
      </c>
      <c r="N147" s="88">
        <v>0.19883800000000001</v>
      </c>
      <c r="O147" s="88">
        <v>20.372035999999991</v>
      </c>
      <c r="P147" s="88">
        <v>44.368643999999989</v>
      </c>
      <c r="Q147" s="88">
        <v>415.59979099999998</v>
      </c>
      <c r="R147" s="88">
        <v>598.83002200000033</v>
      </c>
      <c r="S147" s="88">
        <v>0.76945299999999994</v>
      </c>
      <c r="U147" s="84" t="s">
        <v>542</v>
      </c>
    </row>
    <row r="148" spans="1:21" x14ac:dyDescent="0.15">
      <c r="B148" s="84" t="s">
        <v>343</v>
      </c>
      <c r="C148" s="88">
        <v>73.730429999999984</v>
      </c>
      <c r="D148" s="88">
        <v>66.094052000000005</v>
      </c>
      <c r="E148" s="88">
        <v>25.738498</v>
      </c>
      <c r="F148" s="88">
        <v>152.71298000000002</v>
      </c>
      <c r="G148" s="88">
        <v>227.76683100000002</v>
      </c>
      <c r="H148" s="88">
        <v>39.055027999999993</v>
      </c>
      <c r="I148" s="88">
        <v>0.25928499999999999</v>
      </c>
      <c r="J148" s="88">
        <v>86.605440000000002</v>
      </c>
      <c r="K148" s="88">
        <v>4.9864119999999996</v>
      </c>
      <c r="L148" s="88">
        <v>1.356851</v>
      </c>
      <c r="M148" s="88">
        <v>1.9007589999999999</v>
      </c>
      <c r="N148" s="88">
        <v>0.13242999999999999</v>
      </c>
      <c r="O148" s="88">
        <v>19.862944000000002</v>
      </c>
      <c r="P148" s="88">
        <v>43.875377</v>
      </c>
      <c r="Q148" s="88">
        <v>388.16345799999982</v>
      </c>
      <c r="R148" s="88">
        <v>579.15268100000003</v>
      </c>
      <c r="S148" s="88">
        <v>0.67546499999999987</v>
      </c>
      <c r="U148" s="84" t="s">
        <v>543</v>
      </c>
    </row>
    <row r="149" spans="1:21" x14ac:dyDescent="0.15">
      <c r="B149" s="84" t="s">
        <v>344</v>
      </c>
      <c r="C149" s="88">
        <v>84.426502999999997</v>
      </c>
      <c r="D149" s="88">
        <v>72.402184000000005</v>
      </c>
      <c r="E149" s="88">
        <v>31.471902</v>
      </c>
      <c r="F149" s="88">
        <v>166.05376800000002</v>
      </c>
      <c r="G149" s="88">
        <v>223.53716500000002</v>
      </c>
      <c r="H149" s="88">
        <v>38.084731000000005</v>
      </c>
      <c r="I149" s="88">
        <v>2.8985E-2</v>
      </c>
      <c r="J149" s="88">
        <v>97.784731999999991</v>
      </c>
      <c r="K149" s="88">
        <v>4.7933510000000004</v>
      </c>
      <c r="L149" s="88">
        <v>1.7133229999999999</v>
      </c>
      <c r="M149" s="88">
        <v>4.5957679999999996</v>
      </c>
      <c r="N149" s="88">
        <v>0.25546800000000003</v>
      </c>
      <c r="O149" s="88">
        <v>22.600078000000003</v>
      </c>
      <c r="P149" s="88">
        <v>44.705497999999999</v>
      </c>
      <c r="Q149" s="88">
        <v>442.68260899999984</v>
      </c>
      <c r="R149" s="88">
        <v>626.30041199999982</v>
      </c>
      <c r="S149" s="88">
        <v>0.77479699999999985</v>
      </c>
      <c r="U149" s="84" t="s">
        <v>544</v>
      </c>
    </row>
    <row r="150" spans="1:21" x14ac:dyDescent="0.15">
      <c r="B150" s="84" t="s">
        <v>345</v>
      </c>
      <c r="C150" s="88">
        <v>52.46032499999999</v>
      </c>
      <c r="D150" s="88">
        <v>56.277777</v>
      </c>
      <c r="E150" s="88">
        <v>24.157207</v>
      </c>
      <c r="F150" s="88">
        <v>96.929907</v>
      </c>
      <c r="G150" s="88">
        <v>185.84453799999994</v>
      </c>
      <c r="H150" s="88">
        <v>20.912119000000001</v>
      </c>
      <c r="I150" s="88">
        <v>7.6540000000000002E-3</v>
      </c>
      <c r="J150" s="88">
        <v>51.615778000000006</v>
      </c>
      <c r="K150" s="88">
        <v>2.5300280000000002</v>
      </c>
      <c r="L150" s="88">
        <v>0.77197300000000002</v>
      </c>
      <c r="M150" s="88">
        <v>4.5637229999999995</v>
      </c>
      <c r="N150" s="88">
        <v>0.15110999999999999</v>
      </c>
      <c r="O150" s="88">
        <v>15.706244999999999</v>
      </c>
      <c r="P150" s="88">
        <v>30.112600999999998</v>
      </c>
      <c r="Q150" s="88">
        <v>330.52144599999997</v>
      </c>
      <c r="R150" s="88">
        <v>506.49002800000011</v>
      </c>
      <c r="S150" s="88">
        <v>7.7631999999999993E-2</v>
      </c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681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15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15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15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15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15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15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15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15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15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15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15">
      <c r="B176" s="84" t="s">
        <v>340</v>
      </c>
      <c r="C176" s="88">
        <v>872.81268100000011</v>
      </c>
      <c r="D176" s="88">
        <v>37.464219</v>
      </c>
      <c r="E176" s="88">
        <v>13.741322999999998</v>
      </c>
      <c r="F176" s="88">
        <v>192.039187</v>
      </c>
      <c r="G176" s="88">
        <v>11.399469999999996</v>
      </c>
      <c r="H176" s="88">
        <v>0.702094</v>
      </c>
      <c r="I176" s="88">
        <v>7.8293290000000004</v>
      </c>
      <c r="J176" s="88">
        <v>193.71988400000004</v>
      </c>
      <c r="K176" s="88">
        <v>12.960754999999999</v>
      </c>
      <c r="L176" s="88">
        <v>10.866178999999999</v>
      </c>
      <c r="M176" s="88">
        <v>0.73768999999999996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15">
      <c r="B177" s="84" t="s">
        <v>341</v>
      </c>
      <c r="C177" s="88">
        <v>882.68291000000011</v>
      </c>
      <c r="D177" s="88">
        <v>33.956545000000006</v>
      </c>
      <c r="E177" s="88">
        <v>8.8759890000000006</v>
      </c>
      <c r="F177" s="88">
        <v>208.61939700000002</v>
      </c>
      <c r="G177" s="88">
        <v>11.393236</v>
      </c>
      <c r="H177" s="88">
        <v>0.61619100000000004</v>
      </c>
      <c r="I177" s="88">
        <v>9.2887339999999998</v>
      </c>
      <c r="J177" s="88">
        <v>195.94115500000001</v>
      </c>
      <c r="K177" s="88">
        <v>15.311044000000001</v>
      </c>
      <c r="L177" s="88">
        <v>9.7204229999999967</v>
      </c>
      <c r="M177" s="88">
        <v>0.52534399999999981</v>
      </c>
      <c r="N177" s="88">
        <v>0</v>
      </c>
      <c r="O177" s="88">
        <v>11.04025</v>
      </c>
      <c r="P177" s="83"/>
      <c r="Q177" s="84" t="s">
        <v>541</v>
      </c>
    </row>
    <row r="178" spans="2:19" x14ac:dyDescent="0.15">
      <c r="B178" s="84" t="s">
        <v>342</v>
      </c>
      <c r="C178" s="88">
        <v>835.54536099999996</v>
      </c>
      <c r="D178" s="88">
        <v>37.526916</v>
      </c>
      <c r="E178" s="88">
        <v>11.818616</v>
      </c>
      <c r="F178" s="88">
        <v>209.032736</v>
      </c>
      <c r="G178" s="88">
        <v>10.503177000000001</v>
      </c>
      <c r="H178" s="88">
        <v>0.70087899999999992</v>
      </c>
      <c r="I178" s="88">
        <v>8.4712510000000005</v>
      </c>
      <c r="J178" s="88">
        <v>209.80059899999998</v>
      </c>
      <c r="K178" s="88">
        <v>17.901524999999999</v>
      </c>
      <c r="L178" s="88">
        <v>9.5695020000000017</v>
      </c>
      <c r="M178" s="88">
        <v>2.158992</v>
      </c>
      <c r="N178" s="88">
        <v>0</v>
      </c>
      <c r="O178" s="88">
        <v>10.945565999999999</v>
      </c>
      <c r="P178" s="83"/>
      <c r="Q178" s="84" t="s">
        <v>542</v>
      </c>
    </row>
    <row r="179" spans="2:19" x14ac:dyDescent="0.15">
      <c r="B179" s="84" t="s">
        <v>343</v>
      </c>
      <c r="C179" s="88">
        <v>710.87343199999987</v>
      </c>
      <c r="D179" s="88">
        <v>27.362793999999994</v>
      </c>
      <c r="E179" s="88">
        <v>13.061102</v>
      </c>
      <c r="F179" s="88">
        <v>200.444061</v>
      </c>
      <c r="G179" s="88">
        <v>10.757769999999999</v>
      </c>
      <c r="H179" s="88">
        <v>0.476634</v>
      </c>
      <c r="I179" s="88">
        <v>6.1019160000000001</v>
      </c>
      <c r="J179" s="88">
        <v>187.71881400000001</v>
      </c>
      <c r="K179" s="88">
        <v>14.806381000000002</v>
      </c>
      <c r="L179" s="88">
        <v>9.1239910000000002</v>
      </c>
      <c r="M179" s="88">
        <v>2.4019949999999999</v>
      </c>
      <c r="N179" s="88">
        <v>0</v>
      </c>
      <c r="O179" s="88">
        <v>10.828943000000001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683.8613610000001</v>
      </c>
      <c r="D180" s="88">
        <v>39.482748999999984</v>
      </c>
      <c r="E180" s="88">
        <v>9.351642</v>
      </c>
      <c r="F180" s="88">
        <v>223.09459100000004</v>
      </c>
      <c r="G180" s="88">
        <v>11.08916</v>
      </c>
      <c r="H180" s="88">
        <v>0.66742800000000002</v>
      </c>
      <c r="I180" s="88">
        <v>4.2059040000000003</v>
      </c>
      <c r="J180" s="88">
        <v>216.029223</v>
      </c>
      <c r="K180" s="88">
        <v>18.24464</v>
      </c>
      <c r="L180" s="88">
        <v>10.672692000000001</v>
      </c>
      <c r="M180" s="88">
        <v>0.82665900000000003</v>
      </c>
      <c r="N180" s="88">
        <v>0</v>
      </c>
      <c r="O180" s="88">
        <v>12.515703999999999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386.16960999999998</v>
      </c>
      <c r="D181" s="88">
        <v>25.685694999999985</v>
      </c>
      <c r="E181" s="88">
        <v>3.9645239999999995</v>
      </c>
      <c r="F181" s="88">
        <v>168.96775599999998</v>
      </c>
      <c r="G181" s="88">
        <v>9.578063000000002</v>
      </c>
      <c r="H181" s="88">
        <v>0.34333899999999995</v>
      </c>
      <c r="I181" s="88">
        <v>3.3103800000000003</v>
      </c>
      <c r="J181" s="88">
        <v>138.26678100000004</v>
      </c>
      <c r="K181" s="88">
        <v>11.019346000000001</v>
      </c>
      <c r="L181" s="88">
        <v>7.9704949999999997</v>
      </c>
      <c r="M181" s="88">
        <v>0.50127199999999994</v>
      </c>
      <c r="N181" s="88">
        <v>0</v>
      </c>
      <c r="O181" s="88">
        <v>12.678419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712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927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70198.396695000003</v>
      </c>
      <c r="C7" s="152">
        <f>SUM(C9:C25)</f>
        <v>99.999999999999986</v>
      </c>
      <c r="D7" s="152">
        <f>SUM(D9:D25)</f>
        <v>70452.41651499999</v>
      </c>
      <c r="E7" s="152">
        <f>SUM(E9:E25)</f>
        <v>100.00000000000003</v>
      </c>
      <c r="F7" s="152">
        <f>D7/B7*100-100</f>
        <v>0.36185985999604497</v>
      </c>
      <c r="G7" s="152">
        <f>SUM(G9:G25)</f>
        <v>52110.595148000008</v>
      </c>
      <c r="H7" s="152">
        <f>SUM(H9:H25)</f>
        <v>99.999999999999957</v>
      </c>
      <c r="I7" s="152">
        <f>SUM(I9:I25)</f>
        <v>53142.039782</v>
      </c>
      <c r="J7" s="152">
        <f>SUM(J9:J25)</f>
        <v>99.999999999999986</v>
      </c>
      <c r="K7" s="152">
        <f>I7/G7*100-100</f>
        <v>1.9793376588207678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7462.906516</v>
      </c>
      <c r="C9" s="42">
        <f t="shared" ref="C9:C25" si="0">B9/$B$7*100</f>
        <v>10.631163769202663</v>
      </c>
      <c r="D9" s="42">
        <v>7428.2452230000017</v>
      </c>
      <c r="E9" s="42">
        <f>D9/$D$7*100</f>
        <v>10.543634399564503</v>
      </c>
      <c r="F9" s="42">
        <f>D9/B9*100-100</f>
        <v>-0.46444763746788453</v>
      </c>
      <c r="G9" s="42">
        <v>3742.1623869999989</v>
      </c>
      <c r="H9" s="42">
        <f>G9/$G$7*100</f>
        <v>7.1811929538932198</v>
      </c>
      <c r="I9" s="42">
        <v>4227.5500159999992</v>
      </c>
      <c r="J9" s="42">
        <f>I9/$I$7*100</f>
        <v>7.9551895887743722</v>
      </c>
      <c r="K9" s="42">
        <f>I9/G9*100-100</f>
        <v>12.97077942652092</v>
      </c>
      <c r="L9" s="42"/>
      <c r="M9" s="154" t="s">
        <v>598</v>
      </c>
    </row>
    <row r="10" spans="1:13" x14ac:dyDescent="0.2">
      <c r="A10" s="154" t="s">
        <v>298</v>
      </c>
      <c r="B10" s="42">
        <v>3269.4040830000004</v>
      </c>
      <c r="C10" s="42">
        <f t="shared" si="0"/>
        <v>4.6573771438185414</v>
      </c>
      <c r="D10" s="42">
        <v>3373.7260710000005</v>
      </c>
      <c r="E10" s="42">
        <f t="shared" ref="E10:E25" si="1">D10/$D$7*100</f>
        <v>4.7886591232561937</v>
      </c>
      <c r="F10" s="42">
        <f t="shared" ref="F10:F25" si="2">D10/B10*100-100</f>
        <v>3.1908563564364982</v>
      </c>
      <c r="G10" s="42">
        <v>2640.271898</v>
      </c>
      <c r="H10" s="42">
        <f t="shared" ref="H10:H25" si="3">G10/$G$7*100</f>
        <v>5.0666700130776245</v>
      </c>
      <c r="I10" s="42">
        <v>2711.9251870000003</v>
      </c>
      <c r="J10" s="42">
        <f t="shared" ref="J10:J25" si="4">I10/$I$7*100</f>
        <v>5.1031635182332042</v>
      </c>
      <c r="K10" s="42">
        <f t="shared" ref="K10:K25" si="5">I10/G10*100-100</f>
        <v>2.7138602298603303</v>
      </c>
      <c r="L10" s="42"/>
      <c r="M10" s="154" t="s">
        <v>599</v>
      </c>
    </row>
    <row r="11" spans="1:13" x14ac:dyDescent="0.2">
      <c r="A11" s="154" t="s">
        <v>299</v>
      </c>
      <c r="B11" s="42">
        <v>8338.6401349999996</v>
      </c>
      <c r="C11" s="42">
        <f t="shared" si="0"/>
        <v>11.878676049012858</v>
      </c>
      <c r="D11" s="42">
        <v>7895.1877609999992</v>
      </c>
      <c r="E11" s="42">
        <f t="shared" si="1"/>
        <v>11.206411577548996</v>
      </c>
      <c r="F11" s="42">
        <f t="shared" si="2"/>
        <v>-5.3180418727831409</v>
      </c>
      <c r="G11" s="42">
        <v>3519.127293</v>
      </c>
      <c r="H11" s="42">
        <f t="shared" si="3"/>
        <v>6.7531896018559729</v>
      </c>
      <c r="I11" s="42">
        <v>3922.8468899999998</v>
      </c>
      <c r="J11" s="42">
        <f t="shared" si="4"/>
        <v>7.3818146727004752</v>
      </c>
      <c r="K11" s="42">
        <f t="shared" si="5"/>
        <v>11.472151001842136</v>
      </c>
      <c r="L11" s="42"/>
      <c r="M11" s="154" t="s">
        <v>600</v>
      </c>
    </row>
    <row r="12" spans="1:13" x14ac:dyDescent="0.2">
      <c r="A12" s="154" t="s">
        <v>300</v>
      </c>
      <c r="B12" s="42">
        <v>8071.9524419999998</v>
      </c>
      <c r="C12" s="42">
        <f t="shared" si="0"/>
        <v>11.498770373732677</v>
      </c>
      <c r="D12" s="42">
        <v>8226.2750330000017</v>
      </c>
      <c r="E12" s="42">
        <f t="shared" si="1"/>
        <v>11.676356099508027</v>
      </c>
      <c r="F12" s="42">
        <f t="shared" si="2"/>
        <v>1.911837217932927</v>
      </c>
      <c r="G12" s="42">
        <v>3324.4739929999992</v>
      </c>
      <c r="H12" s="42">
        <f t="shared" si="3"/>
        <v>6.3796507860985185</v>
      </c>
      <c r="I12" s="42">
        <v>4344.5527959999999</v>
      </c>
      <c r="J12" s="42">
        <f t="shared" si="4"/>
        <v>8.1753594965911809</v>
      </c>
      <c r="K12" s="42">
        <f t="shared" si="5"/>
        <v>30.683915866024961</v>
      </c>
      <c r="L12" s="42"/>
      <c r="M12" s="154" t="s">
        <v>601</v>
      </c>
    </row>
    <row r="13" spans="1:13" x14ac:dyDescent="0.2">
      <c r="A13" s="154" t="s">
        <v>357</v>
      </c>
      <c r="B13" s="42">
        <v>4004.53069</v>
      </c>
      <c r="C13" s="42">
        <f t="shared" si="0"/>
        <v>5.7045899600798569</v>
      </c>
      <c r="D13" s="42">
        <v>3971.281594</v>
      </c>
      <c r="E13" s="42">
        <f t="shared" si="1"/>
        <v>5.6368280755202722</v>
      </c>
      <c r="F13" s="42">
        <f t="shared" si="2"/>
        <v>-0.83028695679693953</v>
      </c>
      <c r="G13" s="42">
        <v>3675.7607570000005</v>
      </c>
      <c r="H13" s="42">
        <f t="shared" si="3"/>
        <v>7.0537685216613282</v>
      </c>
      <c r="I13" s="42">
        <v>3681.3989499999998</v>
      </c>
      <c r="J13" s="42">
        <f t="shared" si="4"/>
        <v>6.9274701631737976</v>
      </c>
      <c r="K13" s="42">
        <f t="shared" si="5"/>
        <v>0.15338846493919789</v>
      </c>
      <c r="L13" s="42"/>
      <c r="M13" s="154" t="s">
        <v>602</v>
      </c>
    </row>
    <row r="14" spans="1:13" x14ac:dyDescent="0.2">
      <c r="A14" s="154" t="s">
        <v>358</v>
      </c>
      <c r="B14" s="42">
        <v>580.02270299999998</v>
      </c>
      <c r="C14" s="42">
        <f t="shared" si="0"/>
        <v>0.82626203775009155</v>
      </c>
      <c r="D14" s="42">
        <v>627.15636599999993</v>
      </c>
      <c r="E14" s="42">
        <f t="shared" si="1"/>
        <v>0.8901843215931029</v>
      </c>
      <c r="F14" s="42">
        <f t="shared" si="2"/>
        <v>8.1261755369599626</v>
      </c>
      <c r="G14" s="42">
        <v>298.90653600000002</v>
      </c>
      <c r="H14" s="42">
        <f t="shared" si="3"/>
        <v>0.57360031132070466</v>
      </c>
      <c r="I14" s="42">
        <v>310.97152400000004</v>
      </c>
      <c r="J14" s="42">
        <f t="shared" si="4"/>
        <v>0.58517047007542744</v>
      </c>
      <c r="K14" s="42">
        <f t="shared" si="5"/>
        <v>4.0363747683322799</v>
      </c>
      <c r="L14" s="42"/>
      <c r="M14" s="154" t="s">
        <v>603</v>
      </c>
    </row>
    <row r="15" spans="1:13" x14ac:dyDescent="0.2">
      <c r="A15" s="154" t="s">
        <v>359</v>
      </c>
      <c r="B15" s="42">
        <v>1051.247967</v>
      </c>
      <c r="C15" s="42">
        <f t="shared" si="0"/>
        <v>1.4975384289294986</v>
      </c>
      <c r="D15" s="42">
        <v>932.13990500000011</v>
      </c>
      <c r="E15" s="42">
        <f t="shared" si="1"/>
        <v>1.3230772642149735</v>
      </c>
      <c r="F15" s="42">
        <f t="shared" si="2"/>
        <v>-11.330158605671755</v>
      </c>
      <c r="G15" s="42">
        <v>1465.312267</v>
      </c>
      <c r="H15" s="42">
        <f t="shared" si="3"/>
        <v>2.8119277141977497</v>
      </c>
      <c r="I15" s="42">
        <v>1367.2656039999999</v>
      </c>
      <c r="J15" s="42">
        <f t="shared" si="4"/>
        <v>2.5728511920295412</v>
      </c>
      <c r="K15" s="42">
        <f t="shared" si="5"/>
        <v>-6.691178747908495</v>
      </c>
      <c r="L15" s="42"/>
      <c r="M15" s="154" t="s">
        <v>604</v>
      </c>
    </row>
    <row r="16" spans="1:13" x14ac:dyDescent="0.2">
      <c r="A16" s="154" t="s">
        <v>360</v>
      </c>
      <c r="B16" s="42">
        <v>1113.432241</v>
      </c>
      <c r="C16" s="42">
        <f t="shared" si="0"/>
        <v>1.586122038994241</v>
      </c>
      <c r="D16" s="42">
        <v>1133.8334150000001</v>
      </c>
      <c r="E16" s="42">
        <f t="shared" si="1"/>
        <v>1.6093605742516954</v>
      </c>
      <c r="F16" s="42">
        <f t="shared" si="2"/>
        <v>1.8322780002919075</v>
      </c>
      <c r="G16" s="42">
        <v>2119.760483</v>
      </c>
      <c r="H16" s="42">
        <f t="shared" si="3"/>
        <v>4.0678109259348112</v>
      </c>
      <c r="I16" s="42">
        <v>2263.4814310000002</v>
      </c>
      <c r="J16" s="42">
        <f t="shared" si="4"/>
        <v>4.2593047618896156</v>
      </c>
      <c r="K16" s="42">
        <f t="shared" si="5"/>
        <v>6.7800560088089981</v>
      </c>
      <c r="L16" s="42"/>
      <c r="M16" s="154" t="s">
        <v>605</v>
      </c>
    </row>
    <row r="17" spans="1:13" x14ac:dyDescent="0.2">
      <c r="A17" s="154" t="s">
        <v>301</v>
      </c>
      <c r="B17" s="42">
        <v>1535.1897430000001</v>
      </c>
      <c r="C17" s="42">
        <f t="shared" si="0"/>
        <v>2.1869299233002946</v>
      </c>
      <c r="D17" s="42">
        <v>1436.5925449999997</v>
      </c>
      <c r="E17" s="42">
        <f t="shared" si="1"/>
        <v>2.039096195790723</v>
      </c>
      <c r="F17" s="42">
        <f t="shared" si="2"/>
        <v>-6.4224763388091759</v>
      </c>
      <c r="G17" s="42">
        <v>1649.7609550000002</v>
      </c>
      <c r="H17" s="42">
        <f t="shared" si="3"/>
        <v>3.1658839249762774</v>
      </c>
      <c r="I17" s="42">
        <v>1609.5739940000003</v>
      </c>
      <c r="J17" s="42">
        <f t="shared" si="4"/>
        <v>3.0288148528035745</v>
      </c>
      <c r="K17" s="42">
        <f t="shared" si="5"/>
        <v>-2.4359263006075764</v>
      </c>
      <c r="L17" s="42"/>
      <c r="M17" s="154" t="s">
        <v>606</v>
      </c>
    </row>
    <row r="18" spans="1:13" x14ac:dyDescent="0.2">
      <c r="A18" s="154" t="s">
        <v>302</v>
      </c>
      <c r="B18" s="42">
        <v>1879.3412210000001</v>
      </c>
      <c r="C18" s="42">
        <f t="shared" si="0"/>
        <v>2.6771853909504739</v>
      </c>
      <c r="D18" s="42">
        <v>1911.0700149999998</v>
      </c>
      <c r="E18" s="42">
        <f t="shared" si="1"/>
        <v>2.7125684391437659</v>
      </c>
      <c r="F18" s="42">
        <f t="shared" si="2"/>
        <v>1.688293410768523</v>
      </c>
      <c r="G18" s="42">
        <v>2345.6759309999998</v>
      </c>
      <c r="H18" s="42">
        <f t="shared" si="3"/>
        <v>4.5013416644696029</v>
      </c>
      <c r="I18" s="42">
        <v>2139.6228959999999</v>
      </c>
      <c r="J18" s="42">
        <f t="shared" si="4"/>
        <v>4.0262340414052415</v>
      </c>
      <c r="K18" s="42">
        <f t="shared" si="5"/>
        <v>-8.7843777683371655</v>
      </c>
      <c r="L18" s="42"/>
      <c r="M18" s="154" t="s">
        <v>607</v>
      </c>
    </row>
    <row r="19" spans="1:13" x14ac:dyDescent="0.2">
      <c r="A19" s="154" t="s">
        <v>303</v>
      </c>
      <c r="B19" s="42">
        <v>646.70790199999999</v>
      </c>
      <c r="C19" s="42">
        <f t="shared" si="0"/>
        <v>0.92125736832685079</v>
      </c>
      <c r="D19" s="42">
        <v>652.69938699999989</v>
      </c>
      <c r="E19" s="42">
        <f t="shared" si="1"/>
        <v>0.92644002759086908</v>
      </c>
      <c r="F19" s="42">
        <f t="shared" si="2"/>
        <v>0.92645922238938283</v>
      </c>
      <c r="G19" s="42">
        <v>1378.8742400000001</v>
      </c>
      <c r="H19" s="42">
        <f t="shared" si="3"/>
        <v>2.6460535253605157</v>
      </c>
      <c r="I19" s="42">
        <v>1208.509458</v>
      </c>
      <c r="J19" s="42">
        <f t="shared" si="4"/>
        <v>2.2741119139528023</v>
      </c>
      <c r="K19" s="42">
        <f t="shared" si="5"/>
        <v>-12.355353161141082</v>
      </c>
      <c r="L19" s="42"/>
      <c r="M19" s="154" t="s">
        <v>608</v>
      </c>
    </row>
    <row r="20" spans="1:13" x14ac:dyDescent="0.2">
      <c r="A20" s="154" t="s">
        <v>361</v>
      </c>
      <c r="B20" s="42">
        <v>1096.690998</v>
      </c>
      <c r="C20" s="42">
        <f t="shared" si="0"/>
        <v>1.5622735698151831</v>
      </c>
      <c r="D20" s="42">
        <v>1074.887244</v>
      </c>
      <c r="E20" s="42">
        <f t="shared" si="1"/>
        <v>1.525692513004357</v>
      </c>
      <c r="F20" s="42">
        <f t="shared" si="2"/>
        <v>-1.9881401451970362</v>
      </c>
      <c r="G20" s="42">
        <v>2248.615906</v>
      </c>
      <c r="H20" s="42">
        <f t="shared" si="3"/>
        <v>4.315083908778389</v>
      </c>
      <c r="I20" s="42">
        <v>2161.0293859999997</v>
      </c>
      <c r="J20" s="42">
        <f t="shared" si="4"/>
        <v>4.0665156905248727</v>
      </c>
      <c r="K20" s="42">
        <f t="shared" si="5"/>
        <v>-3.8951303228929532</v>
      </c>
      <c r="L20" s="42"/>
      <c r="M20" s="154" t="s">
        <v>609</v>
      </c>
    </row>
    <row r="21" spans="1:13" x14ac:dyDescent="0.2">
      <c r="A21" s="154" t="s">
        <v>304</v>
      </c>
      <c r="B21" s="42">
        <v>5971.8982020000012</v>
      </c>
      <c r="C21" s="42">
        <f t="shared" si="0"/>
        <v>8.5071717918955834</v>
      </c>
      <c r="D21" s="42">
        <v>5860.7569969999977</v>
      </c>
      <c r="E21" s="42">
        <f t="shared" si="1"/>
        <v>8.3187451714338092</v>
      </c>
      <c r="F21" s="42">
        <f t="shared" si="2"/>
        <v>-1.8610699854659742</v>
      </c>
      <c r="G21" s="42">
        <v>4423.613186999999</v>
      </c>
      <c r="H21" s="42">
        <f t="shared" si="3"/>
        <v>8.4888940040627734</v>
      </c>
      <c r="I21" s="42">
        <v>4399.8634099999999</v>
      </c>
      <c r="J21" s="42">
        <f t="shared" si="4"/>
        <v>8.2794402097645854</v>
      </c>
      <c r="K21" s="42">
        <f t="shared" si="5"/>
        <v>-0.5368863866712843</v>
      </c>
      <c r="L21" s="42"/>
      <c r="M21" s="154" t="s">
        <v>610</v>
      </c>
    </row>
    <row r="22" spans="1:13" x14ac:dyDescent="0.2">
      <c r="A22" s="154" t="s">
        <v>362</v>
      </c>
      <c r="B22" s="42">
        <v>12491.877783</v>
      </c>
      <c r="C22" s="42">
        <f t="shared" si="0"/>
        <v>17.795104120789347</v>
      </c>
      <c r="D22" s="42">
        <v>12683.379848999999</v>
      </c>
      <c r="E22" s="42">
        <f t="shared" si="1"/>
        <v>18.002760553003299</v>
      </c>
      <c r="F22" s="42">
        <f t="shared" si="2"/>
        <v>1.5330126449092631</v>
      </c>
      <c r="G22" s="42">
        <v>7935.3979960000006</v>
      </c>
      <c r="H22" s="42">
        <f t="shared" si="3"/>
        <v>15.227993411824542</v>
      </c>
      <c r="I22" s="42">
        <v>7799.5373860000009</v>
      </c>
      <c r="J22" s="42">
        <f t="shared" si="4"/>
        <v>14.676774579966011</v>
      </c>
      <c r="K22" s="42">
        <f t="shared" si="5"/>
        <v>-1.7120831251121018</v>
      </c>
      <c r="L22" s="42"/>
      <c r="M22" s="154" t="s">
        <v>611</v>
      </c>
    </row>
    <row r="23" spans="1:13" x14ac:dyDescent="0.2">
      <c r="A23" s="154" t="s">
        <v>363</v>
      </c>
      <c r="B23" s="42">
        <v>8859.5262789999997</v>
      </c>
      <c r="C23" s="42">
        <f t="shared" si="0"/>
        <v>12.620696050214825</v>
      </c>
      <c r="D23" s="42">
        <v>9300.1170189999975</v>
      </c>
      <c r="E23" s="42">
        <f t="shared" si="1"/>
        <v>13.200564975681017</v>
      </c>
      <c r="F23" s="42">
        <f t="shared" si="2"/>
        <v>4.9730733464196959</v>
      </c>
      <c r="G23" s="42">
        <v>7040.5814419999997</v>
      </c>
      <c r="H23" s="42">
        <f t="shared" si="3"/>
        <v>13.510844430012646</v>
      </c>
      <c r="I23" s="42">
        <v>6482.5581760000014</v>
      </c>
      <c r="J23" s="42">
        <f t="shared" si="4"/>
        <v>12.198549778278817</v>
      </c>
      <c r="K23" s="42">
        <f t="shared" si="5"/>
        <v>-7.9258122443006869</v>
      </c>
      <c r="L23" s="42"/>
      <c r="M23" s="154" t="s">
        <v>612</v>
      </c>
    </row>
    <row r="24" spans="1:13" x14ac:dyDescent="0.2">
      <c r="A24" s="154" t="s">
        <v>325</v>
      </c>
      <c r="B24" s="42">
        <v>1614.9241239999999</v>
      </c>
      <c r="C24" s="42">
        <f t="shared" si="0"/>
        <v>2.3005142567807755</v>
      </c>
      <c r="D24" s="42">
        <v>1718.6519210000001</v>
      </c>
      <c r="E24" s="42">
        <f t="shared" si="1"/>
        <v>2.4394506335124544</v>
      </c>
      <c r="F24" s="42">
        <f t="shared" si="2"/>
        <v>6.4230755772647115</v>
      </c>
      <c r="G24" s="42">
        <v>1580.2976980000001</v>
      </c>
      <c r="H24" s="42">
        <f t="shared" si="3"/>
        <v>3.0325842441671891</v>
      </c>
      <c r="I24" s="42">
        <v>1689.3033159999998</v>
      </c>
      <c r="J24" s="42">
        <f t="shared" si="4"/>
        <v>3.1788454544271967</v>
      </c>
      <c r="K24" s="42">
        <f t="shared" si="5"/>
        <v>6.8977900896746007</v>
      </c>
      <c r="L24" s="42"/>
      <c r="M24" s="154" t="s">
        <v>613</v>
      </c>
    </row>
    <row r="25" spans="1:13" x14ac:dyDescent="0.2">
      <c r="A25" s="154" t="s">
        <v>305</v>
      </c>
      <c r="B25" s="42">
        <v>2210.1036659999995</v>
      </c>
      <c r="C25" s="42">
        <f t="shared" si="0"/>
        <v>3.1483677264062329</v>
      </c>
      <c r="D25" s="42">
        <v>2226.41617</v>
      </c>
      <c r="E25" s="42">
        <f t="shared" si="1"/>
        <v>3.1601700553819536</v>
      </c>
      <c r="F25" s="42">
        <f t="shared" si="2"/>
        <v>0.73808773094900459</v>
      </c>
      <c r="G25" s="42">
        <v>2722.0021790000001</v>
      </c>
      <c r="H25" s="42">
        <f t="shared" si="3"/>
        <v>5.2235100583081131</v>
      </c>
      <c r="I25" s="42">
        <v>2822.0493620000002</v>
      </c>
      <c r="J25" s="42">
        <f t="shared" si="4"/>
        <v>5.3103896154092878</v>
      </c>
      <c r="K25" s="42">
        <f t="shared" si="5"/>
        <v>3.6754997395613884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3"/>
      <c r="B32" s="193"/>
    </row>
    <row r="34" spans="1:3" x14ac:dyDescent="0.2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2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712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927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52710716.834000006</v>
      </c>
      <c r="C8" s="173"/>
      <c r="D8" s="172">
        <v>52718151.382000007</v>
      </c>
      <c r="E8" s="173"/>
      <c r="F8" s="172">
        <v>39146616.651000001</v>
      </c>
      <c r="G8" s="173"/>
      <c r="H8" s="172">
        <v>40084275.711999997</v>
      </c>
      <c r="I8" s="173"/>
      <c r="J8" s="174">
        <f>F8-B8</f>
        <v>-13564100.183000006</v>
      </c>
      <c r="K8" s="174">
        <f>H8-D8</f>
        <v>-12633875.670000009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51935920.056999996</v>
      </c>
      <c r="C9" s="173"/>
      <c r="D9" s="172">
        <v>51908433.035999998</v>
      </c>
      <c r="E9" s="173"/>
      <c r="F9" s="172">
        <v>36724220.154999994</v>
      </c>
      <c r="G9" s="173"/>
      <c r="H9" s="172">
        <v>37666934.804000005</v>
      </c>
      <c r="I9" s="173"/>
      <c r="J9" s="174">
        <f>F9-B9</f>
        <v>-15211699.902000003</v>
      </c>
      <c r="K9" s="174">
        <f>H9-D9</f>
        <v>-14241498.231999993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17487679.861000001</v>
      </c>
      <c r="C11" s="177"/>
      <c r="D11" s="172">
        <v>17734265.133000001</v>
      </c>
      <c r="E11" s="173"/>
      <c r="F11" s="172">
        <v>12963978.49699999</v>
      </c>
      <c r="G11" s="177"/>
      <c r="H11" s="172">
        <v>13057764.069999998</v>
      </c>
      <c r="I11" s="173"/>
      <c r="J11" s="174">
        <f>F11-B11</f>
        <v>-4523701.3640000112</v>
      </c>
      <c r="K11" s="174">
        <f>H11-D11</f>
        <v>-4676501.0630000029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18262476.638</v>
      </c>
      <c r="C12" s="177"/>
      <c r="D12" s="172">
        <v>18543983.478999998</v>
      </c>
      <c r="E12" s="177"/>
      <c r="F12" s="172">
        <v>15386374.992999993</v>
      </c>
      <c r="G12" s="177"/>
      <c r="H12" s="172">
        <v>15475104.978</v>
      </c>
      <c r="I12" s="177"/>
      <c r="J12" s="174">
        <f>F12-B12</f>
        <v>-2876101.645000007</v>
      </c>
      <c r="K12" s="174">
        <f>H12-D12</f>
        <v>-3068878.5009999983</v>
      </c>
      <c r="L12" s="174"/>
      <c r="M12" s="171" t="s">
        <v>698</v>
      </c>
      <c r="O12" s="84"/>
    </row>
    <row r="13" spans="1:15" x14ac:dyDescent="0.2">
      <c r="A13" s="155" t="s">
        <v>713</v>
      </c>
      <c r="B13" s="178">
        <v>592867.28300000005</v>
      </c>
      <c r="C13" s="179">
        <f>IF(B13=0,0,IF(OR(B13="x",B13="Ə"),"x",B13/$B$12*100))</f>
        <v>3.2463684677158189</v>
      </c>
      <c r="D13" s="178">
        <v>750856.99799999991</v>
      </c>
      <c r="E13" s="179">
        <f>IF(D13=0,0,IF(OR(D13="x",D13="Ə"),"x",D13/$D$12*100))</f>
        <v>4.0490598950883587</v>
      </c>
      <c r="F13" s="178">
        <v>703208.59000000008</v>
      </c>
      <c r="G13" s="179">
        <f>IF(F13=0,0,IF(OR(F13="x",F13="Ə"),"x",F13/$F$12*100))</f>
        <v>4.5703331052305929</v>
      </c>
      <c r="H13" s="178">
        <v>705863.50399999996</v>
      </c>
      <c r="I13" s="179">
        <f>IF(H13=0,0,IF(OR(H13="x",H13="Ə"),"x",H13/$H$12*100))</f>
        <v>4.5612841076262969</v>
      </c>
      <c r="J13" s="178">
        <v>110341.30700000003</v>
      </c>
      <c r="K13" s="178">
        <v>-44993.493999999948</v>
      </c>
      <c r="L13" s="178"/>
      <c r="M13" s="155" t="s">
        <v>713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714</v>
      </c>
      <c r="B14" s="178">
        <v>366532.19300000003</v>
      </c>
      <c r="C14" s="179">
        <f t="shared" ref="C14:C77" si="0">IF(B14=0,0,IF(OR(B14="x",B14="Ə"),"x",B14/$B$12*100))</f>
        <v>2.0070234736800763</v>
      </c>
      <c r="D14" s="178">
        <v>352663.685</v>
      </c>
      <c r="E14" s="179">
        <f t="shared" ref="E14:E77" si="1">IF(D14=0,0,IF(OR(D14="x",D14="Ə"),"x",D14/$D$12*100))</f>
        <v>1.9017687618163133</v>
      </c>
      <c r="F14" s="178">
        <v>520867.88099999999</v>
      </c>
      <c r="G14" s="179">
        <f t="shared" ref="G14:G77" si="2">IF(F14=0,0,IF(OR(F14="x",F14="Ə"),"x",F14/$F$12*100))</f>
        <v>3.3852540396095114</v>
      </c>
      <c r="H14" s="178">
        <v>545374.17799999996</v>
      </c>
      <c r="I14" s="179">
        <f t="shared" ref="I14:I77" si="3">IF(H14=0,0,IF(OR(H14="x",H14="Ə"),"x",H14/$H$12*100))</f>
        <v>3.5242034142923409</v>
      </c>
      <c r="J14" s="178">
        <v>154335.68799999997</v>
      </c>
      <c r="K14" s="178">
        <v>192710.49299999996</v>
      </c>
      <c r="L14" s="178"/>
      <c r="M14" s="155" t="s">
        <v>928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715</v>
      </c>
      <c r="B15" s="178">
        <v>12843.91</v>
      </c>
      <c r="C15" s="179">
        <f t="shared" si="0"/>
        <v>7.0329508174563723E-2</v>
      </c>
      <c r="D15" s="178">
        <v>14158.654</v>
      </c>
      <c r="E15" s="179">
        <f t="shared" si="1"/>
        <v>7.6351739722125334E-2</v>
      </c>
      <c r="F15" s="178">
        <v>9636.4529999999995</v>
      </c>
      <c r="G15" s="179">
        <f t="shared" si="2"/>
        <v>6.2629781247266411E-2</v>
      </c>
      <c r="H15" s="178">
        <v>12338.48</v>
      </c>
      <c r="I15" s="179">
        <f t="shared" si="3"/>
        <v>7.9731155410841179E-2</v>
      </c>
      <c r="J15" s="178">
        <v>-3207.4570000000003</v>
      </c>
      <c r="K15" s="178">
        <v>-1820.1740000000009</v>
      </c>
      <c r="L15" s="178"/>
      <c r="M15" s="155" t="s">
        <v>929</v>
      </c>
    </row>
    <row r="16" spans="1:15" x14ac:dyDescent="0.2">
      <c r="A16" s="155" t="s">
        <v>716</v>
      </c>
      <c r="B16" s="178">
        <v>62.317</v>
      </c>
      <c r="C16" s="179">
        <f t="shared" si="0"/>
        <v>3.4122973151589253E-4</v>
      </c>
      <c r="D16" s="178">
        <v>622.07500000000005</v>
      </c>
      <c r="E16" s="179">
        <f t="shared" si="1"/>
        <v>3.3545920740517504E-3</v>
      </c>
      <c r="F16" s="178">
        <v>220.81899999999999</v>
      </c>
      <c r="G16" s="179">
        <f t="shared" si="2"/>
        <v>1.4351593543018499E-3</v>
      </c>
      <c r="H16" s="178">
        <v>112.06399999999999</v>
      </c>
      <c r="I16" s="179">
        <f t="shared" si="3"/>
        <v>7.2415663841579397E-4</v>
      </c>
      <c r="J16" s="178">
        <v>158.50199999999998</v>
      </c>
      <c r="K16" s="178">
        <v>-510.01100000000008</v>
      </c>
      <c r="L16" s="178"/>
      <c r="M16" s="155" t="s">
        <v>930</v>
      </c>
    </row>
    <row r="17" spans="1:18" x14ac:dyDescent="0.2">
      <c r="A17" s="155" t="s">
        <v>717</v>
      </c>
      <c r="B17" s="178">
        <v>213428.86300000001</v>
      </c>
      <c r="C17" s="179">
        <f t="shared" si="0"/>
        <v>1.168674256129663</v>
      </c>
      <c r="D17" s="178">
        <v>383412.58399999997</v>
      </c>
      <c r="E17" s="179">
        <f t="shared" si="1"/>
        <v>2.0675848014758684</v>
      </c>
      <c r="F17" s="178">
        <v>172483.43700000001</v>
      </c>
      <c r="G17" s="179">
        <f t="shared" si="2"/>
        <v>1.1210141250195129</v>
      </c>
      <c r="H17" s="178">
        <v>148038.78200000001</v>
      </c>
      <c r="I17" s="179">
        <f t="shared" si="3"/>
        <v>0.95662538128469943</v>
      </c>
      <c r="J17" s="178">
        <v>-40945.426000000007</v>
      </c>
      <c r="K17" s="178">
        <v>-235373.80199999997</v>
      </c>
      <c r="L17" s="178"/>
      <c r="M17" s="155" t="s">
        <v>931</v>
      </c>
    </row>
    <row r="18" spans="1:18" x14ac:dyDescent="0.2">
      <c r="A18" s="155" t="s">
        <v>718</v>
      </c>
      <c r="B18" s="178">
        <v>2183064.7039999999</v>
      </c>
      <c r="C18" s="179">
        <f t="shared" si="0"/>
        <v>11.953826128147076</v>
      </c>
      <c r="D18" s="178">
        <v>2386077.19</v>
      </c>
      <c r="E18" s="179">
        <f t="shared" si="1"/>
        <v>12.867123143752238</v>
      </c>
      <c r="F18" s="178">
        <v>808561.98699999996</v>
      </c>
      <c r="G18" s="179">
        <f t="shared" si="2"/>
        <v>5.2550518713332668</v>
      </c>
      <c r="H18" s="178">
        <v>725057.77799999993</v>
      </c>
      <c r="I18" s="179">
        <f t="shared" si="3"/>
        <v>4.6853173469955118</v>
      </c>
      <c r="J18" s="178">
        <v>-1374502.7169999999</v>
      </c>
      <c r="K18" s="178">
        <v>-1661019.412</v>
      </c>
      <c r="L18" s="178"/>
      <c r="M18" s="155" t="s">
        <v>932</v>
      </c>
    </row>
    <row r="19" spans="1:18" x14ac:dyDescent="0.2">
      <c r="A19" s="155" t="s">
        <v>719</v>
      </c>
      <c r="B19" s="178">
        <v>24160.121999999999</v>
      </c>
      <c r="C19" s="179">
        <f t="shared" si="0"/>
        <v>0.13229378730444677</v>
      </c>
      <c r="D19" s="178">
        <v>22912.652999999998</v>
      </c>
      <c r="E19" s="179">
        <f t="shared" si="1"/>
        <v>0.12355842004468601</v>
      </c>
      <c r="F19" s="178">
        <v>200843.91500000001</v>
      </c>
      <c r="G19" s="179">
        <f t="shared" si="2"/>
        <v>1.3053361502717413</v>
      </c>
      <c r="H19" s="178">
        <v>145169.61499999999</v>
      </c>
      <c r="I19" s="179">
        <f t="shared" si="3"/>
        <v>0.93808484793078073</v>
      </c>
      <c r="J19" s="178">
        <v>176683.79300000001</v>
      </c>
      <c r="K19" s="178">
        <v>122256.962</v>
      </c>
      <c r="L19" s="178"/>
      <c r="M19" s="155" t="s">
        <v>933</v>
      </c>
    </row>
    <row r="20" spans="1:18" x14ac:dyDescent="0.2">
      <c r="A20" s="155" t="s">
        <v>720</v>
      </c>
      <c r="B20" s="178">
        <v>238631.68400000001</v>
      </c>
      <c r="C20" s="179">
        <f t="shared" si="0"/>
        <v>1.306677559293697</v>
      </c>
      <c r="D20" s="178">
        <v>2027.223</v>
      </c>
      <c r="E20" s="179">
        <f t="shared" si="1"/>
        <v>1.093197155991707E-2</v>
      </c>
      <c r="F20" s="178">
        <v>8058.1139999999996</v>
      </c>
      <c r="G20" s="179">
        <f t="shared" si="2"/>
        <v>5.2371751004807988E-2</v>
      </c>
      <c r="H20" s="178">
        <v>8103.4939999999997</v>
      </c>
      <c r="I20" s="179">
        <f t="shared" si="3"/>
        <v>5.2364711008553652E-2</v>
      </c>
      <c r="J20" s="178">
        <v>-230573.57</v>
      </c>
      <c r="K20" s="178">
        <v>6076.2709999999997</v>
      </c>
      <c r="L20" s="178"/>
      <c r="M20" s="155" t="s">
        <v>934</v>
      </c>
    </row>
    <row r="21" spans="1:18" x14ac:dyDescent="0.2">
      <c r="A21" s="155" t="s">
        <v>721</v>
      </c>
      <c r="B21" s="178">
        <v>662211.88800000004</v>
      </c>
      <c r="C21" s="179">
        <f t="shared" si="0"/>
        <v>3.6260793162198492</v>
      </c>
      <c r="D21" s="178">
        <v>781763.14099999995</v>
      </c>
      <c r="E21" s="179">
        <f t="shared" si="1"/>
        <v>4.2157238863230333</v>
      </c>
      <c r="F21" s="178">
        <v>338823.51899999997</v>
      </c>
      <c r="G21" s="179">
        <f t="shared" si="2"/>
        <v>2.2021010091990294</v>
      </c>
      <c r="H21" s="178">
        <v>312898.56699999998</v>
      </c>
      <c r="I21" s="179">
        <f t="shared" si="3"/>
        <v>2.0219479444231787</v>
      </c>
      <c r="J21" s="178">
        <v>-323388.36900000006</v>
      </c>
      <c r="K21" s="178">
        <v>-468864.57399999996</v>
      </c>
      <c r="L21" s="178"/>
      <c r="M21" s="155" t="s">
        <v>935</v>
      </c>
    </row>
    <row r="22" spans="1:18" x14ac:dyDescent="0.2">
      <c r="A22" s="155" t="s">
        <v>722</v>
      </c>
      <c r="B22" s="178">
        <v>12508.807000000001</v>
      </c>
      <c r="C22" s="179">
        <f t="shared" si="0"/>
        <v>6.8494581802623952E-2</v>
      </c>
      <c r="D22" s="178">
        <v>5874.1009999999997</v>
      </c>
      <c r="E22" s="179">
        <f t="shared" si="1"/>
        <v>3.1676586676493125E-2</v>
      </c>
      <c r="F22" s="178">
        <v>5861.2579999999998</v>
      </c>
      <c r="G22" s="179">
        <f t="shared" si="2"/>
        <v>3.8093820036666011E-2</v>
      </c>
      <c r="H22" s="178">
        <v>11095.582</v>
      </c>
      <c r="I22" s="179">
        <f t="shared" si="3"/>
        <v>7.1699558844827899E-2</v>
      </c>
      <c r="J22" s="178">
        <v>-6647.5490000000009</v>
      </c>
      <c r="K22" s="178">
        <v>5221.4810000000007</v>
      </c>
      <c r="L22" s="178"/>
      <c r="M22" s="155" t="s">
        <v>936</v>
      </c>
    </row>
    <row r="23" spans="1:18" x14ac:dyDescent="0.2">
      <c r="A23" s="155" t="s">
        <v>723</v>
      </c>
      <c r="B23" s="178">
        <v>9.1910000000000007</v>
      </c>
      <c r="C23" s="179">
        <f t="shared" si="0"/>
        <v>5.0327237549345586E-5</v>
      </c>
      <c r="D23" s="178">
        <v>9734.4</v>
      </c>
      <c r="E23" s="179">
        <f t="shared" si="1"/>
        <v>5.2493575671180098E-2</v>
      </c>
      <c r="F23" s="178">
        <v>4063.0819999999999</v>
      </c>
      <c r="G23" s="179">
        <f t="shared" si="2"/>
        <v>2.6407012709936502E-2</v>
      </c>
      <c r="H23" s="178">
        <v>4398.4859999999999</v>
      </c>
      <c r="I23" s="179">
        <f t="shared" si="3"/>
        <v>2.8422980046035586E-2</v>
      </c>
      <c r="J23" s="178">
        <v>4053.8910000000001</v>
      </c>
      <c r="K23" s="178">
        <v>-5335.9139999999998</v>
      </c>
      <c r="L23" s="178"/>
      <c r="M23" s="155" t="s">
        <v>937</v>
      </c>
    </row>
    <row r="24" spans="1:18" x14ac:dyDescent="0.2">
      <c r="A24" s="155" t="s">
        <v>724</v>
      </c>
      <c r="B24" s="178">
        <v>2.4279999999999999</v>
      </c>
      <c r="C24" s="179">
        <f t="shared" si="0"/>
        <v>1.3295020429747694E-5</v>
      </c>
      <c r="D24" s="178">
        <v>4.2290000000000001</v>
      </c>
      <c r="E24" s="179">
        <f t="shared" si="1"/>
        <v>2.2805240334629831E-5</v>
      </c>
      <c r="F24" s="178">
        <v>17166.088</v>
      </c>
      <c r="G24" s="179">
        <f t="shared" si="2"/>
        <v>0.11156681159668656</v>
      </c>
      <c r="H24" s="178">
        <v>24376.005000000001</v>
      </c>
      <c r="I24" s="179">
        <f t="shared" si="3"/>
        <v>0.15751754210813987</v>
      </c>
      <c r="J24" s="178">
        <v>17163.66</v>
      </c>
      <c r="K24" s="178">
        <v>24371.776000000002</v>
      </c>
      <c r="L24" s="178"/>
      <c r="M24" s="155" t="s">
        <v>938</v>
      </c>
    </row>
    <row r="25" spans="1:18" x14ac:dyDescent="0.2">
      <c r="A25" s="155" t="s">
        <v>725</v>
      </c>
      <c r="B25" s="178">
        <v>314.39600000000002</v>
      </c>
      <c r="C25" s="179">
        <f t="shared" si="0"/>
        <v>1.7215408743949572E-3</v>
      </c>
      <c r="D25" s="178">
        <v>229.91300000000001</v>
      </c>
      <c r="E25" s="179">
        <f t="shared" si="1"/>
        <v>1.2398253064686093E-3</v>
      </c>
      <c r="F25" s="178">
        <v>1491.0630000000001</v>
      </c>
      <c r="G25" s="179">
        <f t="shared" si="2"/>
        <v>9.6908011190313306E-3</v>
      </c>
      <c r="H25" s="178">
        <v>1684.078</v>
      </c>
      <c r="I25" s="179">
        <f t="shared" si="3"/>
        <v>1.0882498066372729E-2</v>
      </c>
      <c r="J25" s="178">
        <v>1176.6670000000001</v>
      </c>
      <c r="K25" s="178">
        <v>1454.165</v>
      </c>
      <c r="L25" s="178"/>
      <c r="M25" s="155" t="s">
        <v>939</v>
      </c>
    </row>
    <row r="26" spans="1:18" x14ac:dyDescent="0.2">
      <c r="A26" s="155" t="s">
        <v>726</v>
      </c>
      <c r="B26" s="178">
        <v>34145.839</v>
      </c>
      <c r="C26" s="179">
        <f t="shared" si="0"/>
        <v>0.18697266354854844</v>
      </c>
      <c r="D26" s="178">
        <v>39363.843999999997</v>
      </c>
      <c r="E26" s="179">
        <f t="shared" si="1"/>
        <v>0.2122728595211342</v>
      </c>
      <c r="F26" s="178">
        <v>29762.73</v>
      </c>
      <c r="G26" s="179">
        <f t="shared" si="2"/>
        <v>0.19343562088887412</v>
      </c>
      <c r="H26" s="178">
        <v>31105.698</v>
      </c>
      <c r="I26" s="179">
        <f t="shared" si="3"/>
        <v>0.2010047624505362</v>
      </c>
      <c r="J26" s="178">
        <v>-4383.1090000000004</v>
      </c>
      <c r="K26" s="178">
        <v>-8258.145999999997</v>
      </c>
      <c r="L26" s="178"/>
      <c r="M26" s="155" t="s">
        <v>940</v>
      </c>
    </row>
    <row r="27" spans="1:18" x14ac:dyDescent="0.2">
      <c r="A27" s="155" t="s">
        <v>727</v>
      </c>
      <c r="B27" s="178">
        <v>2063.248</v>
      </c>
      <c r="C27" s="179">
        <f t="shared" si="0"/>
        <v>1.1297744774149947E-2</v>
      </c>
      <c r="D27" s="178">
        <v>110843.208</v>
      </c>
      <c r="E27" s="179">
        <f t="shared" si="1"/>
        <v>0.59773137808024679</v>
      </c>
      <c r="F27" s="178">
        <v>33357.489000000001</v>
      </c>
      <c r="G27" s="179">
        <f t="shared" si="2"/>
        <v>0.21679888222648894</v>
      </c>
      <c r="H27" s="178">
        <v>44832.120999999999</v>
      </c>
      <c r="I27" s="179">
        <f t="shared" si="3"/>
        <v>0.28970479401422511</v>
      </c>
      <c r="J27" s="178">
        <v>31294.241000000002</v>
      </c>
      <c r="K27" s="178">
        <v>-66011.087</v>
      </c>
      <c r="L27" s="178"/>
      <c r="M27" s="155" t="s">
        <v>941</v>
      </c>
    </row>
    <row r="28" spans="1:18" x14ac:dyDescent="0.2">
      <c r="A28" s="155" t="s">
        <v>728</v>
      </c>
      <c r="B28" s="178">
        <v>827383.902</v>
      </c>
      <c r="C28" s="179">
        <f t="shared" si="0"/>
        <v>4.530513130285982</v>
      </c>
      <c r="D28" s="178">
        <v>989352.97699999996</v>
      </c>
      <c r="E28" s="179">
        <f t="shared" si="1"/>
        <v>5.3351696420587613</v>
      </c>
      <c r="F28" s="178">
        <v>33415.870999999999</v>
      </c>
      <c r="G28" s="179">
        <f t="shared" si="2"/>
        <v>0.21717832182825714</v>
      </c>
      <c r="H28" s="178">
        <v>23640.01</v>
      </c>
      <c r="I28" s="179">
        <f t="shared" si="3"/>
        <v>0.1527615485233059</v>
      </c>
      <c r="J28" s="178">
        <v>-793968.03099999996</v>
      </c>
      <c r="K28" s="178">
        <v>-965712.96699999995</v>
      </c>
      <c r="L28" s="178"/>
      <c r="M28" s="155" t="s">
        <v>942</v>
      </c>
    </row>
    <row r="29" spans="1:18" x14ac:dyDescent="0.2">
      <c r="A29" s="155" t="s">
        <v>729</v>
      </c>
      <c r="B29" s="178">
        <v>358107.72899999999</v>
      </c>
      <c r="C29" s="179">
        <f t="shared" si="0"/>
        <v>1.9608935638820226</v>
      </c>
      <c r="D29" s="178">
        <v>423685.04399999999</v>
      </c>
      <c r="E29" s="179">
        <f t="shared" si="1"/>
        <v>2.2847574496590717</v>
      </c>
      <c r="F29" s="178">
        <v>129554.845</v>
      </c>
      <c r="G29" s="179">
        <f t="shared" si="2"/>
        <v>0.84201018796786631</v>
      </c>
      <c r="H29" s="178">
        <v>110739.645</v>
      </c>
      <c r="I29" s="179">
        <f t="shared" si="3"/>
        <v>0.71559866739147626</v>
      </c>
      <c r="J29" s="178">
        <v>-228552.88399999999</v>
      </c>
      <c r="K29" s="178">
        <v>-312945.39899999998</v>
      </c>
      <c r="L29" s="178"/>
      <c r="M29" s="155" t="s">
        <v>943</v>
      </c>
      <c r="R29" s="183"/>
    </row>
    <row r="30" spans="1:18" x14ac:dyDescent="0.2">
      <c r="A30" s="155" t="s">
        <v>730</v>
      </c>
      <c r="B30" s="178">
        <v>23525.47</v>
      </c>
      <c r="C30" s="179">
        <f t="shared" si="0"/>
        <v>0.12881861790338406</v>
      </c>
      <c r="D30" s="178">
        <v>286.45699999999999</v>
      </c>
      <c r="E30" s="179">
        <f t="shared" si="1"/>
        <v>1.5447436109096849E-3</v>
      </c>
      <c r="F30" s="178">
        <v>6164.0129999999999</v>
      </c>
      <c r="G30" s="179">
        <f t="shared" si="2"/>
        <v>4.0061502483881406E-2</v>
      </c>
      <c r="H30" s="178">
        <v>7014.4769999999999</v>
      </c>
      <c r="I30" s="179">
        <f t="shared" si="3"/>
        <v>4.532749218807916E-2</v>
      </c>
      <c r="J30" s="178">
        <v>-17361.457000000002</v>
      </c>
      <c r="K30" s="178">
        <v>6728.0199999999995</v>
      </c>
      <c r="L30" s="178"/>
      <c r="M30" s="155" t="s">
        <v>944</v>
      </c>
    </row>
    <row r="31" spans="1:18" x14ac:dyDescent="0.2">
      <c r="A31" s="155" t="s">
        <v>731</v>
      </c>
      <c r="B31" s="178">
        <v>209498.41899999999</v>
      </c>
      <c r="C31" s="179">
        <f t="shared" si="0"/>
        <v>1.147152290199688</v>
      </c>
      <c r="D31" s="178">
        <v>113260.644</v>
      </c>
      <c r="E31" s="179">
        <f t="shared" si="1"/>
        <v>0.61076760626033355</v>
      </c>
      <c r="F31" s="178">
        <v>1383447.0089999998</v>
      </c>
      <c r="G31" s="179">
        <f t="shared" si="2"/>
        <v>8.9913771738268231</v>
      </c>
      <c r="H31" s="178">
        <v>1191668.348</v>
      </c>
      <c r="I31" s="179">
        <f t="shared" si="3"/>
        <v>7.7005509797453477</v>
      </c>
      <c r="J31" s="178">
        <v>1173948.5899999999</v>
      </c>
      <c r="K31" s="178">
        <v>1078407.7039999999</v>
      </c>
      <c r="L31" s="178"/>
      <c r="M31" s="155" t="s">
        <v>731</v>
      </c>
    </row>
    <row r="32" spans="1:18" x14ac:dyDescent="0.2">
      <c r="A32" s="155" t="s">
        <v>732</v>
      </c>
      <c r="B32" s="178">
        <v>177173.10699999999</v>
      </c>
      <c r="C32" s="179">
        <f t="shared" si="0"/>
        <v>0.97014830196329238</v>
      </c>
      <c r="D32" s="178">
        <v>88068.04</v>
      </c>
      <c r="E32" s="179">
        <f t="shared" si="1"/>
        <v>0.47491435753128242</v>
      </c>
      <c r="F32" s="178">
        <v>896309.1</v>
      </c>
      <c r="G32" s="179">
        <f t="shared" si="2"/>
        <v>5.8253428790587414</v>
      </c>
      <c r="H32" s="178">
        <v>667260.60900000005</v>
      </c>
      <c r="I32" s="179">
        <f t="shared" si="3"/>
        <v>4.3118325203519019</v>
      </c>
      <c r="J32" s="178">
        <v>719135.99300000002</v>
      </c>
      <c r="K32" s="178">
        <v>579192.56900000002</v>
      </c>
      <c r="L32" s="178"/>
      <c r="M32" s="155" t="s">
        <v>945</v>
      </c>
    </row>
    <row r="33" spans="1:13" x14ac:dyDescent="0.2">
      <c r="A33" s="155" t="s">
        <v>733</v>
      </c>
      <c r="B33" s="178">
        <v>7183.2120000000004</v>
      </c>
      <c r="C33" s="179">
        <f t="shared" si="0"/>
        <v>3.9333175572985504E-2</v>
      </c>
      <c r="D33" s="178">
        <v>7075.7359999999999</v>
      </c>
      <c r="E33" s="179">
        <f t="shared" si="1"/>
        <v>3.8156505089712071E-2</v>
      </c>
      <c r="F33" s="178">
        <v>229948.473</v>
      </c>
      <c r="G33" s="179">
        <f t="shared" si="2"/>
        <v>1.4944941424124569</v>
      </c>
      <c r="H33" s="178">
        <v>256709.459</v>
      </c>
      <c r="I33" s="179">
        <f t="shared" si="3"/>
        <v>1.6588543946225114</v>
      </c>
      <c r="J33" s="178">
        <v>222765.261</v>
      </c>
      <c r="K33" s="178">
        <v>249633.723</v>
      </c>
      <c r="L33" s="178"/>
      <c r="M33" s="155" t="s">
        <v>946</v>
      </c>
    </row>
    <row r="34" spans="1:13" x14ac:dyDescent="0.2">
      <c r="A34" s="155" t="s">
        <v>734</v>
      </c>
      <c r="B34" s="178">
        <v>118.205</v>
      </c>
      <c r="C34" s="179">
        <f t="shared" si="0"/>
        <v>6.4725613257756429E-4</v>
      </c>
      <c r="D34" s="178">
        <v>346.20499999999998</v>
      </c>
      <c r="E34" s="179">
        <f t="shared" si="1"/>
        <v>1.8669397564555499E-3</v>
      </c>
      <c r="F34" s="178">
        <v>80435.046000000002</v>
      </c>
      <c r="G34" s="179">
        <f t="shared" si="2"/>
        <v>0.52276800764698506</v>
      </c>
      <c r="H34" s="178">
        <v>79125.555999999997</v>
      </c>
      <c r="I34" s="179">
        <f t="shared" si="3"/>
        <v>0.51130868651610384</v>
      </c>
      <c r="J34" s="178">
        <v>80316.841</v>
      </c>
      <c r="K34" s="178">
        <v>78779.350999999995</v>
      </c>
      <c r="L34" s="178"/>
      <c r="M34" s="155" t="s">
        <v>947</v>
      </c>
    </row>
    <row r="35" spans="1:13" x14ac:dyDescent="0.2">
      <c r="A35" s="155" t="s">
        <v>735</v>
      </c>
      <c r="B35" s="178">
        <v>24646.014999999999</v>
      </c>
      <c r="C35" s="179">
        <f t="shared" si="0"/>
        <v>0.13495439577300994</v>
      </c>
      <c r="D35" s="178">
        <v>16926.909</v>
      </c>
      <c r="E35" s="179">
        <f t="shared" si="1"/>
        <v>9.1279789044078671E-2</v>
      </c>
      <c r="F35" s="178">
        <v>142010.79500000001</v>
      </c>
      <c r="G35" s="179">
        <f t="shared" si="2"/>
        <v>0.92296460384338475</v>
      </c>
      <c r="H35" s="178">
        <v>152351.753</v>
      </c>
      <c r="I35" s="179">
        <f t="shared" si="3"/>
        <v>0.98449576411009199</v>
      </c>
      <c r="J35" s="178">
        <v>117364.78000000001</v>
      </c>
      <c r="K35" s="178">
        <v>135424.84399999998</v>
      </c>
      <c r="L35" s="178"/>
      <c r="M35" s="155" t="s">
        <v>948</v>
      </c>
    </row>
    <row r="36" spans="1:13" x14ac:dyDescent="0.2">
      <c r="A36" s="155" t="s">
        <v>736</v>
      </c>
      <c r="B36" s="178">
        <v>377.88</v>
      </c>
      <c r="C36" s="179">
        <f t="shared" si="0"/>
        <v>2.0691607578225118E-3</v>
      </c>
      <c r="D36" s="178">
        <v>843.75400000000002</v>
      </c>
      <c r="E36" s="179">
        <f t="shared" si="1"/>
        <v>4.5500148388047433E-3</v>
      </c>
      <c r="F36" s="178">
        <v>34743.595000000001</v>
      </c>
      <c r="G36" s="179">
        <f t="shared" si="2"/>
        <v>0.22580754086525606</v>
      </c>
      <c r="H36" s="178">
        <v>36220.970999999998</v>
      </c>
      <c r="I36" s="179">
        <f t="shared" si="3"/>
        <v>0.23405961414473836</v>
      </c>
      <c r="J36" s="178">
        <v>34365.715000000004</v>
      </c>
      <c r="K36" s="178">
        <v>35377.216999999997</v>
      </c>
      <c r="L36" s="178"/>
      <c r="M36" s="155" t="s">
        <v>949</v>
      </c>
    </row>
    <row r="37" spans="1:13" x14ac:dyDescent="0.2">
      <c r="A37" s="155" t="s">
        <v>737</v>
      </c>
      <c r="B37" s="178">
        <v>18218700.199000005</v>
      </c>
      <c r="C37" s="179">
        <f t="shared" si="0"/>
        <v>99.760292977410813</v>
      </c>
      <c r="D37" s="178">
        <v>18503707.108000007</v>
      </c>
      <c r="E37" s="179">
        <f t="shared" si="1"/>
        <v>99.782806261418415</v>
      </c>
      <c r="F37" s="178">
        <v>14617692.894999987</v>
      </c>
      <c r="G37" s="179">
        <f t="shared" si="2"/>
        <v>95.004137762470251</v>
      </c>
      <c r="H37" s="178">
        <v>14679703.625999996</v>
      </c>
      <c r="I37" s="179">
        <f t="shared" si="3"/>
        <v>94.860123061324771</v>
      </c>
      <c r="J37" s="178">
        <v>-3601007.3040000182</v>
      </c>
      <c r="K37" s="178">
        <v>-3824003.4820000101</v>
      </c>
      <c r="L37" s="178"/>
      <c r="M37" s="155" t="s">
        <v>950</v>
      </c>
    </row>
    <row r="38" spans="1:13" x14ac:dyDescent="0.2">
      <c r="A38" s="155" t="s">
        <v>738</v>
      </c>
      <c r="B38" s="178">
        <v>2714086.8849999998</v>
      </c>
      <c r="C38" s="179">
        <f t="shared" si="0"/>
        <v>14.861548840274002</v>
      </c>
      <c r="D38" s="178">
        <v>2982633.4410000001</v>
      </c>
      <c r="E38" s="179">
        <f t="shared" si="1"/>
        <v>16.084103204565846</v>
      </c>
      <c r="F38" s="178">
        <v>4199596.7619999992</v>
      </c>
      <c r="G38" s="179">
        <f t="shared" si="2"/>
        <v>27.294257184753391</v>
      </c>
      <c r="H38" s="178">
        <v>4157384.6120000002</v>
      </c>
      <c r="I38" s="179">
        <f t="shared" si="3"/>
        <v>26.864984876744273</v>
      </c>
      <c r="J38" s="178">
        <v>1485509.8769999994</v>
      </c>
      <c r="K38" s="178">
        <v>1174751.1710000001</v>
      </c>
      <c r="L38" s="178"/>
      <c r="M38" s="155" t="s">
        <v>951</v>
      </c>
    </row>
    <row r="39" spans="1:13" x14ac:dyDescent="0.2">
      <c r="A39" s="155" t="s">
        <v>739</v>
      </c>
      <c r="B39" s="178">
        <v>335.327</v>
      </c>
      <c r="C39" s="179">
        <f t="shared" si="0"/>
        <v>1.8361529306614519E-3</v>
      </c>
      <c r="D39" s="178">
        <v>115.551</v>
      </c>
      <c r="E39" s="179">
        <f t="shared" si="1"/>
        <v>6.2311854478761214E-4</v>
      </c>
      <c r="F39" s="178">
        <v>4252.7969999999996</v>
      </c>
      <c r="G39" s="179">
        <f t="shared" si="2"/>
        <v>2.7640019185381892E-2</v>
      </c>
      <c r="H39" s="178">
        <v>6810.0339999999997</v>
      </c>
      <c r="I39" s="179">
        <f t="shared" si="3"/>
        <v>4.4006383217958155E-2</v>
      </c>
      <c r="J39" s="178">
        <v>3917.4699999999993</v>
      </c>
      <c r="K39" s="178">
        <v>6694.4829999999993</v>
      </c>
      <c r="L39" s="178"/>
      <c r="M39" s="155" t="s">
        <v>952</v>
      </c>
    </row>
    <row r="40" spans="1:13" x14ac:dyDescent="0.2">
      <c r="A40" s="155" t="s">
        <v>740</v>
      </c>
      <c r="B40" s="178">
        <v>1543.32</v>
      </c>
      <c r="C40" s="179">
        <f t="shared" si="0"/>
        <v>8.450770564101406E-3</v>
      </c>
      <c r="D40" s="178">
        <v>1903.1289999999999</v>
      </c>
      <c r="E40" s="179">
        <f t="shared" si="1"/>
        <v>1.0262784164767969E-2</v>
      </c>
      <c r="F40" s="178">
        <v>5323.8919999999998</v>
      </c>
      <c r="G40" s="179">
        <f t="shared" si="2"/>
        <v>3.4601340487425372E-2</v>
      </c>
      <c r="H40" s="178">
        <v>6637.7139999999999</v>
      </c>
      <c r="I40" s="179">
        <f t="shared" si="3"/>
        <v>4.2892852807373053E-2</v>
      </c>
      <c r="J40" s="178">
        <v>3780.5720000000001</v>
      </c>
      <c r="K40" s="178">
        <v>4734.585</v>
      </c>
      <c r="L40" s="178"/>
      <c r="M40" s="155" t="s">
        <v>953</v>
      </c>
    </row>
    <row r="41" spans="1:13" x14ac:dyDescent="0.2">
      <c r="A41" s="155" t="s">
        <v>741</v>
      </c>
      <c r="B41" s="178">
        <v>4131.3379999999997</v>
      </c>
      <c r="C41" s="179">
        <f t="shared" si="0"/>
        <v>2.2622002929239281E-2</v>
      </c>
      <c r="D41" s="178">
        <v>2363.0929999999998</v>
      </c>
      <c r="E41" s="179">
        <f t="shared" si="1"/>
        <v>1.2743178954381984E-2</v>
      </c>
      <c r="F41" s="178">
        <v>2622.4140000000002</v>
      </c>
      <c r="G41" s="179">
        <f t="shared" si="2"/>
        <v>1.7043741629806004E-2</v>
      </c>
      <c r="H41" s="178">
        <v>5104.3090000000002</v>
      </c>
      <c r="I41" s="179">
        <f t="shared" si="3"/>
        <v>3.2984002417149869E-2</v>
      </c>
      <c r="J41" s="178">
        <v>-1508.9239999999995</v>
      </c>
      <c r="K41" s="178">
        <v>2741.2160000000003</v>
      </c>
      <c r="L41" s="178"/>
      <c r="M41" s="155" t="s">
        <v>954</v>
      </c>
    </row>
    <row r="42" spans="1:13" x14ac:dyDescent="0.2">
      <c r="A42" s="155" t="s">
        <v>742</v>
      </c>
      <c r="B42" s="178">
        <v>408.976</v>
      </c>
      <c r="C42" s="179">
        <f t="shared" si="0"/>
        <v>2.2394333917942722E-3</v>
      </c>
      <c r="D42" s="178">
        <v>530.322</v>
      </c>
      <c r="E42" s="179">
        <f t="shared" si="1"/>
        <v>2.8598062579194995E-3</v>
      </c>
      <c r="F42" s="178">
        <v>10346.383</v>
      </c>
      <c r="G42" s="179">
        <f t="shared" si="2"/>
        <v>6.7243798521140097E-2</v>
      </c>
      <c r="H42" s="178">
        <v>14256.232</v>
      </c>
      <c r="I42" s="179">
        <f t="shared" si="3"/>
        <v>9.2123652926860283E-2</v>
      </c>
      <c r="J42" s="178">
        <v>9937.4069999999992</v>
      </c>
      <c r="K42" s="178">
        <v>13725.91</v>
      </c>
      <c r="L42" s="178"/>
      <c r="M42" s="155" t="s">
        <v>955</v>
      </c>
    </row>
    <row r="43" spans="1:13" x14ac:dyDescent="0.2">
      <c r="A43" s="155" t="s">
        <v>714</v>
      </c>
      <c r="B43" s="178">
        <v>366532.19300000003</v>
      </c>
      <c r="C43" s="179">
        <f t="shared" si="0"/>
        <v>2.0070234736800763</v>
      </c>
      <c r="D43" s="178">
        <v>352663.685</v>
      </c>
      <c r="E43" s="179">
        <f t="shared" si="1"/>
        <v>1.9017687618163133</v>
      </c>
      <c r="F43" s="178">
        <v>520867.88099999999</v>
      </c>
      <c r="G43" s="179">
        <f t="shared" si="2"/>
        <v>3.3852540396095114</v>
      </c>
      <c r="H43" s="178">
        <v>545374.17799999996</v>
      </c>
      <c r="I43" s="179">
        <f t="shared" si="3"/>
        <v>3.5242034142923409</v>
      </c>
      <c r="J43" s="178">
        <v>154335.68799999997</v>
      </c>
      <c r="K43" s="178">
        <v>192710.49299999996</v>
      </c>
      <c r="L43" s="178"/>
      <c r="M43" s="155" t="s">
        <v>928</v>
      </c>
    </row>
    <row r="44" spans="1:13" x14ac:dyDescent="0.2">
      <c r="A44" s="155" t="s">
        <v>743</v>
      </c>
      <c r="B44" s="178">
        <v>2.1440000000000001</v>
      </c>
      <c r="C44" s="179">
        <f t="shared" si="0"/>
        <v>1.1739919193319217E-5</v>
      </c>
      <c r="D44" s="178">
        <v>532.20799999999997</v>
      </c>
      <c r="E44" s="179">
        <f t="shared" si="1"/>
        <v>2.8699766725024055E-3</v>
      </c>
      <c r="F44" s="178">
        <v>1967.1579999999999</v>
      </c>
      <c r="G44" s="179">
        <f t="shared" si="2"/>
        <v>1.2785064714040541E-2</v>
      </c>
      <c r="H44" s="178">
        <v>2026.5129999999999</v>
      </c>
      <c r="I44" s="179">
        <f t="shared" si="3"/>
        <v>1.3095310195833683E-2</v>
      </c>
      <c r="J44" s="178">
        <v>1965.0139999999999</v>
      </c>
      <c r="K44" s="178">
        <v>1494.3049999999998</v>
      </c>
      <c r="L44" s="178"/>
      <c r="M44" s="155" t="s">
        <v>956</v>
      </c>
    </row>
    <row r="45" spans="1:13" x14ac:dyDescent="0.2">
      <c r="A45" s="155" t="s">
        <v>744</v>
      </c>
      <c r="B45" s="178">
        <v>774796.777</v>
      </c>
      <c r="C45" s="179">
        <f t="shared" si="0"/>
        <v>4.2425613587799296</v>
      </c>
      <c r="D45" s="178">
        <v>809718.34600000002</v>
      </c>
      <c r="E45" s="179">
        <f t="shared" si="1"/>
        <v>4.3664746947006279</v>
      </c>
      <c r="F45" s="178">
        <v>2422396.4959999998</v>
      </c>
      <c r="G45" s="179">
        <f t="shared" si="2"/>
        <v>15.743776536722038</v>
      </c>
      <c r="H45" s="178">
        <v>2417340.9079999998</v>
      </c>
      <c r="I45" s="179">
        <f t="shared" si="3"/>
        <v>15.620836895365711</v>
      </c>
      <c r="J45" s="178">
        <v>1647599.7189999998</v>
      </c>
      <c r="K45" s="178">
        <v>1607622.5619999999</v>
      </c>
      <c r="L45" s="178"/>
      <c r="M45" s="155" t="s">
        <v>957</v>
      </c>
    </row>
    <row r="46" spans="1:13" x14ac:dyDescent="0.2">
      <c r="A46" s="155" t="s">
        <v>745</v>
      </c>
      <c r="B46" s="178">
        <v>479.73</v>
      </c>
      <c r="C46" s="179">
        <f t="shared" si="0"/>
        <v>2.6268616765909645E-3</v>
      </c>
      <c r="D46" s="178">
        <v>54.16</v>
      </c>
      <c r="E46" s="179">
        <f t="shared" si="1"/>
        <v>2.9206238272015878E-4</v>
      </c>
      <c r="F46" s="178">
        <v>224382.61799999999</v>
      </c>
      <c r="G46" s="179">
        <f t="shared" si="2"/>
        <v>1.458320222288112</v>
      </c>
      <c r="H46" s="178">
        <v>367290.98499999999</v>
      </c>
      <c r="I46" s="179">
        <f t="shared" si="3"/>
        <v>2.3734312983476036</v>
      </c>
      <c r="J46" s="178">
        <v>223902.88799999998</v>
      </c>
      <c r="K46" s="178">
        <v>367236.82500000001</v>
      </c>
      <c r="L46" s="178"/>
      <c r="M46" s="155" t="s">
        <v>958</v>
      </c>
    </row>
    <row r="47" spans="1:13" x14ac:dyDescent="0.2">
      <c r="A47" s="155" t="s">
        <v>715</v>
      </c>
      <c r="B47" s="178">
        <v>12843.91</v>
      </c>
      <c r="C47" s="179">
        <f t="shared" si="0"/>
        <v>7.0329508174563723E-2</v>
      </c>
      <c r="D47" s="178">
        <v>14158.654</v>
      </c>
      <c r="E47" s="179">
        <f t="shared" si="1"/>
        <v>7.6351739722125334E-2</v>
      </c>
      <c r="F47" s="178">
        <v>9636.4529999999995</v>
      </c>
      <c r="G47" s="179">
        <f t="shared" si="2"/>
        <v>6.2629781247266411E-2</v>
      </c>
      <c r="H47" s="178">
        <v>12338.48</v>
      </c>
      <c r="I47" s="179">
        <f t="shared" si="3"/>
        <v>7.9731155410841179E-2</v>
      </c>
      <c r="J47" s="178">
        <v>-3207.4570000000003</v>
      </c>
      <c r="K47" s="178">
        <v>-1820.1740000000009</v>
      </c>
      <c r="L47" s="178"/>
      <c r="M47" s="155" t="s">
        <v>929</v>
      </c>
    </row>
    <row r="48" spans="1:13" x14ac:dyDescent="0.2">
      <c r="A48" s="155" t="s">
        <v>716</v>
      </c>
      <c r="B48" s="178">
        <v>62.317</v>
      </c>
      <c r="C48" s="179">
        <f t="shared" si="0"/>
        <v>3.4122973151589253E-4</v>
      </c>
      <c r="D48" s="178">
        <v>622.07500000000005</v>
      </c>
      <c r="E48" s="179">
        <f t="shared" si="1"/>
        <v>3.3545920740517504E-3</v>
      </c>
      <c r="F48" s="178">
        <v>220.81899999999999</v>
      </c>
      <c r="G48" s="179">
        <f t="shared" si="2"/>
        <v>1.4351593543018499E-3</v>
      </c>
      <c r="H48" s="178">
        <v>112.06399999999999</v>
      </c>
      <c r="I48" s="179">
        <f t="shared" si="3"/>
        <v>7.2415663841579397E-4</v>
      </c>
      <c r="J48" s="178">
        <v>158.50199999999998</v>
      </c>
      <c r="K48" s="178">
        <v>-510.01100000000008</v>
      </c>
      <c r="L48" s="178"/>
      <c r="M48" s="155" t="s">
        <v>930</v>
      </c>
    </row>
    <row r="49" spans="1:13" x14ac:dyDescent="0.2">
      <c r="A49" s="155" t="s">
        <v>746</v>
      </c>
      <c r="B49" s="178">
        <v>291.84399999999999</v>
      </c>
      <c r="C49" s="179">
        <f t="shared" si="0"/>
        <v>1.5980526945219467E-3</v>
      </c>
      <c r="D49" s="178">
        <v>8730.7520000000004</v>
      </c>
      <c r="E49" s="179">
        <f t="shared" si="1"/>
        <v>4.7081318908027921E-2</v>
      </c>
      <c r="F49" s="178">
        <v>12666.266</v>
      </c>
      <c r="G49" s="179">
        <f t="shared" si="2"/>
        <v>8.2321313537220414E-2</v>
      </c>
      <c r="H49" s="178">
        <v>8431.9089999999997</v>
      </c>
      <c r="I49" s="179">
        <f t="shared" si="3"/>
        <v>5.4486926014312168E-2</v>
      </c>
      <c r="J49" s="178">
        <v>12374.422</v>
      </c>
      <c r="K49" s="178">
        <v>-298.84300000000076</v>
      </c>
      <c r="L49" s="178"/>
      <c r="M49" s="155" t="s">
        <v>959</v>
      </c>
    </row>
    <row r="50" spans="1:13" x14ac:dyDescent="0.2">
      <c r="A50" s="155" t="s">
        <v>747</v>
      </c>
      <c r="B50" s="178">
        <v>36.786000000000001</v>
      </c>
      <c r="C50" s="179">
        <f t="shared" si="0"/>
        <v>2.0142941578611971E-4</v>
      </c>
      <c r="D50" s="178">
        <v>28.428000000000001</v>
      </c>
      <c r="E50" s="179">
        <f t="shared" si="1"/>
        <v>1.5330039542039653E-4</v>
      </c>
      <c r="F50" s="178">
        <v>1899.3510000000001</v>
      </c>
      <c r="G50" s="179">
        <f t="shared" si="2"/>
        <v>1.2344369618341598E-2</v>
      </c>
      <c r="H50" s="178">
        <v>2854.4319999999998</v>
      </c>
      <c r="I50" s="179">
        <f t="shared" si="3"/>
        <v>1.8445315906147126E-2</v>
      </c>
      <c r="J50" s="178">
        <v>1862.5650000000001</v>
      </c>
      <c r="K50" s="178">
        <v>2826.0039999999999</v>
      </c>
      <c r="L50" s="178"/>
      <c r="M50" s="155" t="s">
        <v>960</v>
      </c>
    </row>
    <row r="51" spans="1:13" x14ac:dyDescent="0.2">
      <c r="A51" s="155" t="s">
        <v>748</v>
      </c>
      <c r="B51" s="178">
        <v>1781.171</v>
      </c>
      <c r="C51" s="179">
        <f t="shared" si="0"/>
        <v>9.7531733253188348E-3</v>
      </c>
      <c r="D51" s="178">
        <v>5491.41</v>
      </c>
      <c r="E51" s="179">
        <f t="shared" si="1"/>
        <v>2.961289307779371E-2</v>
      </c>
      <c r="F51" s="178">
        <v>16582.168000000001</v>
      </c>
      <c r="G51" s="179">
        <f t="shared" si="2"/>
        <v>0.10777176565333962</v>
      </c>
      <c r="H51" s="178">
        <v>24811.021000000001</v>
      </c>
      <c r="I51" s="179">
        <f t="shared" si="3"/>
        <v>0.16032861189163042</v>
      </c>
      <c r="J51" s="178">
        <v>14800.997000000001</v>
      </c>
      <c r="K51" s="178">
        <v>19319.611000000001</v>
      </c>
      <c r="L51" s="178"/>
      <c r="M51" s="155" t="s">
        <v>961</v>
      </c>
    </row>
    <row r="52" spans="1:13" x14ac:dyDescent="0.2">
      <c r="A52" s="155" t="s">
        <v>717</v>
      </c>
      <c r="B52" s="178">
        <v>213428.86300000001</v>
      </c>
      <c r="C52" s="179">
        <f t="shared" si="0"/>
        <v>1.168674256129663</v>
      </c>
      <c r="D52" s="178">
        <v>383412.58399999997</v>
      </c>
      <c r="E52" s="179">
        <f t="shared" si="1"/>
        <v>2.0675848014758684</v>
      </c>
      <c r="F52" s="178">
        <v>172483.43700000001</v>
      </c>
      <c r="G52" s="179">
        <f t="shared" si="2"/>
        <v>1.1210141250195129</v>
      </c>
      <c r="H52" s="178">
        <v>148038.78200000001</v>
      </c>
      <c r="I52" s="179">
        <f t="shared" si="3"/>
        <v>0.95662538128469943</v>
      </c>
      <c r="J52" s="178">
        <v>-40945.426000000007</v>
      </c>
      <c r="K52" s="178">
        <v>-235373.80199999997</v>
      </c>
      <c r="L52" s="178"/>
      <c r="M52" s="155" t="s">
        <v>931</v>
      </c>
    </row>
    <row r="53" spans="1:13" x14ac:dyDescent="0.2">
      <c r="A53" s="155" t="s">
        <v>749</v>
      </c>
      <c r="B53" s="178">
        <v>249867.35200000001</v>
      </c>
      <c r="C53" s="179">
        <f t="shared" si="0"/>
        <v>1.3682008029517951</v>
      </c>
      <c r="D53" s="178">
        <v>100140.48299999999</v>
      </c>
      <c r="E53" s="179">
        <f t="shared" si="1"/>
        <v>0.54001602791225178</v>
      </c>
      <c r="F53" s="178">
        <v>51128.182000000001</v>
      </c>
      <c r="G53" s="179">
        <f t="shared" si="2"/>
        <v>0.33229517689033761</v>
      </c>
      <c r="H53" s="178">
        <v>65965.005000000005</v>
      </c>
      <c r="I53" s="179">
        <f t="shared" si="3"/>
        <v>0.42626531512243943</v>
      </c>
      <c r="J53" s="178">
        <v>-198739.17</v>
      </c>
      <c r="K53" s="178">
        <v>-34175.477999999988</v>
      </c>
      <c r="L53" s="178"/>
      <c r="M53" s="155" t="s">
        <v>962</v>
      </c>
    </row>
    <row r="54" spans="1:13" x14ac:dyDescent="0.2">
      <c r="A54" s="155" t="s">
        <v>750</v>
      </c>
      <c r="B54" s="178">
        <v>705.322</v>
      </c>
      <c r="C54" s="179">
        <f t="shared" si="0"/>
        <v>3.8621377263387577E-3</v>
      </c>
      <c r="D54" s="178">
        <v>791.05100000000004</v>
      </c>
      <c r="E54" s="179">
        <f t="shared" si="1"/>
        <v>4.2658094518678797E-3</v>
      </c>
      <c r="F54" s="178">
        <v>740.98500000000001</v>
      </c>
      <c r="G54" s="179">
        <f t="shared" si="2"/>
        <v>4.8158516891542678E-3</v>
      </c>
      <c r="H54" s="178">
        <v>145.274</v>
      </c>
      <c r="I54" s="179">
        <f t="shared" si="3"/>
        <v>9.3875938293489479E-4</v>
      </c>
      <c r="J54" s="178">
        <v>35.663000000000011</v>
      </c>
      <c r="K54" s="178">
        <v>-645.77700000000004</v>
      </c>
      <c r="L54" s="178"/>
      <c r="M54" s="155" t="s">
        <v>963</v>
      </c>
    </row>
    <row r="55" spans="1:13" x14ac:dyDescent="0.2">
      <c r="A55" s="155" t="s">
        <v>751</v>
      </c>
      <c r="B55" s="178">
        <v>793311.83299999998</v>
      </c>
      <c r="C55" s="179">
        <f t="shared" si="0"/>
        <v>4.3439444097593043</v>
      </c>
      <c r="D55" s="178">
        <v>1028989.711</v>
      </c>
      <c r="E55" s="179">
        <f t="shared" si="1"/>
        <v>5.5489140839953404</v>
      </c>
      <c r="F55" s="178">
        <v>670471.83200000005</v>
      </c>
      <c r="G55" s="179">
        <f t="shared" si="2"/>
        <v>4.3575685130840123</v>
      </c>
      <c r="H55" s="178">
        <v>422830.25699999998</v>
      </c>
      <c r="I55" s="179">
        <f t="shared" si="3"/>
        <v>2.7323256133067377</v>
      </c>
      <c r="J55" s="178">
        <v>-122840.00099999993</v>
      </c>
      <c r="K55" s="178">
        <v>-606159.45400000003</v>
      </c>
      <c r="L55" s="178"/>
      <c r="M55" s="155" t="s">
        <v>964</v>
      </c>
    </row>
    <row r="56" spans="1:13" x14ac:dyDescent="0.2">
      <c r="A56" s="155" t="s">
        <v>752</v>
      </c>
      <c r="B56" s="178">
        <v>267454.08799999999</v>
      </c>
      <c r="C56" s="179">
        <f t="shared" si="0"/>
        <v>1.4645006441431374</v>
      </c>
      <c r="D56" s="178">
        <v>247817.554</v>
      </c>
      <c r="E56" s="179">
        <f t="shared" si="1"/>
        <v>1.3363771288981097</v>
      </c>
      <c r="F56" s="178">
        <v>37624.974000000002</v>
      </c>
      <c r="G56" s="179">
        <f t="shared" si="2"/>
        <v>0.24453436249355304</v>
      </c>
      <c r="H56" s="178">
        <v>60461.474999999999</v>
      </c>
      <c r="I56" s="179">
        <f t="shared" si="3"/>
        <v>0.39070154991487516</v>
      </c>
      <c r="J56" s="178">
        <v>-229829.114</v>
      </c>
      <c r="K56" s="178">
        <v>-187356.079</v>
      </c>
      <c r="L56" s="178"/>
      <c r="M56" s="155" t="s">
        <v>965</v>
      </c>
    </row>
    <row r="57" spans="1:13" x14ac:dyDescent="0.2">
      <c r="A57" s="155" t="s">
        <v>753</v>
      </c>
      <c r="B57" s="178">
        <v>4.8819999999999997</v>
      </c>
      <c r="C57" s="179">
        <f t="shared" si="0"/>
        <v>2.6732409282548697E-5</v>
      </c>
      <c r="D57" s="178">
        <v>3.1709999999999998</v>
      </c>
      <c r="E57" s="179">
        <f t="shared" si="1"/>
        <v>1.7099885812511514E-5</v>
      </c>
      <c r="F57" s="178" t="s">
        <v>754</v>
      </c>
      <c r="G57" s="179" t="str">
        <f t="shared" si="2"/>
        <v>x</v>
      </c>
      <c r="H57" s="178">
        <v>16.196999999999999</v>
      </c>
      <c r="I57" s="179">
        <f t="shared" si="3"/>
        <v>1.0466487964395894E-4</v>
      </c>
      <c r="J57" s="178">
        <v>-4.4319999999999995</v>
      </c>
      <c r="K57" s="178">
        <v>13.026</v>
      </c>
      <c r="L57" s="178"/>
      <c r="M57" s="155" t="s">
        <v>966</v>
      </c>
    </row>
    <row r="58" spans="1:13" x14ac:dyDescent="0.2">
      <c r="A58" s="155" t="s">
        <v>755</v>
      </c>
      <c r="B58" s="178">
        <v>210.06399999999999</v>
      </c>
      <c r="C58" s="179">
        <f t="shared" si="0"/>
        <v>1.1502492469334924E-3</v>
      </c>
      <c r="D58" s="178">
        <v>296.50299999999999</v>
      </c>
      <c r="E58" s="179">
        <f t="shared" si="1"/>
        <v>1.5989175159467368E-3</v>
      </c>
      <c r="F58" s="178">
        <v>2308.4960000000001</v>
      </c>
      <c r="G58" s="179">
        <f t="shared" si="2"/>
        <v>1.5003507980601322E-2</v>
      </c>
      <c r="H58" s="178">
        <v>3330.5120000000002</v>
      </c>
      <c r="I58" s="179">
        <f t="shared" si="3"/>
        <v>2.1521740917006916E-2</v>
      </c>
      <c r="J58" s="178">
        <v>2098.4320000000002</v>
      </c>
      <c r="K58" s="178">
        <v>3034.009</v>
      </c>
      <c r="L58" s="178"/>
      <c r="M58" s="155" t="s">
        <v>967</v>
      </c>
    </row>
    <row r="59" spans="1:13" x14ac:dyDescent="0.2">
      <c r="A59" s="155" t="s">
        <v>756</v>
      </c>
      <c r="B59" s="178">
        <v>25858.648000000001</v>
      </c>
      <c r="C59" s="179">
        <f t="shared" si="0"/>
        <v>0.14159442069425632</v>
      </c>
      <c r="D59" s="178">
        <v>24270.571</v>
      </c>
      <c r="E59" s="179">
        <f t="shared" si="1"/>
        <v>0.13088110775920953</v>
      </c>
      <c r="F59" s="178">
        <v>31673.71</v>
      </c>
      <c r="G59" s="179">
        <f t="shared" si="2"/>
        <v>0.20585557036280414</v>
      </c>
      <c r="H59" s="178">
        <v>43208.330999999998</v>
      </c>
      <c r="I59" s="179">
        <f t="shared" si="3"/>
        <v>0.27921187650375623</v>
      </c>
      <c r="J59" s="178">
        <v>5815.0619999999981</v>
      </c>
      <c r="K59" s="178">
        <v>18937.759999999998</v>
      </c>
      <c r="L59" s="178"/>
      <c r="M59" s="155" t="s">
        <v>968</v>
      </c>
    </row>
    <row r="60" spans="1:13" x14ac:dyDescent="0.2">
      <c r="A60" s="155" t="s">
        <v>757</v>
      </c>
      <c r="B60" s="178">
        <v>2952446.4439999997</v>
      </c>
      <c r="C60" s="179">
        <f t="shared" si="0"/>
        <v>16.166736322370646</v>
      </c>
      <c r="D60" s="178">
        <v>2837341.6580000008</v>
      </c>
      <c r="E60" s="179">
        <f t="shared" si="1"/>
        <v>15.300604970949895</v>
      </c>
      <c r="F60" s="178">
        <v>3109295.3710000007</v>
      </c>
      <c r="G60" s="179">
        <f t="shared" si="2"/>
        <v>20.208108618271488</v>
      </c>
      <c r="H60" s="178">
        <v>3001798.1499999985</v>
      </c>
      <c r="I60" s="179">
        <f t="shared" si="3"/>
        <v>19.39759474502738</v>
      </c>
      <c r="J60" s="178">
        <v>156848.92700000107</v>
      </c>
      <c r="K60" s="178">
        <v>164456.49199999776</v>
      </c>
      <c r="L60" s="178"/>
      <c r="M60" s="155" t="s">
        <v>757</v>
      </c>
    </row>
    <row r="61" spans="1:13" x14ac:dyDescent="0.2">
      <c r="A61" s="155" t="s">
        <v>732</v>
      </c>
      <c r="B61" s="178">
        <v>177173.10699999999</v>
      </c>
      <c r="C61" s="179">
        <f t="shared" si="0"/>
        <v>0.97014830196329238</v>
      </c>
      <c r="D61" s="178">
        <v>88068.04</v>
      </c>
      <c r="E61" s="179">
        <f t="shared" si="1"/>
        <v>0.47491435753128242</v>
      </c>
      <c r="F61" s="178">
        <v>896309.1</v>
      </c>
      <c r="G61" s="179">
        <f t="shared" si="2"/>
        <v>5.8253428790587414</v>
      </c>
      <c r="H61" s="178">
        <v>667260.60900000005</v>
      </c>
      <c r="I61" s="179">
        <f t="shared" si="3"/>
        <v>4.3118325203519019</v>
      </c>
      <c r="J61" s="178">
        <v>719135.99300000002</v>
      </c>
      <c r="K61" s="178">
        <v>579192.56900000002</v>
      </c>
      <c r="L61" s="178"/>
      <c r="M61" s="155" t="s">
        <v>945</v>
      </c>
    </row>
    <row r="62" spans="1:13" x14ac:dyDescent="0.2">
      <c r="A62" s="155" t="s">
        <v>758</v>
      </c>
      <c r="B62" s="178">
        <v>929.31899999999996</v>
      </c>
      <c r="C62" s="179">
        <f t="shared" si="0"/>
        <v>5.0886800209030882E-3</v>
      </c>
      <c r="D62" s="178">
        <v>5.077</v>
      </c>
      <c r="E62" s="179">
        <f t="shared" si="1"/>
        <v>2.7378152087707653E-5</v>
      </c>
      <c r="F62" s="178">
        <v>6983.6469999999999</v>
      </c>
      <c r="G62" s="179">
        <f t="shared" si="2"/>
        <v>4.5388514209339099E-2</v>
      </c>
      <c r="H62" s="178">
        <v>3385.5129999999999</v>
      </c>
      <c r="I62" s="179">
        <f t="shared" si="3"/>
        <v>2.187715692276708E-2</v>
      </c>
      <c r="J62" s="178">
        <v>6054.3279999999995</v>
      </c>
      <c r="K62" s="178">
        <v>3380.4359999999997</v>
      </c>
      <c r="L62" s="178"/>
      <c r="M62" s="155" t="s">
        <v>969</v>
      </c>
    </row>
    <row r="63" spans="1:13" x14ac:dyDescent="0.2">
      <c r="A63" s="155" t="s">
        <v>759</v>
      </c>
      <c r="B63" s="178">
        <v>110.48699999999999</v>
      </c>
      <c r="C63" s="179">
        <f t="shared" si="0"/>
        <v>6.0499461376504679E-4</v>
      </c>
      <c r="D63" s="178" t="s">
        <v>754</v>
      </c>
      <c r="E63" s="179" t="str">
        <f t="shared" si="1"/>
        <v>x</v>
      </c>
      <c r="F63" s="178">
        <v>173.107</v>
      </c>
      <c r="G63" s="179">
        <f t="shared" si="2"/>
        <v>1.1250668209942547E-3</v>
      </c>
      <c r="H63" s="178">
        <v>57.776000000000003</v>
      </c>
      <c r="I63" s="179">
        <f t="shared" si="3"/>
        <v>3.7334803274120966E-4</v>
      </c>
      <c r="J63" s="178">
        <v>62.620000000000005</v>
      </c>
      <c r="K63" s="178">
        <v>57.527000000000001</v>
      </c>
      <c r="L63" s="178"/>
      <c r="M63" s="155" t="s">
        <v>970</v>
      </c>
    </row>
    <row r="64" spans="1:13" x14ac:dyDescent="0.2">
      <c r="A64" s="155" t="s">
        <v>760</v>
      </c>
      <c r="B64" s="178">
        <v>1362.375</v>
      </c>
      <c r="C64" s="179">
        <f t="shared" si="0"/>
        <v>7.4599684752790418E-3</v>
      </c>
      <c r="D64" s="178">
        <v>1623.2660000000001</v>
      </c>
      <c r="E64" s="179">
        <f t="shared" si="1"/>
        <v>8.7535992568061553E-3</v>
      </c>
      <c r="F64" s="178">
        <v>9807.848</v>
      </c>
      <c r="G64" s="179">
        <f t="shared" si="2"/>
        <v>6.3743721340875054E-2</v>
      </c>
      <c r="H64" s="178">
        <v>6257.0709999999999</v>
      </c>
      <c r="I64" s="179">
        <f t="shared" si="3"/>
        <v>4.0433140898851999E-2</v>
      </c>
      <c r="J64" s="178">
        <v>8445.473</v>
      </c>
      <c r="K64" s="178">
        <v>4633.8050000000003</v>
      </c>
      <c r="L64" s="178"/>
      <c r="M64" s="155" t="s">
        <v>971</v>
      </c>
    </row>
    <row r="65" spans="1:13" x14ac:dyDescent="0.2">
      <c r="A65" s="155" t="s">
        <v>761</v>
      </c>
      <c r="B65" s="178">
        <v>61.432000000000002</v>
      </c>
      <c r="C65" s="179">
        <f t="shared" si="0"/>
        <v>3.3638372942350098E-4</v>
      </c>
      <c r="D65" s="178">
        <v>820.86599999999999</v>
      </c>
      <c r="E65" s="179">
        <f t="shared" si="1"/>
        <v>4.4265893621485575E-3</v>
      </c>
      <c r="F65" s="178">
        <v>191.84200000000001</v>
      </c>
      <c r="G65" s="179">
        <f t="shared" si="2"/>
        <v>1.2468303943409557E-3</v>
      </c>
      <c r="H65" s="178">
        <v>225.26900000000001</v>
      </c>
      <c r="I65" s="179">
        <f t="shared" si="3"/>
        <v>1.4556864093668573E-3</v>
      </c>
      <c r="J65" s="178">
        <v>130.41000000000003</v>
      </c>
      <c r="K65" s="178">
        <v>-595.59699999999998</v>
      </c>
      <c r="L65" s="178"/>
      <c r="M65" s="155" t="s">
        <v>972</v>
      </c>
    </row>
    <row r="66" spans="1:13" x14ac:dyDescent="0.2">
      <c r="A66" s="155" t="s">
        <v>762</v>
      </c>
      <c r="B66" s="178">
        <v>4761.6210000000001</v>
      </c>
      <c r="C66" s="179">
        <f t="shared" si="0"/>
        <v>2.6073248959520449E-2</v>
      </c>
      <c r="D66" s="178">
        <v>4061.7820000000002</v>
      </c>
      <c r="E66" s="179">
        <f t="shared" si="1"/>
        <v>2.1903503120565958E-2</v>
      </c>
      <c r="F66" s="178">
        <v>5431.5860000000002</v>
      </c>
      <c r="G66" s="179">
        <f t="shared" si="2"/>
        <v>3.5301271433141934E-2</v>
      </c>
      <c r="H66" s="178">
        <v>8468.7219999999998</v>
      </c>
      <c r="I66" s="179">
        <f t="shared" si="3"/>
        <v>5.4724811314943951E-2</v>
      </c>
      <c r="J66" s="178">
        <v>669.96500000000015</v>
      </c>
      <c r="K66" s="178">
        <v>4406.9399999999996</v>
      </c>
      <c r="L66" s="178"/>
      <c r="M66" s="155" t="s">
        <v>973</v>
      </c>
    </row>
    <row r="67" spans="1:13" x14ac:dyDescent="0.2">
      <c r="A67" s="155" t="s">
        <v>763</v>
      </c>
      <c r="B67" s="178">
        <v>1462.325</v>
      </c>
      <c r="C67" s="179">
        <f t="shared" si="0"/>
        <v>8.0072655477474459E-3</v>
      </c>
      <c r="D67" s="178">
        <v>2330.7130000000002</v>
      </c>
      <c r="E67" s="179">
        <f t="shared" si="1"/>
        <v>1.256856706456517E-2</v>
      </c>
      <c r="F67" s="178">
        <v>154.78899999999999</v>
      </c>
      <c r="G67" s="179">
        <f t="shared" si="2"/>
        <v>1.0060134376708029E-3</v>
      </c>
      <c r="H67" s="178">
        <v>1745.575</v>
      </c>
      <c r="I67" s="179">
        <f t="shared" si="3"/>
        <v>1.12798911702478E-2</v>
      </c>
      <c r="J67" s="178">
        <v>-1307.5360000000001</v>
      </c>
      <c r="K67" s="178">
        <v>-585.13800000000015</v>
      </c>
      <c r="L67" s="178"/>
      <c r="M67" s="155" t="s">
        <v>974</v>
      </c>
    </row>
    <row r="68" spans="1:13" x14ac:dyDescent="0.2">
      <c r="A68" s="155" t="s">
        <v>720</v>
      </c>
      <c r="B68" s="178">
        <v>238631.68400000001</v>
      </c>
      <c r="C68" s="179">
        <f t="shared" si="0"/>
        <v>1.306677559293697</v>
      </c>
      <c r="D68" s="178">
        <v>2027.223</v>
      </c>
      <c r="E68" s="179">
        <f t="shared" si="1"/>
        <v>1.093197155991707E-2</v>
      </c>
      <c r="F68" s="178">
        <v>8058.1139999999996</v>
      </c>
      <c r="G68" s="179">
        <f t="shared" si="2"/>
        <v>5.2371751004807988E-2</v>
      </c>
      <c r="H68" s="178">
        <v>8103.4939999999997</v>
      </c>
      <c r="I68" s="179">
        <f t="shared" si="3"/>
        <v>5.2364711008553652E-2</v>
      </c>
      <c r="J68" s="178">
        <v>-230573.57</v>
      </c>
      <c r="K68" s="178">
        <v>6076.2709999999997</v>
      </c>
      <c r="L68" s="178"/>
      <c r="M68" s="155" t="s">
        <v>934</v>
      </c>
    </row>
    <row r="69" spans="1:13" x14ac:dyDescent="0.2">
      <c r="A69" s="155" t="s">
        <v>764</v>
      </c>
      <c r="B69" s="178">
        <v>34070.724000000002</v>
      </c>
      <c r="C69" s="179">
        <f t="shared" si="0"/>
        <v>0.18656135569863885</v>
      </c>
      <c r="D69" s="178">
        <v>52245.921000000002</v>
      </c>
      <c r="E69" s="179">
        <f t="shared" si="1"/>
        <v>0.28174054975386231</v>
      </c>
      <c r="F69" s="178">
        <v>40499.205999999998</v>
      </c>
      <c r="G69" s="179">
        <f t="shared" si="2"/>
        <v>0.26321473393456907</v>
      </c>
      <c r="H69" s="178">
        <v>38684.739000000001</v>
      </c>
      <c r="I69" s="179">
        <f t="shared" si="3"/>
        <v>0.24998046252348985</v>
      </c>
      <c r="J69" s="178">
        <v>6428.4819999999963</v>
      </c>
      <c r="K69" s="178">
        <v>-13561.182000000001</v>
      </c>
      <c r="L69" s="178"/>
      <c r="M69" s="155" t="s">
        <v>975</v>
      </c>
    </row>
    <row r="70" spans="1:13" x14ac:dyDescent="0.2">
      <c r="A70" s="155" t="s">
        <v>765</v>
      </c>
      <c r="B70" s="178">
        <v>9666.4459999999999</v>
      </c>
      <c r="C70" s="179">
        <f t="shared" si="0"/>
        <v>5.2930641290384217E-2</v>
      </c>
      <c r="D70" s="178">
        <v>8923.4959999999992</v>
      </c>
      <c r="E70" s="179">
        <f t="shared" si="1"/>
        <v>4.812070723696097E-2</v>
      </c>
      <c r="F70" s="178">
        <v>17083.38</v>
      </c>
      <c r="G70" s="179">
        <f t="shared" si="2"/>
        <v>0.11102927107763887</v>
      </c>
      <c r="H70" s="178">
        <v>15954.441000000001</v>
      </c>
      <c r="I70" s="179">
        <f t="shared" si="3"/>
        <v>0.1030974653980147</v>
      </c>
      <c r="J70" s="178">
        <v>7416.9340000000011</v>
      </c>
      <c r="K70" s="178">
        <v>7030.9450000000015</v>
      </c>
      <c r="L70" s="178"/>
      <c r="M70" s="155" t="s">
        <v>976</v>
      </c>
    </row>
    <row r="71" spans="1:13" x14ac:dyDescent="0.2">
      <c r="A71" s="155" t="s">
        <v>733</v>
      </c>
      <c r="B71" s="178">
        <v>7183.2120000000004</v>
      </c>
      <c r="C71" s="179">
        <f t="shared" si="0"/>
        <v>3.9333175572985504E-2</v>
      </c>
      <c r="D71" s="178">
        <v>7075.7359999999999</v>
      </c>
      <c r="E71" s="179">
        <f t="shared" si="1"/>
        <v>3.8156505089712071E-2</v>
      </c>
      <c r="F71" s="178">
        <v>229948.473</v>
      </c>
      <c r="G71" s="179">
        <f t="shared" si="2"/>
        <v>1.4944941424124569</v>
      </c>
      <c r="H71" s="178">
        <v>256709.459</v>
      </c>
      <c r="I71" s="179">
        <f t="shared" si="3"/>
        <v>1.6588543946225114</v>
      </c>
      <c r="J71" s="178">
        <v>222765.261</v>
      </c>
      <c r="K71" s="178">
        <v>249633.723</v>
      </c>
      <c r="L71" s="178"/>
      <c r="M71" s="155" t="s">
        <v>977</v>
      </c>
    </row>
    <row r="72" spans="1:13" x14ac:dyDescent="0.2">
      <c r="A72" s="155" t="s">
        <v>766</v>
      </c>
      <c r="B72" s="178">
        <v>11.949</v>
      </c>
      <c r="C72" s="179">
        <f t="shared" si="0"/>
        <v>6.5429241810154528E-5</v>
      </c>
      <c r="D72" s="178">
        <v>182.304</v>
      </c>
      <c r="E72" s="179">
        <f t="shared" si="1"/>
        <v>9.8308974555789941E-4</v>
      </c>
      <c r="F72" s="178">
        <v>1029.5309999999999</v>
      </c>
      <c r="G72" s="179">
        <f t="shared" si="2"/>
        <v>6.6911861986230252E-3</v>
      </c>
      <c r="H72" s="178">
        <v>135.21</v>
      </c>
      <c r="I72" s="179">
        <f t="shared" si="3"/>
        <v>8.7372589841697157E-4</v>
      </c>
      <c r="J72" s="178">
        <v>1017.582</v>
      </c>
      <c r="K72" s="178">
        <v>-47.093999999999994</v>
      </c>
      <c r="L72" s="178"/>
      <c r="M72" s="155" t="s">
        <v>978</v>
      </c>
    </row>
    <row r="73" spans="1:13" x14ac:dyDescent="0.2">
      <c r="A73" s="155" t="s">
        <v>721</v>
      </c>
      <c r="B73" s="178">
        <v>662211.88800000004</v>
      </c>
      <c r="C73" s="179">
        <f t="shared" si="0"/>
        <v>3.6260793162198492</v>
      </c>
      <c r="D73" s="178">
        <v>781763.14099999995</v>
      </c>
      <c r="E73" s="179">
        <f t="shared" si="1"/>
        <v>4.2157238863230333</v>
      </c>
      <c r="F73" s="178">
        <v>338823.51899999997</v>
      </c>
      <c r="G73" s="179">
        <f t="shared" si="2"/>
        <v>2.2021010091990294</v>
      </c>
      <c r="H73" s="178">
        <v>312898.56699999998</v>
      </c>
      <c r="I73" s="179">
        <f t="shared" si="3"/>
        <v>2.0219479444231787</v>
      </c>
      <c r="J73" s="178">
        <v>-323388.36900000006</v>
      </c>
      <c r="K73" s="178">
        <v>-468864.57399999996</v>
      </c>
      <c r="L73" s="178"/>
      <c r="M73" s="155" t="s">
        <v>935</v>
      </c>
    </row>
    <row r="74" spans="1:13" x14ac:dyDescent="0.2">
      <c r="A74" s="155" t="s">
        <v>767</v>
      </c>
      <c r="B74" s="178">
        <v>111464.227</v>
      </c>
      <c r="C74" s="179">
        <f t="shared" si="0"/>
        <v>0.61034562403255133</v>
      </c>
      <c r="D74" s="178">
        <v>121328.265</v>
      </c>
      <c r="E74" s="179">
        <f t="shared" si="1"/>
        <v>0.65427293514037765</v>
      </c>
      <c r="F74" s="178">
        <v>75199.08</v>
      </c>
      <c r="G74" s="179">
        <f t="shared" si="2"/>
        <v>0.48873812079980961</v>
      </c>
      <c r="H74" s="178">
        <v>151203.87</v>
      </c>
      <c r="I74" s="179">
        <f t="shared" si="3"/>
        <v>0.9770781536859181</v>
      </c>
      <c r="J74" s="178">
        <v>-36265.146999999997</v>
      </c>
      <c r="K74" s="178">
        <v>29875.604999999996</v>
      </c>
      <c r="L74" s="178"/>
      <c r="M74" s="155" t="s">
        <v>979</v>
      </c>
    </row>
    <row r="75" spans="1:13" x14ac:dyDescent="0.2">
      <c r="A75" s="155" t="s">
        <v>768</v>
      </c>
      <c r="B75" s="178" t="s">
        <v>754</v>
      </c>
      <c r="C75" s="179" t="str">
        <f t="shared" si="0"/>
        <v>x</v>
      </c>
      <c r="D75" s="178">
        <v>1.08</v>
      </c>
      <c r="E75" s="179">
        <f t="shared" si="1"/>
        <v>5.8239913836368454E-6</v>
      </c>
      <c r="F75" s="178">
        <v>26.439</v>
      </c>
      <c r="G75" s="179">
        <f t="shared" si="2"/>
        <v>1.7183384658198166E-4</v>
      </c>
      <c r="H75" s="178">
        <v>32.630000000000003</v>
      </c>
      <c r="I75" s="179">
        <f t="shared" si="3"/>
        <v>2.1085478933026983E-4</v>
      </c>
      <c r="J75" s="178">
        <v>26.399000000000001</v>
      </c>
      <c r="K75" s="178">
        <v>31.550000000000004</v>
      </c>
      <c r="L75" s="178"/>
      <c r="M75" s="155" t="s">
        <v>980</v>
      </c>
    </row>
    <row r="76" spans="1:13" x14ac:dyDescent="0.2">
      <c r="A76" s="155" t="s">
        <v>769</v>
      </c>
      <c r="B76" s="178">
        <v>5801.6139999999996</v>
      </c>
      <c r="C76" s="179">
        <f t="shared" si="0"/>
        <v>3.1767947551692849E-2</v>
      </c>
      <c r="D76" s="178">
        <v>7330.3689999999997</v>
      </c>
      <c r="E76" s="179">
        <f t="shared" si="1"/>
        <v>3.9529635087850588E-2</v>
      </c>
      <c r="F76" s="178">
        <v>4190.13</v>
      </c>
      <c r="G76" s="179">
        <f t="shared" si="2"/>
        <v>2.7232730268866401E-2</v>
      </c>
      <c r="H76" s="178">
        <v>4697.9340000000002</v>
      </c>
      <c r="I76" s="179">
        <f t="shared" si="3"/>
        <v>3.0358010538078822E-2</v>
      </c>
      <c r="J76" s="178">
        <v>-1611.4839999999995</v>
      </c>
      <c r="K76" s="178">
        <v>-2632.4349999999995</v>
      </c>
      <c r="L76" s="178"/>
      <c r="M76" s="155" t="s">
        <v>981</v>
      </c>
    </row>
    <row r="77" spans="1:13" x14ac:dyDescent="0.2">
      <c r="A77" s="155" t="s">
        <v>722</v>
      </c>
      <c r="B77" s="178">
        <v>12508.807000000001</v>
      </c>
      <c r="C77" s="179">
        <f t="shared" si="0"/>
        <v>6.8494581802623952E-2</v>
      </c>
      <c r="D77" s="178">
        <v>5874.1009999999997</v>
      </c>
      <c r="E77" s="179">
        <f t="shared" si="1"/>
        <v>3.1676586676493125E-2</v>
      </c>
      <c r="F77" s="178">
        <v>5861.2579999999998</v>
      </c>
      <c r="G77" s="179">
        <f t="shared" si="2"/>
        <v>3.8093820036666011E-2</v>
      </c>
      <c r="H77" s="178">
        <v>11095.582</v>
      </c>
      <c r="I77" s="179">
        <f t="shared" si="3"/>
        <v>7.1699558844827899E-2</v>
      </c>
      <c r="J77" s="178">
        <v>-6647.5490000000009</v>
      </c>
      <c r="K77" s="178">
        <v>5221.4810000000007</v>
      </c>
      <c r="L77" s="178"/>
      <c r="M77" s="155" t="s">
        <v>936</v>
      </c>
    </row>
    <row r="78" spans="1:13" x14ac:dyDescent="0.2">
      <c r="A78" s="155" t="s">
        <v>770</v>
      </c>
      <c r="B78" s="178">
        <v>222441.02799999999</v>
      </c>
      <c r="C78" s="179">
        <f t="shared" ref="C78:C141" si="4">IF(B78=0,0,IF(OR(B78="x",B78="Ə"),"x",B78/$B$12*100))</f>
        <v>1.2180222453352878</v>
      </c>
      <c r="D78" s="178">
        <v>4443.7240000000002</v>
      </c>
      <c r="E78" s="179">
        <f t="shared" ref="E78:E141" si="5">IF(D78=0,0,IF(OR(D78="x",D78="Ə"),"x",D78/$D$12*100))</f>
        <v>2.3963157673389128E-2</v>
      </c>
      <c r="F78" s="178">
        <v>14403.242</v>
      </c>
      <c r="G78" s="179">
        <f t="shared" ref="G78:G141" si="6">IF(F78=0,0,IF(OR(F78="x",F78="Ə"),"x",F78/$F$12*100))</f>
        <v>9.3610366356940686E-2</v>
      </c>
      <c r="H78" s="178">
        <v>15427.365</v>
      </c>
      <c r="I78" s="179">
        <f t="shared" ref="I78:I141" si="7">IF(H78=0,0,IF(OR(H78="x",H78="Ə"),"x",H78/$H$12*100))</f>
        <v>9.9691504658172794E-2</v>
      </c>
      <c r="J78" s="178">
        <v>-208037.78599999999</v>
      </c>
      <c r="K78" s="178">
        <v>10983.641</v>
      </c>
      <c r="L78" s="178"/>
      <c r="M78" s="155" t="s">
        <v>982</v>
      </c>
    </row>
    <row r="79" spans="1:13" x14ac:dyDescent="0.2">
      <c r="A79" s="155" t="s">
        <v>771</v>
      </c>
      <c r="B79" s="178">
        <v>3776.8589999999999</v>
      </c>
      <c r="C79" s="179">
        <f t="shared" si="4"/>
        <v>2.068097922787333E-2</v>
      </c>
      <c r="D79" s="178">
        <v>1794.348</v>
      </c>
      <c r="E79" s="179">
        <f t="shared" si="5"/>
        <v>9.6761734178203752E-3</v>
      </c>
      <c r="F79" s="178">
        <v>1360.5139999999999</v>
      </c>
      <c r="G79" s="179">
        <f t="shared" si="6"/>
        <v>8.8423296625681075E-3</v>
      </c>
      <c r="H79" s="178">
        <v>597.81799999999998</v>
      </c>
      <c r="I79" s="179">
        <f t="shared" si="7"/>
        <v>3.863094957028601E-3</v>
      </c>
      <c r="J79" s="178">
        <v>-2416.3450000000003</v>
      </c>
      <c r="K79" s="178">
        <v>-1196.53</v>
      </c>
      <c r="L79" s="178"/>
      <c r="M79" s="155" t="s">
        <v>983</v>
      </c>
    </row>
    <row r="80" spans="1:13" x14ac:dyDescent="0.2">
      <c r="A80" s="155" t="s">
        <v>772</v>
      </c>
      <c r="B80" s="178">
        <v>51.518999999999998</v>
      </c>
      <c r="C80" s="179">
        <f t="shared" si="4"/>
        <v>2.8210303028013654E-4</v>
      </c>
      <c r="D80" s="178">
        <v>497.03899999999999</v>
      </c>
      <c r="E80" s="179">
        <f t="shared" si="5"/>
        <v>2.6803248641958091E-3</v>
      </c>
      <c r="F80" s="178">
        <v>11745.028</v>
      </c>
      <c r="G80" s="179">
        <f t="shared" si="6"/>
        <v>7.6333951339047579E-2</v>
      </c>
      <c r="H80" s="178">
        <v>13383.901</v>
      </c>
      <c r="I80" s="179">
        <f t="shared" si="7"/>
        <v>8.6486657240949671E-2</v>
      </c>
      <c r="J80" s="178">
        <v>11693.509</v>
      </c>
      <c r="K80" s="178">
        <v>12886.861999999999</v>
      </c>
      <c r="L80" s="178"/>
      <c r="M80" s="155" t="s">
        <v>984</v>
      </c>
    </row>
    <row r="81" spans="1:13" x14ac:dyDescent="0.2">
      <c r="A81" s="155" t="s">
        <v>723</v>
      </c>
      <c r="B81" s="178">
        <v>9.1910000000000007</v>
      </c>
      <c r="C81" s="179">
        <f t="shared" si="4"/>
        <v>5.0327237549345586E-5</v>
      </c>
      <c r="D81" s="178">
        <v>9734.4</v>
      </c>
      <c r="E81" s="179">
        <f t="shared" si="5"/>
        <v>5.2493575671180098E-2</v>
      </c>
      <c r="F81" s="178">
        <v>4063.0819999999999</v>
      </c>
      <c r="G81" s="179">
        <f t="shared" si="6"/>
        <v>2.6407012709936502E-2</v>
      </c>
      <c r="H81" s="178">
        <v>4398.4859999999999</v>
      </c>
      <c r="I81" s="179">
        <f t="shared" si="7"/>
        <v>2.8422980046035586E-2</v>
      </c>
      <c r="J81" s="178">
        <v>4053.8910000000001</v>
      </c>
      <c r="K81" s="178">
        <v>-5335.9139999999998</v>
      </c>
      <c r="L81" s="178"/>
      <c r="M81" s="155" t="s">
        <v>937</v>
      </c>
    </row>
    <row r="82" spans="1:13" x14ac:dyDescent="0.2">
      <c r="A82" s="155" t="s">
        <v>734</v>
      </c>
      <c r="B82" s="178">
        <v>118.205</v>
      </c>
      <c r="C82" s="179">
        <f t="shared" si="4"/>
        <v>6.4725613257756429E-4</v>
      </c>
      <c r="D82" s="178">
        <v>346.20499999999998</v>
      </c>
      <c r="E82" s="179">
        <f t="shared" si="5"/>
        <v>1.8669397564555499E-3</v>
      </c>
      <c r="F82" s="178">
        <v>80435.046000000002</v>
      </c>
      <c r="G82" s="179">
        <f t="shared" si="6"/>
        <v>0.52276800764698506</v>
      </c>
      <c r="H82" s="178">
        <v>79125.555999999997</v>
      </c>
      <c r="I82" s="179">
        <f t="shared" si="7"/>
        <v>0.51130868651610384</v>
      </c>
      <c r="J82" s="178">
        <v>80316.841</v>
      </c>
      <c r="K82" s="178">
        <v>78779.350999999995</v>
      </c>
      <c r="L82" s="178"/>
      <c r="M82" s="155" t="s">
        <v>947</v>
      </c>
    </row>
    <row r="83" spans="1:13" x14ac:dyDescent="0.2">
      <c r="A83" s="155" t="s">
        <v>773</v>
      </c>
      <c r="B83" s="178" t="s">
        <v>754</v>
      </c>
      <c r="C83" s="179" t="str">
        <f t="shared" si="4"/>
        <v>x</v>
      </c>
      <c r="D83" s="178" t="s">
        <v>754</v>
      </c>
      <c r="E83" s="179" t="str">
        <f t="shared" si="5"/>
        <v>x</v>
      </c>
      <c r="F83" s="178" t="s">
        <v>774</v>
      </c>
      <c r="G83" s="179" t="str">
        <f t="shared" si="6"/>
        <v>x</v>
      </c>
      <c r="H83" s="178" t="s">
        <v>774</v>
      </c>
      <c r="I83" s="179" t="str">
        <f t="shared" si="7"/>
        <v>x</v>
      </c>
      <c r="J83" s="178" t="s">
        <v>754</v>
      </c>
      <c r="K83" s="178" t="s">
        <v>754</v>
      </c>
      <c r="L83" s="178"/>
      <c r="M83" s="155" t="s">
        <v>985</v>
      </c>
    </row>
    <row r="84" spans="1:13" x14ac:dyDescent="0.2">
      <c r="A84" s="155" t="s">
        <v>775</v>
      </c>
      <c r="B84" s="178">
        <v>5176.5690000000004</v>
      </c>
      <c r="C84" s="179">
        <f t="shared" si="4"/>
        <v>2.8345383282948351E-2</v>
      </c>
      <c r="D84" s="178">
        <v>7455.9430000000002</v>
      </c>
      <c r="E84" s="179">
        <f t="shared" si="5"/>
        <v>4.0206803508229125E-2</v>
      </c>
      <c r="F84" s="178">
        <v>5842.1009999999997</v>
      </c>
      <c r="G84" s="179">
        <f t="shared" si="6"/>
        <v>3.7969313777012806E-2</v>
      </c>
      <c r="H84" s="178">
        <v>5912.893</v>
      </c>
      <c r="I84" s="179">
        <f t="shared" si="7"/>
        <v>3.8209065517849437E-2</v>
      </c>
      <c r="J84" s="178">
        <v>665.53199999999924</v>
      </c>
      <c r="K84" s="178">
        <v>-1543.0500000000002</v>
      </c>
      <c r="L84" s="178"/>
      <c r="M84" s="155" t="s">
        <v>986</v>
      </c>
    </row>
    <row r="85" spans="1:13" x14ac:dyDescent="0.2">
      <c r="A85" s="155" t="s">
        <v>776</v>
      </c>
      <c r="B85" s="178" t="s">
        <v>754</v>
      </c>
      <c r="C85" s="179" t="str">
        <f t="shared" si="4"/>
        <v>x</v>
      </c>
      <c r="D85" s="178" t="s">
        <v>754</v>
      </c>
      <c r="E85" s="179" t="str">
        <f t="shared" si="5"/>
        <v>x</v>
      </c>
      <c r="F85" s="178">
        <v>277.36599999999999</v>
      </c>
      <c r="G85" s="179">
        <f t="shared" si="6"/>
        <v>1.8026728201164159E-3</v>
      </c>
      <c r="H85" s="178">
        <v>128.29499999999999</v>
      </c>
      <c r="I85" s="179">
        <f t="shared" si="7"/>
        <v>8.2904122577771887E-4</v>
      </c>
      <c r="J85" s="178">
        <v>277.137</v>
      </c>
      <c r="K85" s="178">
        <v>127.84399999999999</v>
      </c>
      <c r="L85" s="178"/>
      <c r="M85" s="155" t="s">
        <v>987</v>
      </c>
    </row>
    <row r="86" spans="1:13" x14ac:dyDescent="0.2">
      <c r="A86" s="155" t="s">
        <v>777</v>
      </c>
      <c r="B86" s="178">
        <v>317.34100000000001</v>
      </c>
      <c r="C86" s="179">
        <f t="shared" si="4"/>
        <v>1.7376668361600341E-3</v>
      </c>
      <c r="D86" s="178">
        <v>1197.5219999999999</v>
      </c>
      <c r="E86" s="179">
        <f t="shared" si="5"/>
        <v>6.4577387126995948E-3</v>
      </c>
      <c r="F86" s="178">
        <v>2886.4749999999999</v>
      </c>
      <c r="G86" s="179">
        <f t="shared" si="6"/>
        <v>1.875994184018781E-2</v>
      </c>
      <c r="H86" s="178">
        <v>2060.6109999999999</v>
      </c>
      <c r="I86" s="179">
        <f t="shared" si="7"/>
        <v>1.3315651188986718E-2</v>
      </c>
      <c r="J86" s="178">
        <v>2569.134</v>
      </c>
      <c r="K86" s="178">
        <v>863.08899999999994</v>
      </c>
      <c r="L86" s="178"/>
      <c r="M86" s="155" t="s">
        <v>988</v>
      </c>
    </row>
    <row r="87" spans="1:13" x14ac:dyDescent="0.2">
      <c r="A87" s="155" t="s">
        <v>778</v>
      </c>
      <c r="B87" s="178" t="s">
        <v>754</v>
      </c>
      <c r="C87" s="179" t="str">
        <f t="shared" si="4"/>
        <v>x</v>
      </c>
      <c r="D87" s="178" t="s">
        <v>754</v>
      </c>
      <c r="E87" s="179" t="str">
        <f t="shared" si="5"/>
        <v>x</v>
      </c>
      <c r="F87" s="178" t="s">
        <v>774</v>
      </c>
      <c r="G87" s="179" t="str">
        <f t="shared" si="6"/>
        <v>x</v>
      </c>
      <c r="H87" s="178" t="s">
        <v>754</v>
      </c>
      <c r="I87" s="179" t="str">
        <f t="shared" si="7"/>
        <v>x</v>
      </c>
      <c r="J87" s="178" t="s">
        <v>754</v>
      </c>
      <c r="K87" s="178" t="s">
        <v>754</v>
      </c>
      <c r="L87" s="178"/>
      <c r="M87" s="155" t="s">
        <v>989</v>
      </c>
    </row>
    <row r="88" spans="1:13" x14ac:dyDescent="0.2">
      <c r="A88" s="155" t="s">
        <v>727</v>
      </c>
      <c r="B88" s="178">
        <v>2063.248</v>
      </c>
      <c r="C88" s="179">
        <f t="shared" si="4"/>
        <v>1.1297744774149947E-2</v>
      </c>
      <c r="D88" s="178">
        <v>110843.208</v>
      </c>
      <c r="E88" s="179">
        <f t="shared" si="5"/>
        <v>0.59773137808024679</v>
      </c>
      <c r="F88" s="178">
        <v>33357.489000000001</v>
      </c>
      <c r="G88" s="179">
        <f t="shared" si="6"/>
        <v>0.21679888222648894</v>
      </c>
      <c r="H88" s="178">
        <v>44832.120999999999</v>
      </c>
      <c r="I88" s="179">
        <f t="shared" si="7"/>
        <v>0.28970479401422511</v>
      </c>
      <c r="J88" s="178">
        <v>31294.241000000002</v>
      </c>
      <c r="K88" s="178">
        <v>-66011.087</v>
      </c>
      <c r="L88" s="178"/>
      <c r="M88" s="155" t="s">
        <v>941</v>
      </c>
    </row>
    <row r="89" spans="1:13" x14ac:dyDescent="0.2">
      <c r="A89" s="155" t="s">
        <v>779</v>
      </c>
      <c r="B89" s="178">
        <v>305845.783</v>
      </c>
      <c r="C89" s="179">
        <f t="shared" si="4"/>
        <v>1.6747223778159719</v>
      </c>
      <c r="D89" s="178">
        <v>337898.978</v>
      </c>
      <c r="E89" s="179">
        <f t="shared" si="5"/>
        <v>1.8221488300108297</v>
      </c>
      <c r="F89" s="178">
        <v>694479.15599999996</v>
      </c>
      <c r="G89" s="179">
        <f t="shared" si="6"/>
        <v>4.5135982732511852</v>
      </c>
      <c r="H89" s="178">
        <v>739408.2</v>
      </c>
      <c r="I89" s="179">
        <f t="shared" si="7"/>
        <v>4.7780496549210545</v>
      </c>
      <c r="J89" s="178">
        <v>388633.37299999996</v>
      </c>
      <c r="K89" s="178">
        <v>401509.22199999995</v>
      </c>
      <c r="L89" s="178"/>
      <c r="M89" s="155" t="s">
        <v>990</v>
      </c>
    </row>
    <row r="90" spans="1:13" x14ac:dyDescent="0.2">
      <c r="A90" s="155" t="s">
        <v>780</v>
      </c>
      <c r="B90" s="178">
        <v>5071.8050000000003</v>
      </c>
      <c r="C90" s="179">
        <f t="shared" si="4"/>
        <v>2.7771726149380768E-2</v>
      </c>
      <c r="D90" s="178">
        <v>3777.3939999999998</v>
      </c>
      <c r="E90" s="179">
        <f t="shared" si="5"/>
        <v>2.0369916767223627E-2</v>
      </c>
      <c r="F90" s="178">
        <v>2943.4839999999999</v>
      </c>
      <c r="G90" s="179">
        <f t="shared" si="6"/>
        <v>1.9130457962574898E-2</v>
      </c>
      <c r="H90" s="178">
        <v>3910.3829999999998</v>
      </c>
      <c r="I90" s="179">
        <f t="shared" si="7"/>
        <v>2.5268862508908016E-2</v>
      </c>
      <c r="J90" s="178">
        <v>-2128.3210000000004</v>
      </c>
      <c r="K90" s="178">
        <v>132.98900000000003</v>
      </c>
      <c r="L90" s="178"/>
      <c r="M90" s="155" t="s">
        <v>991</v>
      </c>
    </row>
    <row r="91" spans="1:13" x14ac:dyDescent="0.2">
      <c r="A91" s="155" t="s">
        <v>781</v>
      </c>
      <c r="B91" s="178">
        <v>2225.0590000000002</v>
      </c>
      <c r="C91" s="179">
        <f t="shared" si="4"/>
        <v>1.2183774655022232E-2</v>
      </c>
      <c r="D91" s="178">
        <v>522.21400000000006</v>
      </c>
      <c r="E91" s="179">
        <f t="shared" si="5"/>
        <v>2.8160831818653071E-3</v>
      </c>
      <c r="F91" s="178">
        <v>9594.8790000000008</v>
      </c>
      <c r="G91" s="179">
        <f t="shared" si="6"/>
        <v>6.2359581151279472E-2</v>
      </c>
      <c r="H91" s="178">
        <v>2950.547</v>
      </c>
      <c r="I91" s="179">
        <f t="shared" si="7"/>
        <v>1.9066410238861773E-2</v>
      </c>
      <c r="J91" s="178">
        <v>7369.8200000000006</v>
      </c>
      <c r="K91" s="178">
        <v>2428.3330000000001</v>
      </c>
      <c r="L91" s="178"/>
      <c r="M91" s="155" t="s">
        <v>992</v>
      </c>
    </row>
    <row r="92" spans="1:13" x14ac:dyDescent="0.2">
      <c r="A92" s="155" t="s">
        <v>782</v>
      </c>
      <c r="B92" s="178">
        <v>13226.656000000001</v>
      </c>
      <c r="C92" s="179">
        <f t="shared" si="4"/>
        <v>7.2425313730331523E-2</v>
      </c>
      <c r="D92" s="178">
        <v>12112.646000000001</v>
      </c>
      <c r="E92" s="179">
        <f t="shared" si="5"/>
        <v>6.5318468460225279E-2</v>
      </c>
      <c r="F92" s="178">
        <v>6892.3710000000001</v>
      </c>
      <c r="G92" s="179">
        <f t="shared" si="6"/>
        <v>4.4795288059310094E-2</v>
      </c>
      <c r="H92" s="178">
        <v>8550.2939999999999</v>
      </c>
      <c r="I92" s="179">
        <f t="shared" si="7"/>
        <v>5.5251928902294523E-2</v>
      </c>
      <c r="J92" s="178">
        <v>-6334.2850000000008</v>
      </c>
      <c r="K92" s="178">
        <v>-3562.3520000000008</v>
      </c>
      <c r="L92" s="178"/>
      <c r="M92" s="155" t="s">
        <v>993</v>
      </c>
    </row>
    <row r="93" spans="1:13" x14ac:dyDescent="0.2">
      <c r="A93" s="155" t="s">
        <v>783</v>
      </c>
      <c r="B93" s="178">
        <v>12781.093000000001</v>
      </c>
      <c r="C93" s="179">
        <f t="shared" si="4"/>
        <v>6.9985540588758346E-2</v>
      </c>
      <c r="D93" s="178">
        <v>2499.9580000000001</v>
      </c>
      <c r="E93" s="179">
        <f t="shared" si="5"/>
        <v>1.3481235047642592E-2</v>
      </c>
      <c r="F93" s="178">
        <v>9655.3469999999998</v>
      </c>
      <c r="G93" s="179">
        <f t="shared" si="6"/>
        <v>6.2752578202420542E-2</v>
      </c>
      <c r="H93" s="178">
        <v>8678.1059999999998</v>
      </c>
      <c r="I93" s="179">
        <f t="shared" si="7"/>
        <v>5.6077848986078788E-2</v>
      </c>
      <c r="J93" s="178">
        <v>-3125.746000000001</v>
      </c>
      <c r="K93" s="178">
        <v>6178.1479999999992</v>
      </c>
      <c r="L93" s="178"/>
      <c r="M93" s="155" t="s">
        <v>994</v>
      </c>
    </row>
    <row r="94" spans="1:13" x14ac:dyDescent="0.2">
      <c r="A94" s="155" t="s">
        <v>784</v>
      </c>
      <c r="B94" s="178">
        <v>3749.3049999999998</v>
      </c>
      <c r="C94" s="179">
        <f t="shared" si="4"/>
        <v>2.0530101553688295E-2</v>
      </c>
      <c r="D94" s="178">
        <v>12431.745999999999</v>
      </c>
      <c r="E94" s="179">
        <f t="shared" si="5"/>
        <v>6.7039242210705383E-2</v>
      </c>
      <c r="F94" s="178">
        <v>1451.3230000000001</v>
      </c>
      <c r="G94" s="179">
        <f t="shared" si="6"/>
        <v>9.4325206597413447E-3</v>
      </c>
      <c r="H94" s="178">
        <v>444.233</v>
      </c>
      <c r="I94" s="179">
        <f t="shared" si="7"/>
        <v>2.8706299610344395E-3</v>
      </c>
      <c r="J94" s="178">
        <v>-2297.982</v>
      </c>
      <c r="K94" s="178">
        <v>-11987.512999999999</v>
      </c>
      <c r="L94" s="178"/>
      <c r="M94" s="155" t="s">
        <v>995</v>
      </c>
    </row>
    <row r="95" spans="1:13" x14ac:dyDescent="0.2">
      <c r="A95" s="155" t="s">
        <v>735</v>
      </c>
      <c r="B95" s="178">
        <v>24646.014999999999</v>
      </c>
      <c r="C95" s="179">
        <f t="shared" si="4"/>
        <v>0.13495439577300994</v>
      </c>
      <c r="D95" s="178">
        <v>16926.909</v>
      </c>
      <c r="E95" s="179">
        <f t="shared" si="5"/>
        <v>9.1279789044078671E-2</v>
      </c>
      <c r="F95" s="178">
        <v>142010.79500000001</v>
      </c>
      <c r="G95" s="179">
        <f t="shared" si="6"/>
        <v>0.92296460384338475</v>
      </c>
      <c r="H95" s="178">
        <v>152351.753</v>
      </c>
      <c r="I95" s="179">
        <f t="shared" si="7"/>
        <v>0.98449576411009199</v>
      </c>
      <c r="J95" s="178">
        <v>117364.78000000001</v>
      </c>
      <c r="K95" s="178">
        <v>135424.84399999998</v>
      </c>
      <c r="L95" s="178"/>
      <c r="M95" s="155" t="s">
        <v>948</v>
      </c>
    </row>
    <row r="96" spans="1:13" x14ac:dyDescent="0.2">
      <c r="A96" s="155" t="s">
        <v>785</v>
      </c>
      <c r="B96" s="178">
        <v>17794.722000000002</v>
      </c>
      <c r="C96" s="179">
        <f t="shared" si="4"/>
        <v>9.7438711915848755E-2</v>
      </c>
      <c r="D96" s="178">
        <v>10101.124</v>
      </c>
      <c r="E96" s="179">
        <f t="shared" si="5"/>
        <v>5.4471165871340134E-2</v>
      </c>
      <c r="F96" s="178">
        <v>2409.011</v>
      </c>
      <c r="G96" s="179">
        <f t="shared" si="6"/>
        <v>1.5656780762824094E-2</v>
      </c>
      <c r="H96" s="178">
        <v>4129.4009999999998</v>
      </c>
      <c r="I96" s="179">
        <f t="shared" si="7"/>
        <v>2.6684155008127663E-2</v>
      </c>
      <c r="J96" s="178">
        <v>-15385.711000000001</v>
      </c>
      <c r="K96" s="178">
        <v>-5971.723</v>
      </c>
      <c r="L96" s="178"/>
      <c r="M96" s="155" t="s">
        <v>996</v>
      </c>
    </row>
    <row r="97" spans="1:14" x14ac:dyDescent="0.2">
      <c r="A97" s="155" t="s">
        <v>786</v>
      </c>
      <c r="B97" s="178">
        <v>34.043999999999997</v>
      </c>
      <c r="C97" s="179">
        <f t="shared" si="4"/>
        <v>1.8641502286257435E-4</v>
      </c>
      <c r="D97" s="178" t="s">
        <v>754</v>
      </c>
      <c r="E97" s="179" t="str">
        <f t="shared" si="5"/>
        <v>x</v>
      </c>
      <c r="F97" s="178">
        <v>1082.8109999999999</v>
      </c>
      <c r="G97" s="179">
        <f t="shared" si="6"/>
        <v>7.0374665929604794E-3</v>
      </c>
      <c r="H97" s="178">
        <v>908.18499999999995</v>
      </c>
      <c r="I97" s="179">
        <f t="shared" si="7"/>
        <v>5.8686839364974286E-3</v>
      </c>
      <c r="J97" s="178">
        <v>1048.7669999999998</v>
      </c>
      <c r="K97" s="178">
        <v>908.06799999999998</v>
      </c>
      <c r="L97" s="178"/>
      <c r="M97" s="155" t="s">
        <v>997</v>
      </c>
    </row>
    <row r="98" spans="1:14" x14ac:dyDescent="0.2">
      <c r="A98" s="155" t="s">
        <v>728</v>
      </c>
      <c r="B98" s="178">
        <v>827383.902</v>
      </c>
      <c r="C98" s="179">
        <f t="shared" si="4"/>
        <v>4.530513130285982</v>
      </c>
      <c r="D98" s="178">
        <v>989352.97699999996</v>
      </c>
      <c r="E98" s="179">
        <f t="shared" si="5"/>
        <v>5.3351696420587613</v>
      </c>
      <c r="F98" s="178">
        <v>33415.870999999999</v>
      </c>
      <c r="G98" s="179">
        <f t="shared" si="6"/>
        <v>0.21717832182825714</v>
      </c>
      <c r="H98" s="178">
        <v>23640.01</v>
      </c>
      <c r="I98" s="179">
        <f t="shared" si="7"/>
        <v>0.1527615485233059</v>
      </c>
      <c r="J98" s="178">
        <v>-793968.03099999996</v>
      </c>
      <c r="K98" s="178">
        <v>-965712.96699999995</v>
      </c>
      <c r="L98" s="178"/>
      <c r="M98" s="155" t="s">
        <v>942</v>
      </c>
    </row>
    <row r="99" spans="1:14" x14ac:dyDescent="0.2">
      <c r="A99" s="155" t="s">
        <v>787</v>
      </c>
      <c r="B99" s="178">
        <v>25.31</v>
      </c>
      <c r="C99" s="179">
        <f t="shared" si="4"/>
        <v>1.3859018413381967E-4</v>
      </c>
      <c r="D99" s="178">
        <v>362.10500000000002</v>
      </c>
      <c r="E99" s="179">
        <f t="shared" si="5"/>
        <v>1.9526818518257594E-3</v>
      </c>
      <c r="F99" s="178">
        <v>14196.343999999999</v>
      </c>
      <c r="G99" s="179">
        <f t="shared" si="6"/>
        <v>9.2265683154470132E-2</v>
      </c>
      <c r="H99" s="178">
        <v>12994.44</v>
      </c>
      <c r="I99" s="179">
        <f t="shared" si="7"/>
        <v>8.3969963489574986E-2</v>
      </c>
      <c r="J99" s="178">
        <v>14171.034</v>
      </c>
      <c r="K99" s="178">
        <v>12632.335000000001</v>
      </c>
      <c r="L99" s="178"/>
      <c r="M99" s="155" t="s">
        <v>998</v>
      </c>
    </row>
    <row r="100" spans="1:14" x14ac:dyDescent="0.2">
      <c r="A100" s="155" t="s">
        <v>788</v>
      </c>
      <c r="B100" s="178">
        <v>2541.5639999999999</v>
      </c>
      <c r="C100" s="179">
        <f t="shared" si="4"/>
        <v>1.3916863798810243E-2</v>
      </c>
      <c r="D100" s="178">
        <v>1793.394</v>
      </c>
      <c r="E100" s="179">
        <f t="shared" si="5"/>
        <v>9.6710288920981644E-3</v>
      </c>
      <c r="F100" s="178">
        <v>3177.0909999999999</v>
      </c>
      <c r="G100" s="179">
        <f t="shared" si="6"/>
        <v>2.0648729810923055E-2</v>
      </c>
      <c r="H100" s="178">
        <v>2514.2359999999999</v>
      </c>
      <c r="I100" s="179">
        <f t="shared" si="7"/>
        <v>1.62469721761134E-2</v>
      </c>
      <c r="J100" s="178">
        <v>635.52700000000004</v>
      </c>
      <c r="K100" s="178">
        <v>720.84199999999987</v>
      </c>
      <c r="L100" s="178"/>
      <c r="M100" s="155" t="s">
        <v>999</v>
      </c>
    </row>
    <row r="101" spans="1:14" x14ac:dyDescent="0.2">
      <c r="A101" s="155" t="s">
        <v>789</v>
      </c>
      <c r="B101" s="178">
        <v>3.992</v>
      </c>
      <c r="C101" s="179">
        <f t="shared" si="4"/>
        <v>2.1859028647262272E-5</v>
      </c>
      <c r="D101" s="178" t="s">
        <v>774</v>
      </c>
      <c r="E101" s="179" t="str">
        <f t="shared" si="5"/>
        <v>x</v>
      </c>
      <c r="F101" s="178">
        <v>1460.6679999999999</v>
      </c>
      <c r="G101" s="179">
        <f t="shared" si="6"/>
        <v>9.4932562131400562E-3</v>
      </c>
      <c r="H101" s="178">
        <v>1115.2840000000001</v>
      </c>
      <c r="I101" s="179">
        <f t="shared" si="7"/>
        <v>7.2069559565865974E-3</v>
      </c>
      <c r="J101" s="178">
        <v>1456.6759999999999</v>
      </c>
      <c r="K101" s="178">
        <v>1115.2840000000001</v>
      </c>
      <c r="L101" s="178"/>
      <c r="M101" s="155" t="s">
        <v>1000</v>
      </c>
    </row>
    <row r="102" spans="1:14" x14ac:dyDescent="0.2">
      <c r="A102" s="155" t="s">
        <v>790</v>
      </c>
      <c r="B102" s="178" t="s">
        <v>774</v>
      </c>
      <c r="C102" s="179" t="str">
        <f t="shared" si="4"/>
        <v>x</v>
      </c>
      <c r="D102" s="178" t="s">
        <v>774</v>
      </c>
      <c r="E102" s="179" t="str">
        <f t="shared" si="5"/>
        <v>x</v>
      </c>
      <c r="F102" s="178">
        <v>319.85899999999998</v>
      </c>
      <c r="G102" s="179">
        <f t="shared" si="6"/>
        <v>2.0788457329651675E-3</v>
      </c>
      <c r="H102" s="178" t="s">
        <v>754</v>
      </c>
      <c r="I102" s="179" t="str">
        <f t="shared" si="7"/>
        <v>x</v>
      </c>
      <c r="J102" s="178">
        <v>319.85899999999998</v>
      </c>
      <c r="K102" s="178" t="s">
        <v>754</v>
      </c>
      <c r="L102" s="178"/>
      <c r="M102" s="155" t="s">
        <v>1001</v>
      </c>
    </row>
    <row r="103" spans="1:14" x14ac:dyDescent="0.2">
      <c r="A103" s="155" t="s">
        <v>791</v>
      </c>
      <c r="B103" s="178">
        <v>234.33199999999999</v>
      </c>
      <c r="C103" s="179">
        <f t="shared" si="4"/>
        <v>1.2831337427280218E-3</v>
      </c>
      <c r="D103" s="178">
        <v>253.94900000000001</v>
      </c>
      <c r="E103" s="179">
        <f t="shared" si="5"/>
        <v>1.369441470262216E-3</v>
      </c>
      <c r="F103" s="178">
        <v>699.62599999999998</v>
      </c>
      <c r="G103" s="179">
        <f t="shared" si="6"/>
        <v>4.5470489333471571E-3</v>
      </c>
      <c r="H103" s="178">
        <v>815.90499999999997</v>
      </c>
      <c r="I103" s="179">
        <f t="shared" si="7"/>
        <v>5.2723713419710024E-3</v>
      </c>
      <c r="J103" s="178">
        <v>465.29399999999998</v>
      </c>
      <c r="K103" s="178">
        <v>561.9559999999999</v>
      </c>
      <c r="L103" s="178"/>
      <c r="M103" s="155" t="s">
        <v>1002</v>
      </c>
      <c r="N103" s="65"/>
    </row>
    <row r="104" spans="1:14" x14ac:dyDescent="0.2">
      <c r="A104" s="155" t="s">
        <v>792</v>
      </c>
      <c r="B104" s="178">
        <v>10356.663</v>
      </c>
      <c r="C104" s="179">
        <f t="shared" si="4"/>
        <v>5.6710068438637587E-2</v>
      </c>
      <c r="D104" s="178">
        <v>9564.6830000000009</v>
      </c>
      <c r="E104" s="179">
        <f t="shared" si="5"/>
        <v>5.1578362388164642E-2</v>
      </c>
      <c r="F104" s="178">
        <v>31908.383999999998</v>
      </c>
      <c r="G104" s="179">
        <f t="shared" si="6"/>
        <v>0.20738077691799831</v>
      </c>
      <c r="H104" s="178">
        <v>35947.550999999999</v>
      </c>
      <c r="I104" s="179">
        <f t="shared" si="7"/>
        <v>0.23229277637278981</v>
      </c>
      <c r="J104" s="178">
        <v>21551.720999999998</v>
      </c>
      <c r="K104" s="178">
        <v>26382.867999999999</v>
      </c>
      <c r="L104" s="178"/>
      <c r="M104" s="155" t="s">
        <v>1003</v>
      </c>
    </row>
    <row r="105" spans="1:14" x14ac:dyDescent="0.2">
      <c r="A105" s="155" t="s">
        <v>793</v>
      </c>
      <c r="B105" s="178" t="s">
        <v>774</v>
      </c>
      <c r="C105" s="179" t="str">
        <f t="shared" si="4"/>
        <v>x</v>
      </c>
      <c r="D105" s="178" t="s">
        <v>754</v>
      </c>
      <c r="E105" s="179" t="str">
        <f t="shared" si="5"/>
        <v>x</v>
      </c>
      <c r="F105" s="178">
        <v>694.85</v>
      </c>
      <c r="G105" s="179">
        <f t="shared" si="6"/>
        <v>4.5160084835844756E-3</v>
      </c>
      <c r="H105" s="178">
        <v>225.48500000000001</v>
      </c>
      <c r="I105" s="179">
        <f t="shared" si="7"/>
        <v>1.4570821995751118E-3</v>
      </c>
      <c r="J105" s="178">
        <v>694.85</v>
      </c>
      <c r="K105" s="178">
        <v>225.44000000000003</v>
      </c>
      <c r="L105" s="178"/>
      <c r="M105" s="155" t="s">
        <v>1004</v>
      </c>
    </row>
    <row r="106" spans="1:14" x14ac:dyDescent="0.2">
      <c r="A106" s="155" t="s">
        <v>794</v>
      </c>
      <c r="B106" s="178" t="s">
        <v>754</v>
      </c>
      <c r="C106" s="179" t="str">
        <f t="shared" si="4"/>
        <v>x</v>
      </c>
      <c r="D106" s="178" t="s">
        <v>774</v>
      </c>
      <c r="E106" s="179" t="str">
        <f t="shared" si="5"/>
        <v>x</v>
      </c>
      <c r="F106" s="178">
        <v>931.54600000000005</v>
      </c>
      <c r="G106" s="179">
        <f t="shared" si="6"/>
        <v>6.0543565357259613E-3</v>
      </c>
      <c r="H106" s="178">
        <v>44.185000000000002</v>
      </c>
      <c r="I106" s="179">
        <f t="shared" si="7"/>
        <v>2.8552310348017081E-4</v>
      </c>
      <c r="J106" s="178">
        <v>931.54100000000005</v>
      </c>
      <c r="K106" s="178">
        <v>44.185000000000002</v>
      </c>
      <c r="L106" s="178"/>
      <c r="M106" s="155" t="s">
        <v>1005</v>
      </c>
    </row>
    <row r="107" spans="1:14" x14ac:dyDescent="0.2">
      <c r="A107" s="155" t="s">
        <v>736</v>
      </c>
      <c r="B107" s="178">
        <v>377.88</v>
      </c>
      <c r="C107" s="179">
        <f t="shared" si="4"/>
        <v>2.0691607578225118E-3</v>
      </c>
      <c r="D107" s="178">
        <v>843.75400000000002</v>
      </c>
      <c r="E107" s="179">
        <f t="shared" si="5"/>
        <v>4.5500148388047433E-3</v>
      </c>
      <c r="F107" s="178">
        <v>34743.595000000001</v>
      </c>
      <c r="G107" s="179">
        <f t="shared" si="6"/>
        <v>0.22580754086525606</v>
      </c>
      <c r="H107" s="178">
        <v>36220.970999999998</v>
      </c>
      <c r="I107" s="179">
        <f t="shared" si="7"/>
        <v>0.23405961414473836</v>
      </c>
      <c r="J107" s="178">
        <v>34365.715000000004</v>
      </c>
      <c r="K107" s="178">
        <v>35377.216999999997</v>
      </c>
      <c r="L107" s="178"/>
      <c r="M107" s="155" t="s">
        <v>949</v>
      </c>
    </row>
    <row r="108" spans="1:14" x14ac:dyDescent="0.2">
      <c r="A108" s="155" t="s">
        <v>795</v>
      </c>
      <c r="B108" s="178">
        <v>11274.216</v>
      </c>
      <c r="C108" s="179">
        <f t="shared" si="4"/>
        <v>6.1734321272400465E-2</v>
      </c>
      <c r="D108" s="178">
        <v>1861.183</v>
      </c>
      <c r="E108" s="179">
        <f t="shared" si="5"/>
        <v>1.003658681052905E-2</v>
      </c>
      <c r="F108" s="178">
        <v>2107.319</v>
      </c>
      <c r="G108" s="179">
        <f t="shared" si="6"/>
        <v>1.3696007025428156E-2</v>
      </c>
      <c r="H108" s="178">
        <v>1802.963</v>
      </c>
      <c r="I108" s="179">
        <f t="shared" si="7"/>
        <v>1.1650731950207518E-2</v>
      </c>
      <c r="J108" s="178">
        <v>-9166.8970000000008</v>
      </c>
      <c r="K108" s="178">
        <v>-58.220000000000027</v>
      </c>
      <c r="L108" s="178"/>
      <c r="M108" s="155" t="s">
        <v>1006</v>
      </c>
    </row>
    <row r="109" spans="1:14" x14ac:dyDescent="0.2">
      <c r="A109" s="155" t="s">
        <v>796</v>
      </c>
      <c r="B109" s="178">
        <v>7.28</v>
      </c>
      <c r="C109" s="179">
        <f t="shared" si="4"/>
        <v>3.9863158454927193E-5</v>
      </c>
      <c r="D109" s="178">
        <v>0.52200000000000002</v>
      </c>
      <c r="E109" s="179">
        <f t="shared" si="5"/>
        <v>2.8149291687578089E-6</v>
      </c>
      <c r="F109" s="178">
        <v>121.842</v>
      </c>
      <c r="G109" s="179">
        <f t="shared" si="6"/>
        <v>7.918824288075119E-4</v>
      </c>
      <c r="H109" s="178">
        <v>66.715000000000003</v>
      </c>
      <c r="I109" s="179">
        <f t="shared" si="7"/>
        <v>4.3111177659114168E-4</v>
      </c>
      <c r="J109" s="178">
        <v>114.562</v>
      </c>
      <c r="K109" s="178">
        <v>66.192999999999998</v>
      </c>
      <c r="L109" s="178"/>
      <c r="M109" s="155" t="s">
        <v>1007</v>
      </c>
    </row>
    <row r="110" spans="1:14" x14ac:dyDescent="0.2">
      <c r="A110" s="155" t="s">
        <v>797</v>
      </c>
      <c r="B110" s="178">
        <v>35.003999999999998</v>
      </c>
      <c r="C110" s="179">
        <f t="shared" si="4"/>
        <v>1.9167170309838892E-4</v>
      </c>
      <c r="D110" s="178">
        <v>593.66</v>
      </c>
      <c r="E110" s="179">
        <f t="shared" si="5"/>
        <v>3.2013617822313416E-3</v>
      </c>
      <c r="F110" s="178">
        <v>3058.4450000000002</v>
      </c>
      <c r="G110" s="179">
        <f t="shared" si="6"/>
        <v>1.9877619006370473E-2</v>
      </c>
      <c r="H110" s="178">
        <v>3179.2240000000002</v>
      </c>
      <c r="I110" s="179">
        <f t="shared" si="7"/>
        <v>2.0544119115958867E-2</v>
      </c>
      <c r="J110" s="178">
        <v>3023.4410000000003</v>
      </c>
      <c r="K110" s="178">
        <v>2585.5640000000003</v>
      </c>
      <c r="L110" s="178"/>
      <c r="M110" s="155" t="s">
        <v>1008</v>
      </c>
    </row>
    <row r="111" spans="1:14" x14ac:dyDescent="0.2">
      <c r="A111" s="155" t="s">
        <v>798</v>
      </c>
      <c r="B111" s="178">
        <v>33486.817999999999</v>
      </c>
      <c r="C111" s="179">
        <f t="shared" si="4"/>
        <v>0.18336405660512473</v>
      </c>
      <c r="D111" s="178">
        <v>54387.639000000003</v>
      </c>
      <c r="E111" s="179">
        <f t="shared" si="5"/>
        <v>0.29328994528921415</v>
      </c>
      <c r="F111" s="178">
        <v>104405.537</v>
      </c>
      <c r="G111" s="179">
        <f t="shared" si="6"/>
        <v>0.67855838069395247</v>
      </c>
      <c r="H111" s="178">
        <v>94055.591</v>
      </c>
      <c r="I111" s="179">
        <f t="shared" si="7"/>
        <v>0.60778644883968813</v>
      </c>
      <c r="J111" s="178">
        <v>70918.718999999997</v>
      </c>
      <c r="K111" s="178">
        <v>39667.951999999997</v>
      </c>
      <c r="L111" s="178"/>
      <c r="M111" s="155" t="s">
        <v>1009</v>
      </c>
    </row>
    <row r="112" spans="1:14" x14ac:dyDescent="0.2">
      <c r="A112" s="155" t="s">
        <v>799</v>
      </c>
      <c r="B112" s="178">
        <v>10151.311</v>
      </c>
      <c r="C112" s="179">
        <f t="shared" si="4"/>
        <v>5.558562073052821E-2</v>
      </c>
      <c r="D112" s="178">
        <v>15862.968000000001</v>
      </c>
      <c r="E112" s="179">
        <f t="shared" si="5"/>
        <v>8.5542397176765747E-2</v>
      </c>
      <c r="F112" s="178">
        <v>1423.0730000000001</v>
      </c>
      <c r="G112" s="179">
        <f t="shared" si="6"/>
        <v>9.2489166593653464E-3</v>
      </c>
      <c r="H112" s="178">
        <v>2013.7660000000001</v>
      </c>
      <c r="I112" s="179">
        <f t="shared" si="7"/>
        <v>1.3012939187571565E-2</v>
      </c>
      <c r="J112" s="178">
        <v>-8728.2379999999994</v>
      </c>
      <c r="K112" s="178">
        <v>-13849.202000000001</v>
      </c>
      <c r="L112" s="178"/>
      <c r="M112" s="155" t="s">
        <v>1010</v>
      </c>
    </row>
    <row r="113" spans="1:13" x14ac:dyDescent="0.2">
      <c r="A113" s="155" t="s">
        <v>800</v>
      </c>
      <c r="B113" s="178">
        <v>16487.267</v>
      </c>
      <c r="C113" s="179">
        <f t="shared" si="4"/>
        <v>9.0279469355726935E-2</v>
      </c>
      <c r="D113" s="178">
        <v>20809.691999999999</v>
      </c>
      <c r="E113" s="179">
        <f t="shared" si="5"/>
        <v>0.11221802491123758</v>
      </c>
      <c r="F113" s="178">
        <v>7022.0510000000004</v>
      </c>
      <c r="G113" s="179">
        <f t="shared" si="6"/>
        <v>4.563811166174405E-2</v>
      </c>
      <c r="H113" s="178">
        <v>2277.2730000000001</v>
      </c>
      <c r="I113" s="179">
        <f t="shared" si="7"/>
        <v>1.4715719235749665E-2</v>
      </c>
      <c r="J113" s="178">
        <v>-9465.2160000000003</v>
      </c>
      <c r="K113" s="178">
        <v>-18532.418999999998</v>
      </c>
      <c r="L113" s="178"/>
      <c r="M113" s="155" t="s">
        <v>1011</v>
      </c>
    </row>
    <row r="114" spans="1:13" x14ac:dyDescent="0.2">
      <c r="A114" s="155" t="s">
        <v>801</v>
      </c>
      <c r="B114" s="178" t="s">
        <v>774</v>
      </c>
      <c r="C114" s="179" t="str">
        <f t="shared" si="4"/>
        <v>x</v>
      </c>
      <c r="D114" s="178" t="s">
        <v>774</v>
      </c>
      <c r="E114" s="179" t="str">
        <f t="shared" si="5"/>
        <v>x</v>
      </c>
      <c r="F114" s="178">
        <v>31950.564999999999</v>
      </c>
      <c r="G114" s="179">
        <f t="shared" si="6"/>
        <v>0.20765492206277214</v>
      </c>
      <c r="H114" s="178">
        <v>53098.625999999997</v>
      </c>
      <c r="I114" s="179">
        <f t="shared" si="7"/>
        <v>0.34312288075258313</v>
      </c>
      <c r="J114" s="178">
        <v>31950.564999999999</v>
      </c>
      <c r="K114" s="178">
        <v>53098.625999999997</v>
      </c>
      <c r="L114" s="178"/>
      <c r="M114" s="155" t="s">
        <v>1012</v>
      </c>
    </row>
    <row r="115" spans="1:13" x14ac:dyDescent="0.2">
      <c r="A115" s="155" t="s">
        <v>802</v>
      </c>
      <c r="B115" s="178" t="s">
        <v>774</v>
      </c>
      <c r="C115" s="179" t="str">
        <f t="shared" si="4"/>
        <v>x</v>
      </c>
      <c r="D115" s="178" t="s">
        <v>774</v>
      </c>
      <c r="E115" s="179" t="str">
        <f t="shared" si="5"/>
        <v>x</v>
      </c>
      <c r="F115" s="178">
        <v>382.83600000000001</v>
      </c>
      <c r="G115" s="179">
        <f t="shared" si="6"/>
        <v>2.4881494190423063E-3</v>
      </c>
      <c r="H115" s="178">
        <v>288.13600000000002</v>
      </c>
      <c r="I115" s="179">
        <f t="shared" si="7"/>
        <v>1.8619324418776167E-3</v>
      </c>
      <c r="J115" s="178">
        <v>382.83600000000001</v>
      </c>
      <c r="K115" s="178">
        <v>288.13600000000002</v>
      </c>
      <c r="L115" s="178"/>
      <c r="M115" s="155" t="s">
        <v>1013</v>
      </c>
    </row>
    <row r="116" spans="1:13" x14ac:dyDescent="0.2">
      <c r="A116" s="155" t="s">
        <v>803</v>
      </c>
      <c r="B116" s="178">
        <v>150870.11799999999</v>
      </c>
      <c r="C116" s="179">
        <f t="shared" si="4"/>
        <v>0.82612079944334638</v>
      </c>
      <c r="D116" s="178">
        <v>124672.984</v>
      </c>
      <c r="E116" s="179">
        <f t="shared" si="5"/>
        <v>0.67230961535953171</v>
      </c>
      <c r="F116" s="178">
        <v>170718.99100000001</v>
      </c>
      <c r="G116" s="179">
        <f t="shared" si="6"/>
        <v>1.1095465376196041</v>
      </c>
      <c r="H116" s="178">
        <v>156633.171</v>
      </c>
      <c r="I116" s="179">
        <f t="shared" si="7"/>
        <v>1.0121622517112208</v>
      </c>
      <c r="J116" s="178">
        <v>19848.873000000021</v>
      </c>
      <c r="K116" s="178">
        <v>31960.187000000005</v>
      </c>
      <c r="L116" s="178"/>
      <c r="M116" s="155" t="s">
        <v>1014</v>
      </c>
    </row>
    <row r="117" spans="1:13" x14ac:dyDescent="0.2">
      <c r="A117" s="155" t="s">
        <v>804</v>
      </c>
      <c r="B117" s="178">
        <v>353.10700000000003</v>
      </c>
      <c r="C117" s="179">
        <f t="shared" si="4"/>
        <v>1.9335110291956012E-3</v>
      </c>
      <c r="D117" s="178">
        <v>28.53</v>
      </c>
      <c r="E117" s="179">
        <f t="shared" si="5"/>
        <v>1.5385043905107333E-4</v>
      </c>
      <c r="F117" s="178">
        <v>1507.646</v>
      </c>
      <c r="G117" s="179">
        <f t="shared" si="6"/>
        <v>9.7985782920662016E-3</v>
      </c>
      <c r="H117" s="178">
        <v>382.94900000000001</v>
      </c>
      <c r="I117" s="179">
        <f t="shared" si="7"/>
        <v>2.4746132613925071E-3</v>
      </c>
      <c r="J117" s="178">
        <v>1154.539</v>
      </c>
      <c r="K117" s="178">
        <v>354.41899999999998</v>
      </c>
      <c r="L117" s="178"/>
      <c r="M117" s="155" t="s">
        <v>1015</v>
      </c>
    </row>
    <row r="118" spans="1:13" x14ac:dyDescent="0.2">
      <c r="A118" s="155" t="s">
        <v>805</v>
      </c>
      <c r="B118" s="178">
        <v>2117.6849999999999</v>
      </c>
      <c r="C118" s="179">
        <f t="shared" si="4"/>
        <v>1.1595825922063527E-2</v>
      </c>
      <c r="D118" s="178">
        <v>707.95500000000004</v>
      </c>
      <c r="E118" s="179">
        <f t="shared" si="5"/>
        <v>3.8177072407431694E-3</v>
      </c>
      <c r="F118" s="178">
        <v>388.66300000000001</v>
      </c>
      <c r="G118" s="179">
        <f t="shared" si="6"/>
        <v>2.5260205875446405E-3</v>
      </c>
      <c r="H118" s="178">
        <v>367.01299999999998</v>
      </c>
      <c r="I118" s="179">
        <f t="shared" si="7"/>
        <v>2.3716349615835221E-3</v>
      </c>
      <c r="J118" s="178">
        <v>-1729.0219999999999</v>
      </c>
      <c r="K118" s="178">
        <v>-340.94200000000006</v>
      </c>
      <c r="L118" s="178"/>
      <c r="M118" s="155" t="s">
        <v>1016</v>
      </c>
    </row>
    <row r="119" spans="1:13" x14ac:dyDescent="0.2">
      <c r="A119" s="155" t="s">
        <v>806</v>
      </c>
      <c r="B119" s="178">
        <v>5038229.9159999993</v>
      </c>
      <c r="C119" s="179">
        <f t="shared" si="4"/>
        <v>27.587878773882206</v>
      </c>
      <c r="D119" s="178">
        <v>4730385.375</v>
      </c>
      <c r="E119" s="179">
        <f t="shared" si="5"/>
        <v>25.509003393779395</v>
      </c>
      <c r="F119" s="178">
        <v>4797453.1569999997</v>
      </c>
      <c r="G119" s="179">
        <f t="shared" si="6"/>
        <v>31.179879335987803</v>
      </c>
      <c r="H119" s="178">
        <v>5377483.6459999997</v>
      </c>
      <c r="I119" s="179">
        <f t="shared" si="7"/>
        <v>34.7492547135857</v>
      </c>
      <c r="J119" s="178">
        <v>-240776.75899999961</v>
      </c>
      <c r="K119" s="178">
        <v>647098.27099999972</v>
      </c>
      <c r="L119" s="178"/>
      <c r="M119" s="155" t="s">
        <v>806</v>
      </c>
    </row>
    <row r="120" spans="1:13" x14ac:dyDescent="0.2">
      <c r="A120" s="155" t="s">
        <v>807</v>
      </c>
      <c r="B120" s="178">
        <v>12.977</v>
      </c>
      <c r="C120" s="179">
        <f t="shared" si="4"/>
        <v>7.1058270229339308E-5</v>
      </c>
      <c r="D120" s="178">
        <v>26.98</v>
      </c>
      <c r="E120" s="179">
        <f t="shared" si="5"/>
        <v>1.4549193289863156E-4</v>
      </c>
      <c r="F120" s="178">
        <v>749.93899999999996</v>
      </c>
      <c r="G120" s="179">
        <f t="shared" si="6"/>
        <v>4.8740460332026454E-3</v>
      </c>
      <c r="H120" s="178">
        <v>382.892</v>
      </c>
      <c r="I120" s="179">
        <f t="shared" si="7"/>
        <v>2.4742449278653289E-3</v>
      </c>
      <c r="J120" s="178">
        <v>736.96199999999999</v>
      </c>
      <c r="K120" s="178">
        <v>355.91199999999998</v>
      </c>
      <c r="L120" s="178"/>
      <c r="M120" s="155" t="s">
        <v>1017</v>
      </c>
    </row>
    <row r="121" spans="1:13" x14ac:dyDescent="0.2">
      <c r="A121" s="155" t="s">
        <v>808</v>
      </c>
      <c r="B121" s="178" t="s">
        <v>754</v>
      </c>
      <c r="C121" s="179" t="str">
        <f t="shared" si="4"/>
        <v>x</v>
      </c>
      <c r="D121" s="178">
        <v>2.5870000000000002</v>
      </c>
      <c r="E121" s="179">
        <f t="shared" si="5"/>
        <v>1.3950616397656036E-5</v>
      </c>
      <c r="F121" s="178">
        <v>49.3</v>
      </c>
      <c r="G121" s="179">
        <f t="shared" si="6"/>
        <v>3.2041335286855384E-4</v>
      </c>
      <c r="H121" s="178">
        <v>0.80700000000000005</v>
      </c>
      <c r="I121" s="179">
        <f t="shared" si="7"/>
        <v>5.2148273058390368E-6</v>
      </c>
      <c r="J121" s="178">
        <v>49.211999999999996</v>
      </c>
      <c r="K121" s="178">
        <v>-1.7800000000000002</v>
      </c>
      <c r="L121" s="178"/>
      <c r="M121" s="155" t="s">
        <v>1018</v>
      </c>
    </row>
    <row r="122" spans="1:13" x14ac:dyDescent="0.2">
      <c r="A122" s="155" t="s">
        <v>809</v>
      </c>
      <c r="B122" s="178">
        <v>73003.002999999997</v>
      </c>
      <c r="C122" s="179">
        <f t="shared" si="4"/>
        <v>0.39974316981792923</v>
      </c>
      <c r="D122" s="178">
        <v>95931.478000000003</v>
      </c>
      <c r="E122" s="179">
        <f t="shared" si="5"/>
        <v>0.5173186123069885</v>
      </c>
      <c r="F122" s="178">
        <v>28672.507000000001</v>
      </c>
      <c r="G122" s="179">
        <f t="shared" si="6"/>
        <v>0.18634998180562032</v>
      </c>
      <c r="H122" s="178">
        <v>50063.353000000003</v>
      </c>
      <c r="I122" s="179">
        <f t="shared" si="7"/>
        <v>0.32350897180453364</v>
      </c>
      <c r="J122" s="178">
        <v>-44330.495999999999</v>
      </c>
      <c r="K122" s="178">
        <v>-45868.125</v>
      </c>
      <c r="L122" s="178"/>
      <c r="M122" s="155" t="s">
        <v>1019</v>
      </c>
    </row>
    <row r="123" spans="1:13" x14ac:dyDescent="0.2">
      <c r="A123" s="155" t="s">
        <v>810</v>
      </c>
      <c r="B123" s="178">
        <v>23.353000000000002</v>
      </c>
      <c r="C123" s="179">
        <f t="shared" si="4"/>
        <v>1.2787422244476851E-4</v>
      </c>
      <c r="D123" s="178" t="s">
        <v>754</v>
      </c>
      <c r="E123" s="179" t="str">
        <f t="shared" si="5"/>
        <v>x</v>
      </c>
      <c r="F123" s="178">
        <v>1195.114</v>
      </c>
      <c r="G123" s="179">
        <f t="shared" si="6"/>
        <v>7.7673526125790855E-3</v>
      </c>
      <c r="H123" s="178">
        <v>3070.12</v>
      </c>
      <c r="I123" s="179">
        <f t="shared" si="7"/>
        <v>1.983908997298952E-2</v>
      </c>
      <c r="J123" s="178">
        <v>1171.761</v>
      </c>
      <c r="K123" s="178">
        <v>3069.9839999999999</v>
      </c>
      <c r="L123" s="178"/>
      <c r="M123" s="155" t="s">
        <v>1020</v>
      </c>
    </row>
    <row r="124" spans="1:13" x14ac:dyDescent="0.2">
      <c r="A124" s="155" t="s">
        <v>811</v>
      </c>
      <c r="B124" s="178">
        <v>7.0640000000000001</v>
      </c>
      <c r="C124" s="179">
        <f t="shared" si="4"/>
        <v>3.868040540186891E-5</v>
      </c>
      <c r="D124" s="178">
        <v>0.88100000000000001</v>
      </c>
      <c r="E124" s="179">
        <f t="shared" si="5"/>
        <v>4.7508670453556119E-6</v>
      </c>
      <c r="F124" s="178">
        <v>1033.7750000000001</v>
      </c>
      <c r="G124" s="179">
        <f t="shared" si="6"/>
        <v>6.7187690438476541E-3</v>
      </c>
      <c r="H124" s="178">
        <v>1081.857</v>
      </c>
      <c r="I124" s="179">
        <f t="shared" si="7"/>
        <v>6.9909509598675363E-3</v>
      </c>
      <c r="J124" s="178">
        <v>1026.711</v>
      </c>
      <c r="K124" s="178">
        <v>1080.9759999999999</v>
      </c>
      <c r="L124" s="178"/>
      <c r="M124" s="155" t="s">
        <v>1021</v>
      </c>
    </row>
    <row r="125" spans="1:13" x14ac:dyDescent="0.2">
      <c r="A125" s="155" t="s">
        <v>812</v>
      </c>
      <c r="B125" s="178">
        <v>52.457000000000001</v>
      </c>
      <c r="C125" s="179">
        <f t="shared" si="4"/>
        <v>2.8723924492721366E-4</v>
      </c>
      <c r="D125" s="178">
        <v>11.941000000000001</v>
      </c>
      <c r="E125" s="179">
        <f t="shared" si="5"/>
        <v>6.4392852881488486E-5</v>
      </c>
      <c r="F125" s="178">
        <v>2875.0639999999999</v>
      </c>
      <c r="G125" s="179">
        <f t="shared" si="6"/>
        <v>1.8685778822549209E-2</v>
      </c>
      <c r="H125" s="178">
        <v>3780.02</v>
      </c>
      <c r="I125" s="179">
        <f t="shared" si="7"/>
        <v>2.4426457884284599E-2</v>
      </c>
      <c r="J125" s="178">
        <v>2822.607</v>
      </c>
      <c r="K125" s="178">
        <v>3768.0790000000002</v>
      </c>
      <c r="L125" s="178"/>
      <c r="M125" s="155" t="s">
        <v>1022</v>
      </c>
    </row>
    <row r="126" spans="1:13" x14ac:dyDescent="0.2">
      <c r="A126" s="155" t="s">
        <v>813</v>
      </c>
      <c r="B126" s="178">
        <v>71.596999999999994</v>
      </c>
      <c r="C126" s="179">
        <f t="shared" si="4"/>
        <v>3.9204430712876673E-4</v>
      </c>
      <c r="D126" s="178">
        <v>31.675000000000001</v>
      </c>
      <c r="E126" s="179">
        <f t="shared" si="5"/>
        <v>1.708101176636084E-4</v>
      </c>
      <c r="F126" s="178">
        <v>1148.74</v>
      </c>
      <c r="G126" s="179">
        <f t="shared" si="6"/>
        <v>7.4659560846698295E-3</v>
      </c>
      <c r="H126" s="178">
        <v>1014.188</v>
      </c>
      <c r="I126" s="179">
        <f t="shared" si="7"/>
        <v>6.5536744431899385E-3</v>
      </c>
      <c r="J126" s="178">
        <v>1077.143</v>
      </c>
      <c r="K126" s="178">
        <v>982.51300000000003</v>
      </c>
      <c r="L126" s="178"/>
      <c r="M126" s="155" t="s">
        <v>1023</v>
      </c>
    </row>
    <row r="127" spans="1:13" x14ac:dyDescent="0.2">
      <c r="A127" s="155" t="s">
        <v>814</v>
      </c>
      <c r="B127" s="178">
        <v>2643.3980000000001</v>
      </c>
      <c r="C127" s="179">
        <f t="shared" si="4"/>
        <v>1.4474477106241434E-2</v>
      </c>
      <c r="D127" s="178">
        <v>912.36900000000003</v>
      </c>
      <c r="E127" s="179">
        <f t="shared" si="5"/>
        <v>4.9200270321271902E-3</v>
      </c>
      <c r="F127" s="178">
        <v>4140.8209999999999</v>
      </c>
      <c r="G127" s="179">
        <f t="shared" si="6"/>
        <v>2.6912258422687994E-2</v>
      </c>
      <c r="H127" s="178">
        <v>2736.4690000000001</v>
      </c>
      <c r="I127" s="179">
        <f t="shared" si="7"/>
        <v>1.7683039978664241E-2</v>
      </c>
      <c r="J127" s="178">
        <v>1497.4229999999998</v>
      </c>
      <c r="K127" s="178">
        <v>1824.1</v>
      </c>
      <c r="L127" s="178"/>
      <c r="M127" s="155" t="s">
        <v>1024</v>
      </c>
    </row>
    <row r="128" spans="1:13" x14ac:dyDescent="0.2">
      <c r="A128" s="155" t="s">
        <v>815</v>
      </c>
      <c r="B128" s="178" t="s">
        <v>774</v>
      </c>
      <c r="C128" s="179" t="str">
        <f t="shared" si="4"/>
        <v>x</v>
      </c>
      <c r="D128" s="178">
        <v>0.64</v>
      </c>
      <c r="E128" s="179">
        <f t="shared" si="5"/>
        <v>3.4512541532662787E-6</v>
      </c>
      <c r="F128" s="178">
        <v>660.57</v>
      </c>
      <c r="G128" s="179">
        <f t="shared" si="6"/>
        <v>4.2932139656060983E-3</v>
      </c>
      <c r="H128" s="178">
        <v>903.625</v>
      </c>
      <c r="I128" s="179">
        <f t="shared" si="7"/>
        <v>5.8392172543231717E-3</v>
      </c>
      <c r="J128" s="178">
        <v>660.57</v>
      </c>
      <c r="K128" s="178">
        <v>902.98500000000001</v>
      </c>
      <c r="L128" s="178"/>
      <c r="M128" s="155" t="s">
        <v>1025</v>
      </c>
    </row>
    <row r="129" spans="1:13" x14ac:dyDescent="0.2">
      <c r="A129" s="155" t="s">
        <v>816</v>
      </c>
      <c r="B129" s="178">
        <v>2606726.0660000001</v>
      </c>
      <c r="C129" s="179">
        <f t="shared" si="4"/>
        <v>14.273672282630082</v>
      </c>
      <c r="D129" s="178">
        <v>2475041.5</v>
      </c>
      <c r="E129" s="179">
        <f t="shared" si="5"/>
        <v>13.346870713095937</v>
      </c>
      <c r="F129" s="178">
        <v>623846.73100000003</v>
      </c>
      <c r="G129" s="179">
        <f t="shared" si="6"/>
        <v>4.0545400153305637</v>
      </c>
      <c r="H129" s="178">
        <v>760061.65599999996</v>
      </c>
      <c r="I129" s="179">
        <f t="shared" si="7"/>
        <v>4.9115121162701811</v>
      </c>
      <c r="J129" s="178">
        <v>-1982879.335</v>
      </c>
      <c r="K129" s="178">
        <v>-1714979.844</v>
      </c>
      <c r="L129" s="178"/>
      <c r="M129" s="155" t="s">
        <v>1026</v>
      </c>
    </row>
    <row r="130" spans="1:13" x14ac:dyDescent="0.2">
      <c r="A130" s="155" t="s">
        <v>817</v>
      </c>
      <c r="B130" s="178">
        <v>17.832000000000001</v>
      </c>
      <c r="C130" s="179">
        <f t="shared" si="4"/>
        <v>9.7642835380255732E-5</v>
      </c>
      <c r="D130" s="178">
        <v>13.157999999999999</v>
      </c>
      <c r="E130" s="179">
        <f t="shared" si="5"/>
        <v>7.0955628357308894E-5</v>
      </c>
      <c r="F130" s="178">
        <v>2255.3440000000001</v>
      </c>
      <c r="G130" s="179">
        <f t="shared" si="6"/>
        <v>1.4658059491115125E-2</v>
      </c>
      <c r="H130" s="178">
        <v>1401.3140000000001</v>
      </c>
      <c r="I130" s="179">
        <f t="shared" si="7"/>
        <v>9.0552794439337347E-3</v>
      </c>
      <c r="J130" s="178">
        <v>2237.5120000000002</v>
      </c>
      <c r="K130" s="178">
        <v>1388.1560000000002</v>
      </c>
      <c r="L130" s="178"/>
      <c r="M130" s="155" t="s">
        <v>1027</v>
      </c>
    </row>
    <row r="131" spans="1:13" x14ac:dyDescent="0.2">
      <c r="A131" s="155" t="s">
        <v>818</v>
      </c>
      <c r="B131" s="178">
        <v>16811.93</v>
      </c>
      <c r="C131" s="179">
        <f t="shared" si="4"/>
        <v>9.2057229330102214E-2</v>
      </c>
      <c r="D131" s="178">
        <v>1633.221</v>
      </c>
      <c r="E131" s="179">
        <f t="shared" si="5"/>
        <v>8.8072824366432888E-3</v>
      </c>
      <c r="F131" s="178">
        <v>169.43700000000001</v>
      </c>
      <c r="G131" s="179">
        <f t="shared" si="6"/>
        <v>1.1012145490870014E-3</v>
      </c>
      <c r="H131" s="178">
        <v>3.7509999999999999</v>
      </c>
      <c r="I131" s="179">
        <f t="shared" si="7"/>
        <v>2.4238930885008953E-5</v>
      </c>
      <c r="J131" s="178">
        <v>-16642.492999999999</v>
      </c>
      <c r="K131" s="178">
        <v>-1629.47</v>
      </c>
      <c r="L131" s="178"/>
      <c r="M131" s="155" t="s">
        <v>1028</v>
      </c>
    </row>
    <row r="132" spans="1:13" x14ac:dyDescent="0.2">
      <c r="A132" s="155" t="s">
        <v>819</v>
      </c>
      <c r="B132" s="178">
        <v>186844.14</v>
      </c>
      <c r="C132" s="179">
        <f t="shared" si="4"/>
        <v>1.0231040603289285</v>
      </c>
      <c r="D132" s="178">
        <v>163648.125</v>
      </c>
      <c r="E132" s="179">
        <f t="shared" si="5"/>
        <v>0.88248636106326417</v>
      </c>
      <c r="F132" s="178">
        <v>270925.27600000001</v>
      </c>
      <c r="G132" s="179">
        <f t="shared" si="6"/>
        <v>1.7608129018255245</v>
      </c>
      <c r="H132" s="178">
        <v>266380.86200000002</v>
      </c>
      <c r="I132" s="179">
        <f t="shared" si="7"/>
        <v>1.7213509205830733</v>
      </c>
      <c r="J132" s="178">
        <v>84081.135999999999</v>
      </c>
      <c r="K132" s="178">
        <v>102732.73700000002</v>
      </c>
      <c r="L132" s="178"/>
      <c r="M132" s="155" t="s">
        <v>1029</v>
      </c>
    </row>
    <row r="133" spans="1:13" x14ac:dyDescent="0.2">
      <c r="A133" s="155" t="s">
        <v>820</v>
      </c>
      <c r="B133" s="178">
        <v>53160.470999999998</v>
      </c>
      <c r="C133" s="179">
        <f t="shared" si="4"/>
        <v>0.29109124711697276</v>
      </c>
      <c r="D133" s="178">
        <v>48099.451999999997</v>
      </c>
      <c r="E133" s="179">
        <f t="shared" si="5"/>
        <v>0.25938036482005</v>
      </c>
      <c r="F133" s="178">
        <v>54721.175000000003</v>
      </c>
      <c r="G133" s="179">
        <f t="shared" si="6"/>
        <v>0.35564696054070771</v>
      </c>
      <c r="H133" s="178">
        <v>66873.941000000006</v>
      </c>
      <c r="I133" s="179">
        <f t="shared" si="7"/>
        <v>0.4321388520147072</v>
      </c>
      <c r="J133" s="178">
        <v>1560.7040000000052</v>
      </c>
      <c r="K133" s="178">
        <v>18774.489000000009</v>
      </c>
      <c r="L133" s="178"/>
      <c r="M133" s="155" t="s">
        <v>1030</v>
      </c>
    </row>
    <row r="134" spans="1:13" x14ac:dyDescent="0.2">
      <c r="A134" s="155" t="s">
        <v>821</v>
      </c>
      <c r="B134" s="178">
        <v>29710.819</v>
      </c>
      <c r="C134" s="179">
        <f t="shared" si="4"/>
        <v>0.16268778648662929</v>
      </c>
      <c r="D134" s="178">
        <v>36432.74</v>
      </c>
      <c r="E134" s="179">
        <f t="shared" si="5"/>
        <v>0.1964666331872976</v>
      </c>
      <c r="F134" s="178">
        <v>41367.385000000002</v>
      </c>
      <c r="G134" s="179">
        <f t="shared" si="6"/>
        <v>0.2688572520741242</v>
      </c>
      <c r="H134" s="178">
        <v>45176.260999999999</v>
      </c>
      <c r="I134" s="179">
        <f t="shared" si="7"/>
        <v>0.29192862383954288</v>
      </c>
      <c r="J134" s="178">
        <v>11656.566000000003</v>
      </c>
      <c r="K134" s="178">
        <v>8743.5210000000006</v>
      </c>
      <c r="L134" s="178"/>
      <c r="M134" s="155" t="s">
        <v>1031</v>
      </c>
    </row>
    <row r="135" spans="1:13" x14ac:dyDescent="0.2">
      <c r="A135" s="155" t="s">
        <v>822</v>
      </c>
      <c r="B135" s="178">
        <v>46948.298000000003</v>
      </c>
      <c r="C135" s="179">
        <f t="shared" si="4"/>
        <v>0.25707519812680513</v>
      </c>
      <c r="D135" s="178">
        <v>44395.099000000002</v>
      </c>
      <c r="E135" s="179">
        <f t="shared" si="5"/>
        <v>0.23940432782565252</v>
      </c>
      <c r="F135" s="178">
        <v>7842.23</v>
      </c>
      <c r="G135" s="179">
        <f t="shared" si="6"/>
        <v>5.096866548207625E-2</v>
      </c>
      <c r="H135" s="178">
        <v>7941.415</v>
      </c>
      <c r="I135" s="179">
        <f t="shared" si="7"/>
        <v>5.1317357855018231E-2</v>
      </c>
      <c r="J135" s="178">
        <v>-39106.067999999999</v>
      </c>
      <c r="K135" s="178">
        <v>-36453.684000000001</v>
      </c>
      <c r="L135" s="178"/>
      <c r="M135" s="155" t="s">
        <v>1032</v>
      </c>
    </row>
    <row r="136" spans="1:13" x14ac:dyDescent="0.2">
      <c r="A136" s="155" t="s">
        <v>823</v>
      </c>
      <c r="B136" s="178">
        <v>13170.061</v>
      </c>
      <c r="C136" s="179">
        <f t="shared" si="4"/>
        <v>7.2115416003304511E-2</v>
      </c>
      <c r="D136" s="178">
        <v>10756.71</v>
      </c>
      <c r="E136" s="179">
        <f t="shared" si="5"/>
        <v>5.8006468848407676E-2</v>
      </c>
      <c r="F136" s="178">
        <v>28628.875</v>
      </c>
      <c r="G136" s="179">
        <f t="shared" si="6"/>
        <v>0.18606640623944667</v>
      </c>
      <c r="H136" s="178">
        <v>19864.239000000001</v>
      </c>
      <c r="I136" s="179">
        <f t="shared" si="7"/>
        <v>0.12836254764177535</v>
      </c>
      <c r="J136" s="178">
        <v>15458.814</v>
      </c>
      <c r="K136" s="178">
        <v>9107.5290000000023</v>
      </c>
      <c r="L136" s="178"/>
      <c r="M136" s="155" t="s">
        <v>1033</v>
      </c>
    </row>
    <row r="137" spans="1:13" x14ac:dyDescent="0.2">
      <c r="A137" s="155" t="s">
        <v>824</v>
      </c>
      <c r="B137" s="178">
        <v>209.55699999999999</v>
      </c>
      <c r="C137" s="179">
        <f t="shared" si="4"/>
        <v>1.1474730626839528E-3</v>
      </c>
      <c r="D137" s="178" t="s">
        <v>754</v>
      </c>
      <c r="E137" s="179" t="str">
        <f t="shared" si="5"/>
        <v>x</v>
      </c>
      <c r="F137" s="178">
        <v>1307.587</v>
      </c>
      <c r="G137" s="179">
        <f t="shared" si="6"/>
        <v>8.4983435058282701E-3</v>
      </c>
      <c r="H137" s="178">
        <v>1790.5309999999999</v>
      </c>
      <c r="I137" s="179">
        <f t="shared" si="7"/>
        <v>1.1570396469332436E-2</v>
      </c>
      <c r="J137" s="178">
        <v>1098.03</v>
      </c>
      <c r="K137" s="178">
        <v>1790.4849999999999</v>
      </c>
      <c r="L137" s="178"/>
      <c r="M137" s="155" t="s">
        <v>1034</v>
      </c>
    </row>
    <row r="138" spans="1:13" x14ac:dyDescent="0.2">
      <c r="A138" s="155" t="s">
        <v>825</v>
      </c>
      <c r="B138" s="178">
        <v>5.7409999999999997</v>
      </c>
      <c r="C138" s="179">
        <f t="shared" si="4"/>
        <v>3.1436042951886949E-5</v>
      </c>
      <c r="D138" s="178" t="s">
        <v>754</v>
      </c>
      <c r="E138" s="179" t="str">
        <f t="shared" si="5"/>
        <v>x</v>
      </c>
      <c r="F138" s="178">
        <v>657.85299999999995</v>
      </c>
      <c r="G138" s="179">
        <f t="shared" si="6"/>
        <v>4.2755554852867495E-3</v>
      </c>
      <c r="H138" s="178">
        <v>61.481999999999999</v>
      </c>
      <c r="I138" s="179">
        <f t="shared" si="7"/>
        <v>3.9729617399949894E-4</v>
      </c>
      <c r="J138" s="178">
        <v>652.11199999999997</v>
      </c>
      <c r="K138" s="178">
        <v>61.387</v>
      </c>
      <c r="L138" s="178"/>
      <c r="M138" s="155" t="s">
        <v>1035</v>
      </c>
    </row>
    <row r="139" spans="1:13" x14ac:dyDescent="0.2">
      <c r="A139" s="155" t="s">
        <v>826</v>
      </c>
      <c r="B139" s="178">
        <v>5624.9690000000001</v>
      </c>
      <c r="C139" s="179">
        <f t="shared" si="4"/>
        <v>3.0800691009760073E-2</v>
      </c>
      <c r="D139" s="178">
        <v>3101.8380000000002</v>
      </c>
      <c r="E139" s="179">
        <f t="shared" si="5"/>
        <v>1.6726923875404948E-2</v>
      </c>
      <c r="F139" s="178">
        <v>27962.760999999999</v>
      </c>
      <c r="G139" s="179">
        <f t="shared" si="6"/>
        <v>0.18173716039497032</v>
      </c>
      <c r="H139" s="178">
        <v>20996.472000000002</v>
      </c>
      <c r="I139" s="179">
        <f t="shared" si="7"/>
        <v>0.135679027895768</v>
      </c>
      <c r="J139" s="178">
        <v>22337.791999999998</v>
      </c>
      <c r="K139" s="178">
        <v>17894.634000000002</v>
      </c>
      <c r="L139" s="178"/>
      <c r="M139" s="155" t="s">
        <v>1036</v>
      </c>
    </row>
    <row r="140" spans="1:13" x14ac:dyDescent="0.2">
      <c r="A140" s="155" t="s">
        <v>827</v>
      </c>
      <c r="B140" s="178">
        <v>48847.131000000001</v>
      </c>
      <c r="C140" s="179">
        <f t="shared" si="4"/>
        <v>0.26747265427494316</v>
      </c>
      <c r="D140" s="178">
        <v>62619.453999999998</v>
      </c>
      <c r="E140" s="179">
        <f t="shared" si="5"/>
        <v>0.33768070420744795</v>
      </c>
      <c r="F140" s="178">
        <v>17281.440999999999</v>
      </c>
      <c r="G140" s="179">
        <f t="shared" si="6"/>
        <v>0.11231652034908912</v>
      </c>
      <c r="H140" s="178">
        <v>11204.674999999999</v>
      </c>
      <c r="I140" s="179">
        <f t="shared" si="7"/>
        <v>7.2404516905888477E-2</v>
      </c>
      <c r="J140" s="178">
        <v>-31565.690000000002</v>
      </c>
      <c r="K140" s="178">
        <v>-51414.778999999995</v>
      </c>
      <c r="L140" s="178"/>
      <c r="M140" s="155" t="s">
        <v>1037</v>
      </c>
    </row>
    <row r="141" spans="1:13" x14ac:dyDescent="0.2">
      <c r="A141" s="155" t="s">
        <v>828</v>
      </c>
      <c r="B141" s="178">
        <v>26.027999999999999</v>
      </c>
      <c r="C141" s="179">
        <f t="shared" si="4"/>
        <v>1.4252174289352266E-4</v>
      </c>
      <c r="D141" s="178">
        <v>384.99799999999999</v>
      </c>
      <c r="E141" s="179">
        <f t="shared" si="5"/>
        <v>2.0761342914050167E-3</v>
      </c>
      <c r="F141" s="178">
        <v>0.98199999999999998</v>
      </c>
      <c r="G141" s="179">
        <f t="shared" si="6"/>
        <v>6.3822700307691667E-6</v>
      </c>
      <c r="H141" s="178" t="s">
        <v>754</v>
      </c>
      <c r="I141" s="179" t="str">
        <f t="shared" si="7"/>
        <v>x</v>
      </c>
      <c r="J141" s="178">
        <v>-25.045999999999999</v>
      </c>
      <c r="K141" s="178">
        <v>-384.995</v>
      </c>
      <c r="L141" s="178"/>
      <c r="M141" s="155" t="s">
        <v>1038</v>
      </c>
    </row>
    <row r="142" spans="1:13" x14ac:dyDescent="0.2">
      <c r="A142" s="155" t="s">
        <v>829</v>
      </c>
      <c r="B142" s="178" t="s">
        <v>754</v>
      </c>
      <c r="C142" s="179" t="str">
        <f t="shared" ref="C142:C205" si="8">IF(B142=0,0,IF(OR(B142="x",B142="Ə"),"x",B142/$B$12*100))</f>
        <v>x</v>
      </c>
      <c r="D142" s="178" t="s">
        <v>754</v>
      </c>
      <c r="E142" s="179" t="str">
        <f t="shared" ref="E142:E205" si="9">IF(D142=0,0,IF(OR(D142="x",D142="Ə"),"x",D142/$D$12*100))</f>
        <v>x</v>
      </c>
      <c r="F142" s="178">
        <v>17.555</v>
      </c>
      <c r="G142" s="179">
        <f t="shared" ref="G142:G205" si="10">IF(F142=0,0,IF(OR(F142="x",F142="Ə"),"x",F142/$F$12*100))</f>
        <v>1.1409445049913719E-4</v>
      </c>
      <c r="H142" s="178" t="s">
        <v>754</v>
      </c>
      <c r="I142" s="179" t="str">
        <f t="shared" ref="I142:I205" si="11">IF(H142=0,0,IF(OR(H142="x",H142="Ə"),"x",H142/$H$12*100))</f>
        <v>x</v>
      </c>
      <c r="J142" s="178">
        <v>17.2</v>
      </c>
      <c r="K142" s="178" t="s">
        <v>754</v>
      </c>
      <c r="L142" s="178"/>
      <c r="M142" s="155" t="s">
        <v>1039</v>
      </c>
    </row>
    <row r="143" spans="1:13" x14ac:dyDescent="0.2">
      <c r="A143" s="155" t="s">
        <v>830</v>
      </c>
      <c r="B143" s="178">
        <v>735.21500000000003</v>
      </c>
      <c r="C143" s="179">
        <f t="shared" si="8"/>
        <v>4.025823082890013E-3</v>
      </c>
      <c r="D143" s="178">
        <v>5064.9610000000002</v>
      </c>
      <c r="E143" s="179">
        <f t="shared" si="9"/>
        <v>2.7313230761533944E-2</v>
      </c>
      <c r="F143" s="178">
        <v>788.81399999999996</v>
      </c>
      <c r="G143" s="179">
        <f t="shared" si="10"/>
        <v>5.1267046354899681E-3</v>
      </c>
      <c r="H143" s="178">
        <v>1020.75</v>
      </c>
      <c r="I143" s="179">
        <f t="shared" si="11"/>
        <v>6.5960780327573689E-3</v>
      </c>
      <c r="J143" s="178">
        <v>53.598999999999933</v>
      </c>
      <c r="K143" s="178">
        <v>-4044.2110000000002</v>
      </c>
      <c r="L143" s="178"/>
      <c r="M143" s="155" t="s">
        <v>1040</v>
      </c>
    </row>
    <row r="144" spans="1:13" x14ac:dyDescent="0.2">
      <c r="A144" s="155" t="s">
        <v>831</v>
      </c>
      <c r="B144" s="178">
        <v>3309.05</v>
      </c>
      <c r="C144" s="179">
        <f t="shared" si="8"/>
        <v>1.811939347325231E-2</v>
      </c>
      <c r="D144" s="178">
        <v>999.75</v>
      </c>
      <c r="E144" s="179">
        <f t="shared" si="9"/>
        <v>5.3912364683249411E-3</v>
      </c>
      <c r="F144" s="178">
        <v>9652.66</v>
      </c>
      <c r="G144" s="179">
        <f t="shared" si="10"/>
        <v>6.2735114699800712E-2</v>
      </c>
      <c r="H144" s="178">
        <v>11569.625</v>
      </c>
      <c r="I144" s="179">
        <f t="shared" si="11"/>
        <v>7.4762820778584843E-2</v>
      </c>
      <c r="J144" s="178">
        <v>6343.61</v>
      </c>
      <c r="K144" s="178">
        <v>10569.875</v>
      </c>
      <c r="L144" s="178"/>
      <c r="M144" s="155" t="s">
        <v>1041</v>
      </c>
    </row>
    <row r="145" spans="1:13" x14ac:dyDescent="0.2">
      <c r="A145" s="155" t="s">
        <v>832</v>
      </c>
      <c r="B145" s="178">
        <v>26930.472000000002</v>
      </c>
      <c r="C145" s="179">
        <f t="shared" si="8"/>
        <v>0.14746341656620604</v>
      </c>
      <c r="D145" s="178">
        <v>34811.178</v>
      </c>
      <c r="E145" s="179">
        <f t="shared" si="9"/>
        <v>0.18772222289467455</v>
      </c>
      <c r="F145" s="178">
        <v>342.416</v>
      </c>
      <c r="G145" s="179">
        <f t="shared" si="10"/>
        <v>2.2254494652299952E-3</v>
      </c>
      <c r="H145" s="178">
        <v>615.63199999999995</v>
      </c>
      <c r="I145" s="179">
        <f t="shared" si="11"/>
        <v>3.9782088772593524E-3</v>
      </c>
      <c r="J145" s="178">
        <v>-26588.056</v>
      </c>
      <c r="K145" s="178">
        <v>-34195.546000000002</v>
      </c>
      <c r="L145" s="178"/>
      <c r="M145" s="155" t="s">
        <v>1042</v>
      </c>
    </row>
    <row r="146" spans="1:13" x14ac:dyDescent="0.2">
      <c r="A146" s="155" t="s">
        <v>833</v>
      </c>
      <c r="B146" s="178">
        <v>4647.4080000000004</v>
      </c>
      <c r="C146" s="179">
        <f t="shared" si="8"/>
        <v>2.5447851855590148E-2</v>
      </c>
      <c r="D146" s="178">
        <v>7805.8059999999996</v>
      </c>
      <c r="E146" s="179">
        <f t="shared" si="9"/>
        <v>4.2093469339204437E-2</v>
      </c>
      <c r="F146" s="178">
        <v>11874.395</v>
      </c>
      <c r="G146" s="179">
        <f t="shared" si="10"/>
        <v>7.7174740674149936E-2</v>
      </c>
      <c r="H146" s="178">
        <v>10969.895</v>
      </c>
      <c r="I146" s="179">
        <f t="shared" si="11"/>
        <v>7.0887370493416507E-2</v>
      </c>
      <c r="J146" s="178">
        <v>7226.9870000000001</v>
      </c>
      <c r="K146" s="178">
        <v>3164.0890000000009</v>
      </c>
      <c r="L146" s="178"/>
      <c r="M146" s="155" t="s">
        <v>1043</v>
      </c>
    </row>
    <row r="147" spans="1:13" x14ac:dyDescent="0.2">
      <c r="A147" s="155" t="s">
        <v>834</v>
      </c>
      <c r="B147" s="178">
        <v>32.488999999999997</v>
      </c>
      <c r="C147" s="179">
        <f t="shared" si="8"/>
        <v>1.7790029602227054E-4</v>
      </c>
      <c r="D147" s="178">
        <v>57.683999999999997</v>
      </c>
      <c r="E147" s="179">
        <f t="shared" si="9"/>
        <v>3.1106585090158126E-4</v>
      </c>
      <c r="F147" s="178">
        <v>433.99400000000003</v>
      </c>
      <c r="G147" s="179">
        <f t="shared" si="10"/>
        <v>2.8206383907674478E-3</v>
      </c>
      <c r="H147" s="178">
        <v>143.60300000000001</v>
      </c>
      <c r="I147" s="179">
        <f t="shared" si="11"/>
        <v>9.2796139479603868E-4</v>
      </c>
      <c r="J147" s="178">
        <v>401.50500000000005</v>
      </c>
      <c r="K147" s="178">
        <v>85.919000000000011</v>
      </c>
      <c r="L147" s="178"/>
      <c r="M147" s="155" t="s">
        <v>1044</v>
      </c>
    </row>
    <row r="148" spans="1:13" x14ac:dyDescent="0.2">
      <c r="A148" s="155" t="s">
        <v>835</v>
      </c>
      <c r="B148" s="178">
        <v>173.32400000000001</v>
      </c>
      <c r="C148" s="179">
        <f t="shared" si="8"/>
        <v>9.4907171374200561E-4</v>
      </c>
      <c r="D148" s="178">
        <v>210.79</v>
      </c>
      <c r="E148" s="179">
        <f t="shared" si="9"/>
        <v>1.1367029108859358E-3</v>
      </c>
      <c r="F148" s="178">
        <v>1539.4169999999999</v>
      </c>
      <c r="G148" s="179">
        <f t="shared" si="10"/>
        <v>1.000506617510853E-2</v>
      </c>
      <c r="H148" s="178">
        <v>1665.146</v>
      </c>
      <c r="I148" s="179">
        <f t="shared" si="11"/>
        <v>1.076015963941592E-2</v>
      </c>
      <c r="J148" s="178">
        <v>1366.0929999999998</v>
      </c>
      <c r="K148" s="178">
        <v>1454.356</v>
      </c>
      <c r="L148" s="178"/>
      <c r="M148" s="155" t="s">
        <v>1045</v>
      </c>
    </row>
    <row r="149" spans="1:13" x14ac:dyDescent="0.2">
      <c r="A149" s="155" t="s">
        <v>836</v>
      </c>
      <c r="B149" s="178">
        <v>25.170999999999999</v>
      </c>
      <c r="C149" s="179">
        <f t="shared" si="8"/>
        <v>1.3782906064134236E-4</v>
      </c>
      <c r="D149" s="178">
        <v>0.50900000000000001</v>
      </c>
      <c r="E149" s="179">
        <f t="shared" si="9"/>
        <v>2.7448255687695874E-6</v>
      </c>
      <c r="F149" s="178" t="s">
        <v>774</v>
      </c>
      <c r="G149" s="179" t="str">
        <f t="shared" si="10"/>
        <v>x</v>
      </c>
      <c r="H149" s="178">
        <v>3.9489999999999998</v>
      </c>
      <c r="I149" s="179">
        <f t="shared" si="11"/>
        <v>2.5518405242575409E-5</v>
      </c>
      <c r="J149" s="178">
        <v>-25.170999999999999</v>
      </c>
      <c r="K149" s="178">
        <v>3.44</v>
      </c>
      <c r="L149" s="178"/>
      <c r="M149" s="155" t="s">
        <v>1046</v>
      </c>
    </row>
    <row r="150" spans="1:13" x14ac:dyDescent="0.2">
      <c r="A150" s="155" t="s">
        <v>837</v>
      </c>
      <c r="B150" s="178">
        <v>0.52900000000000003</v>
      </c>
      <c r="C150" s="179">
        <f t="shared" si="8"/>
        <v>2.8966498382769896E-6</v>
      </c>
      <c r="D150" s="178">
        <v>3.1269999999999998</v>
      </c>
      <c r="E150" s="179">
        <f t="shared" si="9"/>
        <v>1.6862612089474458E-5</v>
      </c>
      <c r="F150" s="178">
        <v>413.02300000000002</v>
      </c>
      <c r="G150" s="179">
        <f t="shared" si="10"/>
        <v>2.6843424795502785E-3</v>
      </c>
      <c r="H150" s="178">
        <v>671.74199999999996</v>
      </c>
      <c r="I150" s="179">
        <f t="shared" si="11"/>
        <v>4.3407912318202298E-3</v>
      </c>
      <c r="J150" s="178">
        <v>412.49400000000003</v>
      </c>
      <c r="K150" s="178">
        <v>668.61500000000001</v>
      </c>
      <c r="L150" s="178"/>
      <c r="M150" s="155" t="s">
        <v>1047</v>
      </c>
    </row>
    <row r="151" spans="1:13" x14ac:dyDescent="0.2">
      <c r="A151" s="155" t="s">
        <v>838</v>
      </c>
      <c r="B151" s="178" t="s">
        <v>774</v>
      </c>
      <c r="C151" s="179" t="str">
        <f t="shared" si="8"/>
        <v>x</v>
      </c>
      <c r="D151" s="178" t="s">
        <v>774</v>
      </c>
      <c r="E151" s="179" t="str">
        <f t="shared" si="9"/>
        <v>x</v>
      </c>
      <c r="F151" s="178">
        <v>734.64499999999998</v>
      </c>
      <c r="G151" s="179">
        <f t="shared" si="10"/>
        <v>4.7746464019902384E-3</v>
      </c>
      <c r="H151" s="178">
        <v>118.087</v>
      </c>
      <c r="I151" s="179">
        <f t="shared" si="11"/>
        <v>7.6307721445429278E-4</v>
      </c>
      <c r="J151" s="178">
        <v>734.64499999999998</v>
      </c>
      <c r="K151" s="178">
        <v>118.087</v>
      </c>
      <c r="L151" s="178"/>
      <c r="M151" s="155" t="s">
        <v>1048</v>
      </c>
    </row>
    <row r="152" spans="1:13" x14ac:dyDescent="0.2">
      <c r="A152" s="155" t="s">
        <v>839</v>
      </c>
      <c r="B152" s="178" t="s">
        <v>774</v>
      </c>
      <c r="C152" s="179" t="str">
        <f t="shared" si="8"/>
        <v>x</v>
      </c>
      <c r="D152" s="178" t="s">
        <v>774</v>
      </c>
      <c r="E152" s="179" t="str">
        <f t="shared" si="9"/>
        <v>x</v>
      </c>
      <c r="F152" s="178" t="s">
        <v>754</v>
      </c>
      <c r="G152" s="179" t="str">
        <f t="shared" si="10"/>
        <v>x</v>
      </c>
      <c r="H152" s="178" t="s">
        <v>754</v>
      </c>
      <c r="I152" s="179" t="str">
        <f t="shared" si="11"/>
        <v>x</v>
      </c>
      <c r="J152" s="178" t="s">
        <v>754</v>
      </c>
      <c r="K152" s="178" t="s">
        <v>754</v>
      </c>
      <c r="L152" s="178"/>
      <c r="M152" s="155" t="s">
        <v>1049</v>
      </c>
    </row>
    <row r="153" spans="1:13" x14ac:dyDescent="0.2">
      <c r="A153" s="155" t="s">
        <v>840</v>
      </c>
      <c r="B153" s="178">
        <v>71244.990999999995</v>
      </c>
      <c r="C153" s="179">
        <f t="shared" si="8"/>
        <v>0.39011680842759083</v>
      </c>
      <c r="D153" s="178">
        <v>60490.771999999997</v>
      </c>
      <c r="E153" s="179">
        <f t="shared" si="9"/>
        <v>0.32620160640513052</v>
      </c>
      <c r="F153" s="178">
        <v>236667.52100000001</v>
      </c>
      <c r="G153" s="179">
        <f t="shared" si="10"/>
        <v>1.5381629598113364</v>
      </c>
      <c r="H153" s="178">
        <v>255614.69699999999</v>
      </c>
      <c r="I153" s="179">
        <f t="shared" si="11"/>
        <v>1.6517800516596921</v>
      </c>
      <c r="J153" s="178">
        <v>165422.53000000003</v>
      </c>
      <c r="K153" s="178">
        <v>195123.92499999999</v>
      </c>
      <c r="L153" s="178"/>
      <c r="M153" s="155" t="s">
        <v>1050</v>
      </c>
    </row>
    <row r="154" spans="1:13" x14ac:dyDescent="0.2">
      <c r="A154" s="155" t="s">
        <v>841</v>
      </c>
      <c r="B154" s="178">
        <v>530.13900000000001</v>
      </c>
      <c r="C154" s="179">
        <f t="shared" si="8"/>
        <v>2.9028866703484403E-3</v>
      </c>
      <c r="D154" s="178">
        <v>966.54300000000001</v>
      </c>
      <c r="E154" s="179">
        <f t="shared" si="9"/>
        <v>5.2121649110319513E-3</v>
      </c>
      <c r="F154" s="178">
        <v>3242.857</v>
      </c>
      <c r="G154" s="179">
        <f t="shared" si="10"/>
        <v>2.1076159923798375E-2</v>
      </c>
      <c r="H154" s="178">
        <v>4902.848</v>
      </c>
      <c r="I154" s="179">
        <f t="shared" si="11"/>
        <v>3.1682163106292821E-2</v>
      </c>
      <c r="J154" s="178">
        <v>2712.7179999999998</v>
      </c>
      <c r="K154" s="178">
        <v>3936.3049999999998</v>
      </c>
      <c r="L154" s="178"/>
      <c r="M154" s="155" t="s">
        <v>1051</v>
      </c>
    </row>
    <row r="155" spans="1:13" x14ac:dyDescent="0.2">
      <c r="A155" s="155" t="s">
        <v>842</v>
      </c>
      <c r="B155" s="178">
        <v>2450.7069999999999</v>
      </c>
      <c r="C155" s="179">
        <f t="shared" si="8"/>
        <v>1.3419357344450445E-2</v>
      </c>
      <c r="D155" s="178">
        <v>758.90800000000002</v>
      </c>
      <c r="E155" s="179">
        <f t="shared" si="9"/>
        <v>4.0924756046046952E-3</v>
      </c>
      <c r="F155" s="178">
        <v>42592.593999999997</v>
      </c>
      <c r="G155" s="179">
        <f t="shared" si="10"/>
        <v>0.27682019981559935</v>
      </c>
      <c r="H155" s="178">
        <v>13103.421</v>
      </c>
      <c r="I155" s="179">
        <f t="shared" si="11"/>
        <v>8.4674197807564619E-2</v>
      </c>
      <c r="J155" s="178">
        <v>40141.886999999995</v>
      </c>
      <c r="K155" s="178">
        <v>12344.513000000001</v>
      </c>
      <c r="L155" s="178"/>
      <c r="M155" s="155" t="s">
        <v>1052</v>
      </c>
    </row>
    <row r="156" spans="1:13" x14ac:dyDescent="0.2">
      <c r="A156" s="155" t="s">
        <v>843</v>
      </c>
      <c r="B156" s="178">
        <v>24696.287</v>
      </c>
      <c r="C156" s="179">
        <f t="shared" si="8"/>
        <v>0.1352296705946921</v>
      </c>
      <c r="D156" s="178">
        <v>18531.082999999999</v>
      </c>
      <c r="E156" s="179">
        <f t="shared" si="9"/>
        <v>9.9930433075425207E-2</v>
      </c>
      <c r="F156" s="178">
        <v>18153.473000000002</v>
      </c>
      <c r="G156" s="179">
        <f t="shared" si="10"/>
        <v>0.11798408012451858</v>
      </c>
      <c r="H156" s="178">
        <v>17149.602999999999</v>
      </c>
      <c r="I156" s="179">
        <f t="shared" si="11"/>
        <v>0.11082059232800379</v>
      </c>
      <c r="J156" s="178">
        <v>-6542.8139999999985</v>
      </c>
      <c r="K156" s="178">
        <v>-1381.4799999999996</v>
      </c>
      <c r="L156" s="178"/>
      <c r="M156" s="155" t="s">
        <v>1053</v>
      </c>
    </row>
    <row r="157" spans="1:13" x14ac:dyDescent="0.2">
      <c r="A157" s="155" t="s">
        <v>844</v>
      </c>
      <c r="B157" s="178">
        <v>5621.7669999999998</v>
      </c>
      <c r="C157" s="179">
        <f t="shared" si="8"/>
        <v>3.0783157790890199E-2</v>
      </c>
      <c r="D157" s="178">
        <v>5306.3760000000002</v>
      </c>
      <c r="E157" s="179">
        <f t="shared" si="9"/>
        <v>2.8615081576238287E-2</v>
      </c>
      <c r="F157" s="178">
        <v>7843.4960000000001</v>
      </c>
      <c r="G157" s="179">
        <f t="shared" si="10"/>
        <v>5.0976893540995757E-2</v>
      </c>
      <c r="H157" s="178">
        <v>7551.3180000000002</v>
      </c>
      <c r="I157" s="179">
        <f t="shared" si="11"/>
        <v>4.879655427691923E-2</v>
      </c>
      <c r="J157" s="178">
        <v>2221.7290000000003</v>
      </c>
      <c r="K157" s="178">
        <v>2244.942</v>
      </c>
      <c r="L157" s="178"/>
      <c r="M157" s="155" t="s">
        <v>1054</v>
      </c>
    </row>
    <row r="158" spans="1:13" x14ac:dyDescent="0.2">
      <c r="A158" s="155" t="s">
        <v>845</v>
      </c>
      <c r="B158" s="178">
        <v>18.419</v>
      </c>
      <c r="C158" s="179">
        <f t="shared" si="8"/>
        <v>1.0085707631611318E-4</v>
      </c>
      <c r="D158" s="178" t="s">
        <v>754</v>
      </c>
      <c r="E158" s="179" t="str">
        <f t="shared" si="9"/>
        <v>x</v>
      </c>
      <c r="F158" s="178">
        <v>622.279</v>
      </c>
      <c r="G158" s="179">
        <f t="shared" si="10"/>
        <v>4.0443509292026536E-3</v>
      </c>
      <c r="H158" s="178">
        <v>756.76</v>
      </c>
      <c r="I158" s="179">
        <f t="shared" si="11"/>
        <v>4.8901768425858106E-3</v>
      </c>
      <c r="J158" s="178">
        <v>603.86</v>
      </c>
      <c r="K158" s="178">
        <v>756.46799999999996</v>
      </c>
      <c r="L158" s="178"/>
      <c r="M158" s="155" t="s">
        <v>1055</v>
      </c>
    </row>
    <row r="159" spans="1:13" x14ac:dyDescent="0.2">
      <c r="A159" s="155" t="s">
        <v>846</v>
      </c>
      <c r="B159" s="178">
        <v>256.49</v>
      </c>
      <c r="C159" s="179">
        <f t="shared" si="8"/>
        <v>1.404464493420917E-3</v>
      </c>
      <c r="D159" s="178">
        <v>210.53700000000001</v>
      </c>
      <c r="E159" s="179">
        <f t="shared" si="9"/>
        <v>1.1353385869784728E-3</v>
      </c>
      <c r="F159" s="178">
        <v>5823.3239999999996</v>
      </c>
      <c r="G159" s="179">
        <f t="shared" si="10"/>
        <v>3.7847277234886782E-2</v>
      </c>
      <c r="H159" s="178">
        <v>6872.4480000000003</v>
      </c>
      <c r="I159" s="179">
        <f t="shared" si="11"/>
        <v>4.4409701968226606E-2</v>
      </c>
      <c r="J159" s="178">
        <v>5566.8339999999998</v>
      </c>
      <c r="K159" s="178">
        <v>6661.9110000000001</v>
      </c>
      <c r="L159" s="178"/>
      <c r="M159" s="155" t="s">
        <v>1056</v>
      </c>
    </row>
    <row r="160" spans="1:13" x14ac:dyDescent="0.2">
      <c r="A160" s="155" t="s">
        <v>847</v>
      </c>
      <c r="B160" s="178">
        <v>384.42200000000003</v>
      </c>
      <c r="C160" s="179">
        <f t="shared" si="8"/>
        <v>2.1049828433461568E-3</v>
      </c>
      <c r="D160" s="178">
        <v>140.696</v>
      </c>
      <c r="E160" s="179">
        <f t="shared" si="9"/>
        <v>7.5871508491867558E-4</v>
      </c>
      <c r="F160" s="178">
        <v>482.91699999999997</v>
      </c>
      <c r="G160" s="179">
        <f t="shared" si="10"/>
        <v>3.1386015238787711E-3</v>
      </c>
      <c r="H160" s="178">
        <v>956.51800000000003</v>
      </c>
      <c r="I160" s="179">
        <f t="shared" si="11"/>
        <v>6.1810113815694463E-3</v>
      </c>
      <c r="J160" s="178">
        <v>98.494999999999948</v>
      </c>
      <c r="K160" s="178">
        <v>815.822</v>
      </c>
      <c r="L160" s="178"/>
      <c r="M160" s="155" t="s">
        <v>1057</v>
      </c>
    </row>
    <row r="161" spans="1:13" x14ac:dyDescent="0.2">
      <c r="A161" s="155" t="s">
        <v>848</v>
      </c>
      <c r="B161" s="178" t="s">
        <v>754</v>
      </c>
      <c r="C161" s="179" t="str">
        <f t="shared" si="8"/>
        <v>x</v>
      </c>
      <c r="D161" s="178" t="s">
        <v>754</v>
      </c>
      <c r="E161" s="179" t="str">
        <f t="shared" si="9"/>
        <v>x</v>
      </c>
      <c r="F161" s="178">
        <v>407.29</v>
      </c>
      <c r="G161" s="179">
        <f t="shared" si="10"/>
        <v>2.6470822411730896E-3</v>
      </c>
      <c r="H161" s="178">
        <v>1645.38</v>
      </c>
      <c r="I161" s="179">
        <f t="shared" si="11"/>
        <v>1.0632431911377242E-2</v>
      </c>
      <c r="J161" s="178">
        <v>407.23400000000004</v>
      </c>
      <c r="K161" s="178">
        <v>1644.9450000000002</v>
      </c>
      <c r="L161" s="178"/>
      <c r="M161" s="155" t="s">
        <v>1058</v>
      </c>
    </row>
    <row r="162" spans="1:13" x14ac:dyDescent="0.2">
      <c r="A162" s="155" t="s">
        <v>849</v>
      </c>
      <c r="B162" s="178">
        <v>57827.898000000001</v>
      </c>
      <c r="C162" s="179">
        <f t="shared" si="8"/>
        <v>0.3166487171826054</v>
      </c>
      <c r="D162" s="178">
        <v>35121.517999999996</v>
      </c>
      <c r="E162" s="179">
        <f t="shared" si="9"/>
        <v>0.18939575760393179</v>
      </c>
      <c r="F162" s="178">
        <v>1036.8219999999999</v>
      </c>
      <c r="G162" s="179">
        <f t="shared" si="10"/>
        <v>6.7385722788616577E-3</v>
      </c>
      <c r="H162" s="178">
        <v>11403.123</v>
      </c>
      <c r="I162" s="179">
        <f t="shared" si="11"/>
        <v>7.3686886235738727E-2</v>
      </c>
      <c r="J162" s="178">
        <v>-56791.076000000001</v>
      </c>
      <c r="K162" s="178">
        <v>-23718.394999999997</v>
      </c>
      <c r="L162" s="178"/>
      <c r="M162" s="155" t="s">
        <v>1059</v>
      </c>
    </row>
    <row r="163" spans="1:13" x14ac:dyDescent="0.2">
      <c r="A163" s="155" t="s">
        <v>850</v>
      </c>
      <c r="B163" s="178">
        <v>1630154.872</v>
      </c>
      <c r="C163" s="179">
        <f t="shared" si="8"/>
        <v>8.9262530176658714</v>
      </c>
      <c r="D163" s="178">
        <v>1548394.4550000001</v>
      </c>
      <c r="E163" s="179">
        <f t="shared" si="9"/>
        <v>8.3498481151769166</v>
      </c>
      <c r="F163" s="178">
        <v>3320271.9339999999</v>
      </c>
      <c r="G163" s="179">
        <f t="shared" si="10"/>
        <v>21.579299448444175</v>
      </c>
      <c r="H163" s="178">
        <v>3750827.5690000001</v>
      </c>
      <c r="I163" s="179">
        <f t="shared" si="11"/>
        <v>24.237816637317287</v>
      </c>
      <c r="J163" s="178">
        <v>1690117.0619999999</v>
      </c>
      <c r="K163" s="178">
        <v>2202433.1140000001</v>
      </c>
      <c r="L163" s="178"/>
      <c r="M163" s="155" t="s">
        <v>1060</v>
      </c>
    </row>
    <row r="164" spans="1:13" x14ac:dyDescent="0.2">
      <c r="A164" s="155" t="s">
        <v>851</v>
      </c>
      <c r="B164" s="178">
        <v>99293.432000000001</v>
      </c>
      <c r="C164" s="179">
        <f t="shared" si="8"/>
        <v>0.54370189743812336</v>
      </c>
      <c r="D164" s="178">
        <v>67991.168000000005</v>
      </c>
      <c r="E164" s="179">
        <f t="shared" si="9"/>
        <v>0.36664812647722705</v>
      </c>
      <c r="F164" s="178">
        <v>9960.2990000000009</v>
      </c>
      <c r="G164" s="179">
        <f t="shared" si="10"/>
        <v>6.4734539516497047E-2</v>
      </c>
      <c r="H164" s="178">
        <v>7975.5879999999997</v>
      </c>
      <c r="I164" s="179">
        <f t="shared" si="11"/>
        <v>5.1538183497549128E-2</v>
      </c>
      <c r="J164" s="178">
        <v>-89333.133000000002</v>
      </c>
      <c r="K164" s="178">
        <v>-60015.58</v>
      </c>
      <c r="L164" s="178"/>
      <c r="M164" s="155" t="s">
        <v>1061</v>
      </c>
    </row>
    <row r="165" spans="1:13" x14ac:dyDescent="0.2">
      <c r="A165" s="155" t="s">
        <v>852</v>
      </c>
      <c r="B165" s="178" t="s">
        <v>754</v>
      </c>
      <c r="C165" s="179" t="str">
        <f t="shared" si="8"/>
        <v>x</v>
      </c>
      <c r="D165" s="178" t="s">
        <v>754</v>
      </c>
      <c r="E165" s="179" t="str">
        <f t="shared" si="9"/>
        <v>x</v>
      </c>
      <c r="F165" s="178">
        <v>228.96</v>
      </c>
      <c r="G165" s="179">
        <f t="shared" si="10"/>
        <v>1.4880698026933893E-3</v>
      </c>
      <c r="H165" s="178">
        <v>73.873000000000005</v>
      </c>
      <c r="I165" s="179">
        <f t="shared" si="11"/>
        <v>4.7736671321468047E-4</v>
      </c>
      <c r="J165" s="178">
        <v>228.934</v>
      </c>
      <c r="K165" s="178">
        <v>73.778000000000006</v>
      </c>
      <c r="L165" s="178"/>
      <c r="M165" s="155" t="s">
        <v>1062</v>
      </c>
    </row>
    <row r="166" spans="1:13" x14ac:dyDescent="0.2">
      <c r="A166" s="155" t="s">
        <v>730</v>
      </c>
      <c r="B166" s="178">
        <v>23525.47</v>
      </c>
      <c r="C166" s="179">
        <f t="shared" si="8"/>
        <v>0.12881861790338406</v>
      </c>
      <c r="D166" s="178">
        <v>286.45699999999999</v>
      </c>
      <c r="E166" s="179">
        <f t="shared" si="9"/>
        <v>1.5447436109096849E-3</v>
      </c>
      <c r="F166" s="178">
        <v>6164.0129999999999</v>
      </c>
      <c r="G166" s="179">
        <f t="shared" si="10"/>
        <v>4.0061502483881406E-2</v>
      </c>
      <c r="H166" s="178">
        <v>7014.4769999999999</v>
      </c>
      <c r="I166" s="179">
        <f t="shared" si="11"/>
        <v>4.532749218807916E-2</v>
      </c>
      <c r="J166" s="178">
        <v>-17361.457000000002</v>
      </c>
      <c r="K166" s="178">
        <v>6728.0199999999995</v>
      </c>
      <c r="L166" s="178"/>
      <c r="M166" s="155" t="s">
        <v>944</v>
      </c>
    </row>
    <row r="167" spans="1:13" x14ac:dyDescent="0.2">
      <c r="A167" s="155" t="s">
        <v>853</v>
      </c>
      <c r="B167" s="178" t="s">
        <v>774</v>
      </c>
      <c r="C167" s="179" t="str">
        <f t="shared" si="8"/>
        <v>x</v>
      </c>
      <c r="D167" s="178">
        <v>186.85499999999999</v>
      </c>
      <c r="E167" s="179">
        <f t="shared" si="9"/>
        <v>1.0076313981383913E-3</v>
      </c>
      <c r="F167" s="178">
        <v>635.97500000000002</v>
      </c>
      <c r="G167" s="179">
        <f t="shared" si="10"/>
        <v>4.1333647482875973E-3</v>
      </c>
      <c r="H167" s="178">
        <v>38.834000000000003</v>
      </c>
      <c r="I167" s="179">
        <f t="shared" si="11"/>
        <v>2.5094498586735213E-4</v>
      </c>
      <c r="J167" s="178">
        <v>635.97500000000002</v>
      </c>
      <c r="K167" s="178">
        <v>-148.02099999999999</v>
      </c>
      <c r="L167" s="178"/>
      <c r="M167" s="155" t="s">
        <v>1063</v>
      </c>
    </row>
    <row r="168" spans="1:13" x14ac:dyDescent="0.2">
      <c r="A168" s="155" t="s">
        <v>854</v>
      </c>
      <c r="B168" s="178">
        <v>2453.9470000000001</v>
      </c>
      <c r="C168" s="179">
        <f t="shared" si="8"/>
        <v>1.3437098640246321E-2</v>
      </c>
      <c r="D168" s="178" t="s">
        <v>754</v>
      </c>
      <c r="E168" s="179" t="str">
        <f t="shared" si="9"/>
        <v>x</v>
      </c>
      <c r="F168" s="178">
        <v>29.213000000000001</v>
      </c>
      <c r="G168" s="179">
        <f t="shared" si="10"/>
        <v>1.8986278453040698E-4</v>
      </c>
      <c r="H168" s="178">
        <v>28.645</v>
      </c>
      <c r="I168" s="179">
        <f t="shared" si="11"/>
        <v>1.8510375238631869E-4</v>
      </c>
      <c r="J168" s="178">
        <v>-2424.7339999999999</v>
      </c>
      <c r="K168" s="178">
        <v>28.445999999999998</v>
      </c>
      <c r="L168" s="178"/>
      <c r="M168" s="155" t="s">
        <v>1064</v>
      </c>
    </row>
    <row r="169" spans="1:13" x14ac:dyDescent="0.2">
      <c r="A169" s="155" t="s">
        <v>855</v>
      </c>
      <c r="B169" s="178">
        <v>7451523.4840000002</v>
      </c>
      <c r="C169" s="179">
        <f t="shared" si="8"/>
        <v>40.80237106776142</v>
      </c>
      <c r="D169" s="178">
        <v>7912801.3940000022</v>
      </c>
      <c r="E169" s="179">
        <f t="shared" si="9"/>
        <v>42.67045105470892</v>
      </c>
      <c r="F169" s="178">
        <v>2262335.0089999996</v>
      </c>
      <c r="G169" s="179">
        <f t="shared" si="10"/>
        <v>14.703495852851924</v>
      </c>
      <c r="H169" s="178">
        <v>1919223.8639999998</v>
      </c>
      <c r="I169" s="179">
        <f t="shared" si="11"/>
        <v>12.402008688977824</v>
      </c>
      <c r="J169" s="178">
        <v>-5189188.4750000006</v>
      </c>
      <c r="K169" s="178">
        <v>-5993577.5300000021</v>
      </c>
      <c r="L169" s="178"/>
      <c r="M169" s="155" t="s">
        <v>855</v>
      </c>
    </row>
    <row r="170" spans="1:13" x14ac:dyDescent="0.2">
      <c r="A170" s="155" t="s">
        <v>719</v>
      </c>
      <c r="B170" s="178">
        <v>24160.121999999999</v>
      </c>
      <c r="C170" s="179">
        <f t="shared" si="8"/>
        <v>0.13229378730444677</v>
      </c>
      <c r="D170" s="178">
        <v>22912.652999999998</v>
      </c>
      <c r="E170" s="179">
        <f t="shared" si="9"/>
        <v>0.12355842004468601</v>
      </c>
      <c r="F170" s="178">
        <v>200843.91500000001</v>
      </c>
      <c r="G170" s="179">
        <f t="shared" si="10"/>
        <v>1.3053361502717413</v>
      </c>
      <c r="H170" s="178">
        <v>145169.61499999999</v>
      </c>
      <c r="I170" s="179">
        <f t="shared" si="11"/>
        <v>0.93808484793078073</v>
      </c>
      <c r="J170" s="178">
        <v>176683.79300000001</v>
      </c>
      <c r="K170" s="178">
        <v>122256.962</v>
      </c>
      <c r="L170" s="178"/>
      <c r="M170" s="155" t="s">
        <v>933</v>
      </c>
    </row>
    <row r="171" spans="1:13" x14ac:dyDescent="0.2">
      <c r="A171" s="155" t="s">
        <v>856</v>
      </c>
      <c r="B171" s="178">
        <v>12.653</v>
      </c>
      <c r="C171" s="179">
        <f t="shared" si="8"/>
        <v>6.9284140649751892E-5</v>
      </c>
      <c r="D171" s="178">
        <v>30.742999999999999</v>
      </c>
      <c r="E171" s="179">
        <f t="shared" si="9"/>
        <v>1.6578422880291437E-4</v>
      </c>
      <c r="F171" s="178">
        <v>435.69200000000001</v>
      </c>
      <c r="G171" s="179">
        <f t="shared" si="10"/>
        <v>2.8316741285599589E-3</v>
      </c>
      <c r="H171" s="178">
        <v>945.60900000000004</v>
      </c>
      <c r="I171" s="179">
        <f t="shared" si="11"/>
        <v>6.1105175140608982E-3</v>
      </c>
      <c r="J171" s="178">
        <v>423.03899999999999</v>
      </c>
      <c r="K171" s="178">
        <v>914.86599999999999</v>
      </c>
      <c r="L171" s="178"/>
      <c r="M171" s="155" t="s">
        <v>1065</v>
      </c>
    </row>
    <row r="172" spans="1:13" x14ac:dyDescent="0.2">
      <c r="A172" s="155" t="s">
        <v>857</v>
      </c>
      <c r="B172" s="178">
        <v>93.947000000000003</v>
      </c>
      <c r="C172" s="179">
        <f t="shared" si="8"/>
        <v>5.1442639386882483E-4</v>
      </c>
      <c r="D172" s="178">
        <v>347.54300000000001</v>
      </c>
      <c r="E172" s="179">
        <f t="shared" si="9"/>
        <v>1.8741550346697223E-3</v>
      </c>
      <c r="F172" s="178">
        <v>4836.1670000000004</v>
      </c>
      <c r="G172" s="179">
        <f t="shared" si="10"/>
        <v>3.1431490537571112E-2</v>
      </c>
      <c r="H172" s="178">
        <v>4133.2510000000002</v>
      </c>
      <c r="I172" s="179">
        <f t="shared" si="11"/>
        <v>2.6709033676191457E-2</v>
      </c>
      <c r="J172" s="178">
        <v>4742.22</v>
      </c>
      <c r="K172" s="178">
        <v>3785.7080000000001</v>
      </c>
      <c r="L172" s="178"/>
      <c r="M172" s="155" t="s">
        <v>1066</v>
      </c>
    </row>
    <row r="173" spans="1:13" x14ac:dyDescent="0.2">
      <c r="A173" s="155" t="s">
        <v>858</v>
      </c>
      <c r="B173" s="178">
        <v>218373.315</v>
      </c>
      <c r="C173" s="179">
        <f t="shared" si="8"/>
        <v>1.1957486343643857</v>
      </c>
      <c r="D173" s="178">
        <v>560428.58900000004</v>
      </c>
      <c r="E173" s="179">
        <f t="shared" si="9"/>
        <v>3.0221585865553289</v>
      </c>
      <c r="F173" s="178">
        <v>2056.018</v>
      </c>
      <c r="G173" s="179">
        <f t="shared" si="10"/>
        <v>1.3362588660001997E-2</v>
      </c>
      <c r="H173" s="178">
        <v>3950.884</v>
      </c>
      <c r="I173" s="179">
        <f t="shared" si="11"/>
        <v>2.5530579634947405E-2</v>
      </c>
      <c r="J173" s="178">
        <v>-216317.29699999999</v>
      </c>
      <c r="K173" s="178">
        <v>-556477.70500000007</v>
      </c>
      <c r="L173" s="178"/>
      <c r="M173" s="155" t="s">
        <v>1067</v>
      </c>
    </row>
    <row r="174" spans="1:13" x14ac:dyDescent="0.2">
      <c r="A174" s="155" t="s">
        <v>859</v>
      </c>
      <c r="B174" s="178">
        <v>74169.841</v>
      </c>
      <c r="C174" s="179">
        <f t="shared" si="8"/>
        <v>0.40613243466480159</v>
      </c>
      <c r="D174" s="178">
        <v>73118.820999999996</v>
      </c>
      <c r="E174" s="179">
        <f t="shared" si="9"/>
        <v>0.39429942915341182</v>
      </c>
      <c r="F174" s="178">
        <v>10823.79</v>
      </c>
      <c r="G174" s="179">
        <f t="shared" si="10"/>
        <v>7.0346589140874743E-2</v>
      </c>
      <c r="H174" s="178">
        <v>12838.692999999999</v>
      </c>
      <c r="I174" s="179">
        <f t="shared" si="11"/>
        <v>8.2963527667514858E-2</v>
      </c>
      <c r="J174" s="178">
        <v>-63346.050999999999</v>
      </c>
      <c r="K174" s="178">
        <v>-60280.127999999997</v>
      </c>
      <c r="L174" s="178"/>
      <c r="M174" s="155" t="s">
        <v>1068</v>
      </c>
    </row>
    <row r="175" spans="1:13" x14ac:dyDescent="0.2">
      <c r="A175" s="155" t="s">
        <v>860</v>
      </c>
      <c r="B175" s="178">
        <v>270.68599999999998</v>
      </c>
      <c r="C175" s="179">
        <f t="shared" si="8"/>
        <v>1.4821976524080247E-3</v>
      </c>
      <c r="D175" s="178">
        <v>318.39</v>
      </c>
      <c r="E175" s="179">
        <f t="shared" si="9"/>
        <v>1.7169450154038287E-3</v>
      </c>
      <c r="F175" s="178">
        <v>4460.607</v>
      </c>
      <c r="G175" s="179">
        <f t="shared" si="10"/>
        <v>2.8990629709917677E-2</v>
      </c>
      <c r="H175" s="178">
        <v>4395.6480000000001</v>
      </c>
      <c r="I175" s="179">
        <f t="shared" si="11"/>
        <v>2.8404640913577136E-2</v>
      </c>
      <c r="J175" s="178">
        <v>4189.9210000000003</v>
      </c>
      <c r="K175" s="178">
        <v>4077.2580000000003</v>
      </c>
      <c r="L175" s="178"/>
      <c r="M175" s="155" t="s">
        <v>1069</v>
      </c>
    </row>
    <row r="176" spans="1:13" x14ac:dyDescent="0.2">
      <c r="A176" s="155" t="s">
        <v>861</v>
      </c>
      <c r="B176" s="178">
        <v>1.679</v>
      </c>
      <c r="C176" s="179">
        <f t="shared" si="8"/>
        <v>9.1937147040965318E-6</v>
      </c>
      <c r="D176" s="178">
        <v>5.5170000000000003</v>
      </c>
      <c r="E176" s="179">
        <f t="shared" si="9"/>
        <v>2.9750889318078222E-5</v>
      </c>
      <c r="F176" s="178">
        <v>195.97200000000001</v>
      </c>
      <c r="G176" s="179">
        <f t="shared" si="10"/>
        <v>1.273672324307429E-3</v>
      </c>
      <c r="H176" s="178">
        <v>380.20800000000003</v>
      </c>
      <c r="I176" s="179">
        <f t="shared" si="11"/>
        <v>2.456900942129428E-3</v>
      </c>
      <c r="J176" s="178">
        <v>194.29300000000001</v>
      </c>
      <c r="K176" s="178">
        <v>374.69100000000003</v>
      </c>
      <c r="L176" s="178"/>
      <c r="M176" s="155" t="s">
        <v>1070</v>
      </c>
    </row>
    <row r="177" spans="1:13" x14ac:dyDescent="0.2">
      <c r="A177" s="155" t="s">
        <v>862</v>
      </c>
      <c r="B177" s="178">
        <v>0.55800000000000005</v>
      </c>
      <c r="C177" s="179">
        <f t="shared" si="8"/>
        <v>3.0554453870672218E-6</v>
      </c>
      <c r="D177" s="178" t="s">
        <v>754</v>
      </c>
      <c r="E177" s="179" t="str">
        <f t="shared" si="9"/>
        <v>x</v>
      </c>
      <c r="F177" s="178">
        <v>1.7150000000000001</v>
      </c>
      <c r="G177" s="179">
        <f t="shared" si="10"/>
        <v>1.114622515556937E-5</v>
      </c>
      <c r="H177" s="178" t="s">
        <v>774</v>
      </c>
      <c r="I177" s="179" t="str">
        <f t="shared" si="11"/>
        <v>x</v>
      </c>
      <c r="J177" s="178">
        <v>1.157</v>
      </c>
      <c r="K177" s="178" t="s">
        <v>754</v>
      </c>
      <c r="L177" s="178"/>
      <c r="M177" s="155" t="s">
        <v>1071</v>
      </c>
    </row>
    <row r="178" spans="1:13" x14ac:dyDescent="0.2">
      <c r="A178" s="155" t="s">
        <v>863</v>
      </c>
      <c r="B178" s="178">
        <v>3460923.5290000001</v>
      </c>
      <c r="C178" s="179">
        <f t="shared" si="8"/>
        <v>18.951008658916592</v>
      </c>
      <c r="D178" s="178">
        <v>3409565.8730000001</v>
      </c>
      <c r="E178" s="179">
        <f t="shared" si="9"/>
        <v>18.386372468790963</v>
      </c>
      <c r="F178" s="178">
        <v>523674.88199999998</v>
      </c>
      <c r="G178" s="179">
        <f t="shared" si="10"/>
        <v>3.4034974595266596</v>
      </c>
      <c r="H178" s="178">
        <v>393274.11300000001</v>
      </c>
      <c r="I178" s="179">
        <f t="shared" si="11"/>
        <v>2.5413340559504669</v>
      </c>
      <c r="J178" s="178">
        <v>-2937248.6469999999</v>
      </c>
      <c r="K178" s="178">
        <v>-3016291.7600000002</v>
      </c>
      <c r="L178" s="178"/>
      <c r="M178" s="155" t="s">
        <v>1072</v>
      </c>
    </row>
    <row r="179" spans="1:13" x14ac:dyDescent="0.2">
      <c r="A179" s="155" t="s">
        <v>864</v>
      </c>
      <c r="B179" s="178">
        <v>2794.6779999999999</v>
      </c>
      <c r="C179" s="179">
        <f t="shared" si="8"/>
        <v>1.5302842300068543E-2</v>
      </c>
      <c r="D179" s="178">
        <v>8422.0439999999999</v>
      </c>
      <c r="E179" s="179">
        <f t="shared" si="9"/>
        <v>4.541658489686147E-2</v>
      </c>
      <c r="F179" s="178">
        <v>11156.75</v>
      </c>
      <c r="G179" s="179">
        <f t="shared" si="10"/>
        <v>7.2510581635217827E-2</v>
      </c>
      <c r="H179" s="178">
        <v>10465.558999999999</v>
      </c>
      <c r="I179" s="179">
        <f t="shared" si="11"/>
        <v>6.7628355444943583E-2</v>
      </c>
      <c r="J179" s="178">
        <v>8362.0720000000001</v>
      </c>
      <c r="K179" s="178">
        <v>2043.5149999999994</v>
      </c>
      <c r="L179" s="178"/>
      <c r="M179" s="155" t="s">
        <v>1073</v>
      </c>
    </row>
    <row r="180" spans="1:13" x14ac:dyDescent="0.2">
      <c r="A180" s="155" t="s">
        <v>865</v>
      </c>
      <c r="B180" s="178">
        <v>67891.565000000002</v>
      </c>
      <c r="C180" s="179">
        <f t="shared" si="8"/>
        <v>0.37175442491043803</v>
      </c>
      <c r="D180" s="178">
        <v>64456.542999999998</v>
      </c>
      <c r="E180" s="179">
        <f t="shared" si="9"/>
        <v>0.34758736208427576</v>
      </c>
      <c r="F180" s="178">
        <v>75735.686000000002</v>
      </c>
      <c r="G180" s="179">
        <f t="shared" si="10"/>
        <v>0.49222566091399589</v>
      </c>
      <c r="H180" s="178">
        <v>66590.278000000006</v>
      </c>
      <c r="I180" s="179">
        <f t="shared" si="11"/>
        <v>0.43030582406172546</v>
      </c>
      <c r="J180" s="178">
        <v>7844.1209999999992</v>
      </c>
      <c r="K180" s="178">
        <v>2133.7350000000079</v>
      </c>
      <c r="L180" s="178"/>
      <c r="M180" s="155" t="s">
        <v>1074</v>
      </c>
    </row>
    <row r="181" spans="1:13" x14ac:dyDescent="0.2">
      <c r="A181" s="155" t="s">
        <v>866</v>
      </c>
      <c r="B181" s="178">
        <v>118726.66899999999</v>
      </c>
      <c r="C181" s="179">
        <f t="shared" si="8"/>
        <v>0.65011263999624891</v>
      </c>
      <c r="D181" s="178">
        <v>69710.930999999997</v>
      </c>
      <c r="E181" s="179">
        <f t="shared" si="9"/>
        <v>0.3759220939715765</v>
      </c>
      <c r="F181" s="178">
        <v>15623.298000000001</v>
      </c>
      <c r="G181" s="179">
        <f t="shared" si="10"/>
        <v>0.10153982342889598</v>
      </c>
      <c r="H181" s="178">
        <v>10107.245999999999</v>
      </c>
      <c r="I181" s="179">
        <f t="shared" si="11"/>
        <v>6.531293981119253E-2</v>
      </c>
      <c r="J181" s="178">
        <v>-103103.371</v>
      </c>
      <c r="K181" s="178">
        <v>-59603.684999999998</v>
      </c>
      <c r="L181" s="178"/>
      <c r="M181" s="155" t="s">
        <v>1075</v>
      </c>
    </row>
    <row r="182" spans="1:13" x14ac:dyDescent="0.2">
      <c r="A182" s="155" t="s">
        <v>867</v>
      </c>
      <c r="B182" s="178">
        <v>43572.182000000001</v>
      </c>
      <c r="C182" s="179">
        <f t="shared" si="8"/>
        <v>0.23858857078199536</v>
      </c>
      <c r="D182" s="178">
        <v>44761.618999999999</v>
      </c>
      <c r="E182" s="179">
        <f t="shared" si="9"/>
        <v>0.24138081793855121</v>
      </c>
      <c r="F182" s="178">
        <v>258875.212</v>
      </c>
      <c r="G182" s="179">
        <f t="shared" si="10"/>
        <v>1.6824964432348415</v>
      </c>
      <c r="H182" s="178">
        <v>224287.291</v>
      </c>
      <c r="I182" s="179">
        <f t="shared" si="11"/>
        <v>1.4493426139522501</v>
      </c>
      <c r="J182" s="178">
        <v>215303.03</v>
      </c>
      <c r="K182" s="178">
        <v>179525.67199999999</v>
      </c>
      <c r="L182" s="178"/>
      <c r="M182" s="155" t="s">
        <v>1076</v>
      </c>
    </row>
    <row r="183" spans="1:13" x14ac:dyDescent="0.2">
      <c r="A183" s="155" t="s">
        <v>868</v>
      </c>
      <c r="B183" s="178">
        <v>694757.15500000003</v>
      </c>
      <c r="C183" s="179">
        <f t="shared" si="8"/>
        <v>3.8042877139367324</v>
      </c>
      <c r="D183" s="178">
        <v>791106.98899999994</v>
      </c>
      <c r="E183" s="179">
        <f t="shared" si="9"/>
        <v>4.2661113772878592</v>
      </c>
      <c r="F183" s="178">
        <v>104418.99</v>
      </c>
      <c r="G183" s="179">
        <f t="shared" si="10"/>
        <v>0.6786458151936714</v>
      </c>
      <c r="H183" s="178">
        <v>108642.182</v>
      </c>
      <c r="I183" s="179">
        <f t="shared" si="11"/>
        <v>0.70204487888418121</v>
      </c>
      <c r="J183" s="178">
        <v>-590338.16500000004</v>
      </c>
      <c r="K183" s="178">
        <v>-682464.80699999991</v>
      </c>
      <c r="L183" s="178"/>
      <c r="M183" s="155" t="s">
        <v>1077</v>
      </c>
    </row>
    <row r="184" spans="1:13" x14ac:dyDescent="0.2">
      <c r="A184" s="155" t="s">
        <v>724</v>
      </c>
      <c r="B184" s="178">
        <v>2.4279999999999999</v>
      </c>
      <c r="C184" s="179">
        <f t="shared" si="8"/>
        <v>1.3295020429747694E-5</v>
      </c>
      <c r="D184" s="178">
        <v>4.2290000000000001</v>
      </c>
      <c r="E184" s="179">
        <f t="shared" si="9"/>
        <v>2.2805240334629831E-5</v>
      </c>
      <c r="F184" s="178">
        <v>17166.088</v>
      </c>
      <c r="G184" s="179">
        <f t="shared" si="10"/>
        <v>0.11156681159668656</v>
      </c>
      <c r="H184" s="178">
        <v>24376.005000000001</v>
      </c>
      <c r="I184" s="179">
        <f t="shared" si="11"/>
        <v>0.15751754210813987</v>
      </c>
      <c r="J184" s="178">
        <v>17163.66</v>
      </c>
      <c r="K184" s="178">
        <v>24371.776000000002</v>
      </c>
      <c r="L184" s="178"/>
      <c r="M184" s="155" t="s">
        <v>938</v>
      </c>
    </row>
    <row r="185" spans="1:13" x14ac:dyDescent="0.2">
      <c r="A185" s="155" t="s">
        <v>725</v>
      </c>
      <c r="B185" s="178">
        <v>314.39600000000002</v>
      </c>
      <c r="C185" s="179">
        <f t="shared" si="8"/>
        <v>1.7215408743949572E-3</v>
      </c>
      <c r="D185" s="178">
        <v>229.91300000000001</v>
      </c>
      <c r="E185" s="179">
        <f t="shared" si="9"/>
        <v>1.2398253064686093E-3</v>
      </c>
      <c r="F185" s="178">
        <v>1491.0630000000001</v>
      </c>
      <c r="G185" s="179">
        <f t="shared" si="10"/>
        <v>9.6908011190313306E-3</v>
      </c>
      <c r="H185" s="178">
        <v>1684.078</v>
      </c>
      <c r="I185" s="179">
        <f t="shared" si="11"/>
        <v>1.0882498066372729E-2</v>
      </c>
      <c r="J185" s="178">
        <v>1176.6670000000001</v>
      </c>
      <c r="K185" s="178">
        <v>1454.165</v>
      </c>
      <c r="L185" s="178"/>
      <c r="M185" s="155" t="s">
        <v>939</v>
      </c>
    </row>
    <row r="186" spans="1:13" x14ac:dyDescent="0.2">
      <c r="A186" s="155" t="s">
        <v>869</v>
      </c>
      <c r="B186" s="178">
        <v>6766.9260000000004</v>
      </c>
      <c r="C186" s="179">
        <f t="shared" si="8"/>
        <v>3.7053714751478936E-2</v>
      </c>
      <c r="D186" s="178">
        <v>2239.3560000000002</v>
      </c>
      <c r="E186" s="179">
        <f t="shared" si="9"/>
        <v>1.2075916711940252E-2</v>
      </c>
      <c r="F186" s="178">
        <v>39220.453999999998</v>
      </c>
      <c r="G186" s="179">
        <f t="shared" si="10"/>
        <v>0.25490379649425732</v>
      </c>
      <c r="H186" s="178">
        <v>29549.808000000001</v>
      </c>
      <c r="I186" s="179">
        <f t="shared" si="11"/>
        <v>0.19095061417682874</v>
      </c>
      <c r="J186" s="178">
        <v>32453.527999999998</v>
      </c>
      <c r="K186" s="178">
        <v>27310.452000000001</v>
      </c>
      <c r="L186" s="178"/>
      <c r="M186" s="155" t="s">
        <v>1078</v>
      </c>
    </row>
    <row r="187" spans="1:13" x14ac:dyDescent="0.2">
      <c r="A187" s="155" t="s">
        <v>870</v>
      </c>
      <c r="B187" s="178">
        <v>350468.20299999998</v>
      </c>
      <c r="C187" s="179">
        <f t="shared" si="8"/>
        <v>1.9190617458245314</v>
      </c>
      <c r="D187" s="178">
        <v>370282.74099999998</v>
      </c>
      <c r="E187" s="179">
        <f t="shared" si="9"/>
        <v>1.9967810121235496</v>
      </c>
      <c r="F187" s="178">
        <v>301668.67</v>
      </c>
      <c r="G187" s="179">
        <f t="shared" si="10"/>
        <v>1.9606221097382823</v>
      </c>
      <c r="H187" s="178">
        <v>185848.54</v>
      </c>
      <c r="I187" s="179">
        <f t="shared" si="11"/>
        <v>1.2009517238442606</v>
      </c>
      <c r="J187" s="178">
        <v>-48799.532999999996</v>
      </c>
      <c r="K187" s="178">
        <v>-184434.20099999997</v>
      </c>
      <c r="L187" s="178"/>
      <c r="M187" s="155" t="s">
        <v>1079</v>
      </c>
    </row>
    <row r="188" spans="1:13" x14ac:dyDescent="0.2">
      <c r="A188" s="155" t="s">
        <v>871</v>
      </c>
      <c r="B188" s="178">
        <v>10.004</v>
      </c>
      <c r="C188" s="179">
        <f t="shared" si="8"/>
        <v>5.4778988624051049E-5</v>
      </c>
      <c r="D188" s="178">
        <v>70.802999999999997</v>
      </c>
      <c r="E188" s="179">
        <f t="shared" si="9"/>
        <v>3.8181116845892549E-4</v>
      </c>
      <c r="F188" s="178">
        <v>1003.616</v>
      </c>
      <c r="G188" s="179">
        <f t="shared" si="10"/>
        <v>6.5227579625258937E-3</v>
      </c>
      <c r="H188" s="178">
        <v>2256.0239999999999</v>
      </c>
      <c r="I188" s="179">
        <f t="shared" si="11"/>
        <v>1.4578408374012647E-2</v>
      </c>
      <c r="J188" s="178">
        <v>993.61199999999997</v>
      </c>
      <c r="K188" s="178">
        <v>2185.221</v>
      </c>
      <c r="L188" s="178"/>
      <c r="M188" s="155" t="s">
        <v>1080</v>
      </c>
    </row>
    <row r="189" spans="1:13" x14ac:dyDescent="0.2">
      <c r="A189" s="155" t="s">
        <v>872</v>
      </c>
      <c r="B189" s="178">
        <v>10002.040000000001</v>
      </c>
      <c r="C189" s="179">
        <f t="shared" si="8"/>
        <v>5.4768256235236269E-2</v>
      </c>
      <c r="D189" s="178">
        <v>8698.0849999999991</v>
      </c>
      <c r="E189" s="179">
        <f t="shared" si="9"/>
        <v>4.6905159346426743E-2</v>
      </c>
      <c r="F189" s="178">
        <v>1703.4390000000001</v>
      </c>
      <c r="G189" s="179">
        <f t="shared" si="10"/>
        <v>1.1071087249433197E-2</v>
      </c>
      <c r="H189" s="178">
        <v>1209.0820000000001</v>
      </c>
      <c r="I189" s="179">
        <f t="shared" si="11"/>
        <v>7.8130778545210337E-3</v>
      </c>
      <c r="J189" s="178">
        <v>-8298.6010000000006</v>
      </c>
      <c r="K189" s="178">
        <v>-7489.0029999999988</v>
      </c>
      <c r="L189" s="178"/>
      <c r="M189" s="155" t="s">
        <v>1081</v>
      </c>
    </row>
    <row r="190" spans="1:13" x14ac:dyDescent="0.2">
      <c r="A190" s="155" t="s">
        <v>873</v>
      </c>
      <c r="B190" s="178" t="s">
        <v>754</v>
      </c>
      <c r="C190" s="179" t="str">
        <f t="shared" si="8"/>
        <v>x</v>
      </c>
      <c r="D190" s="178" t="s">
        <v>754</v>
      </c>
      <c r="E190" s="179" t="str">
        <f t="shared" si="9"/>
        <v>x</v>
      </c>
      <c r="F190" s="178" t="s">
        <v>774</v>
      </c>
      <c r="G190" s="179" t="str">
        <f t="shared" si="10"/>
        <v>x</v>
      </c>
      <c r="H190" s="178" t="s">
        <v>774</v>
      </c>
      <c r="I190" s="179" t="str">
        <f t="shared" si="11"/>
        <v>x</v>
      </c>
      <c r="J190" s="178" t="s">
        <v>754</v>
      </c>
      <c r="K190" s="178" t="s">
        <v>754</v>
      </c>
      <c r="L190" s="178"/>
      <c r="M190" s="155" t="s">
        <v>1082</v>
      </c>
    </row>
    <row r="191" spans="1:13" x14ac:dyDescent="0.2">
      <c r="A191" s="155" t="s">
        <v>874</v>
      </c>
      <c r="B191" s="178">
        <v>584263.99100000004</v>
      </c>
      <c r="C191" s="179">
        <f t="shared" si="8"/>
        <v>3.1992593479040052</v>
      </c>
      <c r="D191" s="178">
        <v>565328.65800000005</v>
      </c>
      <c r="E191" s="179">
        <f t="shared" si="9"/>
        <v>3.048582623254612</v>
      </c>
      <c r="F191" s="178">
        <v>120442.694</v>
      </c>
      <c r="G191" s="179">
        <f t="shared" si="10"/>
        <v>0.78278797998095861</v>
      </c>
      <c r="H191" s="178">
        <v>121666.838</v>
      </c>
      <c r="I191" s="179">
        <f t="shared" si="11"/>
        <v>0.78621009791511098</v>
      </c>
      <c r="J191" s="178">
        <v>-463821.29700000002</v>
      </c>
      <c r="K191" s="178">
        <v>-443661.82000000007</v>
      </c>
      <c r="L191" s="178"/>
      <c r="M191" s="155" t="s">
        <v>1083</v>
      </c>
    </row>
    <row r="192" spans="1:13" x14ac:dyDescent="0.2">
      <c r="A192" s="155" t="s">
        <v>726</v>
      </c>
      <c r="B192" s="178">
        <v>34145.839</v>
      </c>
      <c r="C192" s="179">
        <f t="shared" si="8"/>
        <v>0.18697266354854844</v>
      </c>
      <c r="D192" s="178">
        <v>39363.843999999997</v>
      </c>
      <c r="E192" s="179">
        <f t="shared" si="9"/>
        <v>0.2122728595211342</v>
      </c>
      <c r="F192" s="178">
        <v>29762.73</v>
      </c>
      <c r="G192" s="179">
        <f t="shared" si="10"/>
        <v>0.19343562088887412</v>
      </c>
      <c r="H192" s="178">
        <v>31105.698</v>
      </c>
      <c r="I192" s="179">
        <f t="shared" si="11"/>
        <v>0.2010047624505362</v>
      </c>
      <c r="J192" s="178">
        <v>-4383.1090000000004</v>
      </c>
      <c r="K192" s="178">
        <v>-8258.145999999997</v>
      </c>
      <c r="L192" s="178"/>
      <c r="M192" s="155" t="s">
        <v>940</v>
      </c>
    </row>
    <row r="193" spans="1:13" x14ac:dyDescent="0.2">
      <c r="A193" s="155" t="s">
        <v>875</v>
      </c>
      <c r="B193" s="178">
        <v>5975.0429999999997</v>
      </c>
      <c r="C193" s="179">
        <f t="shared" si="8"/>
        <v>3.2717594214835645E-2</v>
      </c>
      <c r="D193" s="178">
        <v>7448.4610000000002</v>
      </c>
      <c r="E193" s="179">
        <f t="shared" si="9"/>
        <v>4.0166456190143598E-2</v>
      </c>
      <c r="F193" s="178">
        <v>9915.8780000000006</v>
      </c>
      <c r="G193" s="179">
        <f t="shared" si="10"/>
        <v>6.4445836036826187E-2</v>
      </c>
      <c r="H193" s="178">
        <v>7977.8469999999998</v>
      </c>
      <c r="I193" s="179">
        <f t="shared" si="11"/>
        <v>5.1552781136810451E-2</v>
      </c>
      <c r="J193" s="178">
        <v>3940.8350000000009</v>
      </c>
      <c r="K193" s="178">
        <v>529.38599999999951</v>
      </c>
      <c r="L193" s="178"/>
      <c r="M193" s="155" t="s">
        <v>1084</v>
      </c>
    </row>
    <row r="194" spans="1:13" x14ac:dyDescent="0.2">
      <c r="A194" s="155" t="s">
        <v>876</v>
      </c>
      <c r="B194" s="178">
        <v>10853.262000000001</v>
      </c>
      <c r="C194" s="179">
        <f t="shared" si="8"/>
        <v>5.9429299843247248E-2</v>
      </c>
      <c r="D194" s="178">
        <v>10055.08</v>
      </c>
      <c r="E194" s="179">
        <f t="shared" si="9"/>
        <v>5.4222869705351076E-2</v>
      </c>
      <c r="F194" s="178">
        <v>382.87200000000001</v>
      </c>
      <c r="G194" s="179">
        <f t="shared" si="10"/>
        <v>2.4883833922817234E-3</v>
      </c>
      <c r="H194" s="178">
        <v>352.11500000000001</v>
      </c>
      <c r="I194" s="179">
        <f t="shared" si="11"/>
        <v>2.2753642091642035E-3</v>
      </c>
      <c r="J194" s="178">
        <v>-10470.390000000001</v>
      </c>
      <c r="K194" s="178">
        <v>-9702.9650000000001</v>
      </c>
      <c r="L194" s="178"/>
      <c r="M194" s="155" t="s">
        <v>1085</v>
      </c>
    </row>
    <row r="195" spans="1:13" x14ac:dyDescent="0.2">
      <c r="A195" s="155" t="s">
        <v>877</v>
      </c>
      <c r="B195" s="178">
        <v>8248.8469999999998</v>
      </c>
      <c r="C195" s="179">
        <f t="shared" si="8"/>
        <v>4.5168282284539944E-2</v>
      </c>
      <c r="D195" s="178">
        <v>6116.5190000000002</v>
      </c>
      <c r="E195" s="179">
        <f t="shared" si="9"/>
        <v>3.2983846253565791E-2</v>
      </c>
      <c r="F195" s="178">
        <v>17009.928</v>
      </c>
      <c r="G195" s="179">
        <f t="shared" si="10"/>
        <v>0.11055188767814797</v>
      </c>
      <c r="H195" s="178">
        <v>18712.099999999999</v>
      </c>
      <c r="I195" s="179">
        <f t="shared" si="11"/>
        <v>0.12091743498090536</v>
      </c>
      <c r="J195" s="178">
        <v>8761.0810000000001</v>
      </c>
      <c r="K195" s="178">
        <v>12595.580999999998</v>
      </c>
      <c r="L195" s="178"/>
      <c r="M195" s="155" t="s">
        <v>1086</v>
      </c>
    </row>
    <row r="196" spans="1:13" x14ac:dyDescent="0.2">
      <c r="A196" s="155" t="s">
        <v>878</v>
      </c>
      <c r="B196" s="178">
        <v>7916.7860000000001</v>
      </c>
      <c r="C196" s="179">
        <f t="shared" si="8"/>
        <v>4.3350013018097419E-2</v>
      </c>
      <c r="D196" s="178">
        <v>9790.5159999999996</v>
      </c>
      <c r="E196" s="179">
        <f t="shared" si="9"/>
        <v>5.2796185949406174E-2</v>
      </c>
      <c r="F196" s="178">
        <v>10006.786</v>
      </c>
      <c r="G196" s="179">
        <f t="shared" si="10"/>
        <v>6.5036670460407814E-2</v>
      </c>
      <c r="H196" s="178">
        <v>11192.134</v>
      </c>
      <c r="I196" s="179">
        <f t="shared" si="11"/>
        <v>7.2323477067917571E-2</v>
      </c>
      <c r="J196" s="178">
        <v>2090</v>
      </c>
      <c r="K196" s="178">
        <v>1401.6180000000004</v>
      </c>
      <c r="L196" s="178"/>
      <c r="M196" s="155" t="s">
        <v>1087</v>
      </c>
    </row>
    <row r="197" spans="1:13" x14ac:dyDescent="0.2">
      <c r="A197" s="155" t="s">
        <v>879</v>
      </c>
      <c r="B197" s="178">
        <v>25215.079000000002</v>
      </c>
      <c r="C197" s="179">
        <f t="shared" si="8"/>
        <v>0.13807042439979494</v>
      </c>
      <c r="D197" s="178">
        <v>16684.378000000001</v>
      </c>
      <c r="E197" s="179">
        <f t="shared" si="9"/>
        <v>8.9971920104944578E-2</v>
      </c>
      <c r="F197" s="178">
        <v>9.407</v>
      </c>
      <c r="G197" s="179">
        <f t="shared" si="10"/>
        <v>6.1138507311044352E-5</v>
      </c>
      <c r="H197" s="178">
        <v>188.268</v>
      </c>
      <c r="I197" s="179">
        <f t="shared" si="11"/>
        <v>1.2165862542945524E-3</v>
      </c>
      <c r="J197" s="178">
        <v>-25205.672000000002</v>
      </c>
      <c r="K197" s="178">
        <v>-16496.11</v>
      </c>
      <c r="L197" s="178"/>
      <c r="M197" s="155" t="s">
        <v>1088</v>
      </c>
    </row>
    <row r="198" spans="1:13" x14ac:dyDescent="0.2">
      <c r="A198" s="155" t="s">
        <v>880</v>
      </c>
      <c r="B198" s="178">
        <v>160.911</v>
      </c>
      <c r="C198" s="179">
        <f t="shared" si="8"/>
        <v>8.8110174315120726E-4</v>
      </c>
      <c r="D198" s="178">
        <v>116.002</v>
      </c>
      <c r="E198" s="179">
        <f t="shared" si="9"/>
        <v>6.2555060044874194E-4</v>
      </c>
      <c r="F198" s="178">
        <v>304.23599999999999</v>
      </c>
      <c r="G198" s="179">
        <f t="shared" si="10"/>
        <v>1.9773078463147537E-3</v>
      </c>
      <c r="H198" s="178">
        <v>779.36300000000006</v>
      </c>
      <c r="I198" s="179">
        <f t="shared" si="11"/>
        <v>5.036237241091238E-3</v>
      </c>
      <c r="J198" s="178">
        <v>143.32499999999999</v>
      </c>
      <c r="K198" s="178">
        <v>663.3610000000001</v>
      </c>
      <c r="L198" s="178"/>
      <c r="M198" s="155" t="s">
        <v>1089</v>
      </c>
    </row>
    <row r="199" spans="1:13" x14ac:dyDescent="0.2">
      <c r="A199" s="155" t="s">
        <v>881</v>
      </c>
      <c r="B199" s="178">
        <v>294.62799999999999</v>
      </c>
      <c r="C199" s="179">
        <f t="shared" si="8"/>
        <v>1.6132970672058087E-3</v>
      </c>
      <c r="D199" s="178">
        <v>374.45</v>
      </c>
      <c r="E199" s="179">
        <f t="shared" si="9"/>
        <v>2.0192533088914969E-3</v>
      </c>
      <c r="F199" s="178">
        <v>16484.634999999998</v>
      </c>
      <c r="G199" s="179">
        <f t="shared" si="10"/>
        <v>0.10713787365444853</v>
      </c>
      <c r="H199" s="178">
        <v>15656.993</v>
      </c>
      <c r="I199" s="179">
        <f t="shared" si="11"/>
        <v>0.10117535888938124</v>
      </c>
      <c r="J199" s="178">
        <v>16190.006999999998</v>
      </c>
      <c r="K199" s="178">
        <v>15282.543</v>
      </c>
      <c r="L199" s="178"/>
      <c r="M199" s="155" t="s">
        <v>1090</v>
      </c>
    </row>
    <row r="200" spans="1:13" x14ac:dyDescent="0.2">
      <c r="A200" s="155" t="s">
        <v>882</v>
      </c>
      <c r="B200" s="178">
        <v>93.257999999999996</v>
      </c>
      <c r="C200" s="179">
        <f t="shared" si="8"/>
        <v>5.1065363065791198E-4</v>
      </c>
      <c r="D200" s="178">
        <v>98.984999999999999</v>
      </c>
      <c r="E200" s="179">
        <f t="shared" si="9"/>
        <v>5.3378498806416037E-4</v>
      </c>
      <c r="F200" s="178">
        <v>860.29100000000005</v>
      </c>
      <c r="G200" s="179">
        <f t="shared" si="10"/>
        <v>5.591252003096168E-3</v>
      </c>
      <c r="H200" s="178">
        <v>2523.2049999999999</v>
      </c>
      <c r="I200" s="179">
        <f t="shared" si="11"/>
        <v>1.630492977971448E-2</v>
      </c>
      <c r="J200" s="178">
        <v>767.03300000000002</v>
      </c>
      <c r="K200" s="178">
        <v>2424.2199999999998</v>
      </c>
      <c r="L200" s="178"/>
      <c r="M200" s="155" t="s">
        <v>1091</v>
      </c>
    </row>
    <row r="201" spans="1:13" x14ac:dyDescent="0.2">
      <c r="A201" s="155" t="s">
        <v>883</v>
      </c>
      <c r="B201" s="178">
        <v>78157.107000000004</v>
      </c>
      <c r="C201" s="179">
        <f t="shared" si="8"/>
        <v>0.42796554130765097</v>
      </c>
      <c r="D201" s="178">
        <v>72283.356</v>
      </c>
      <c r="E201" s="179">
        <f t="shared" si="9"/>
        <v>0.38979411344847653</v>
      </c>
      <c r="F201" s="178">
        <v>17564.652999999998</v>
      </c>
      <c r="G201" s="179">
        <f t="shared" si="10"/>
        <v>0.11415718782358424</v>
      </c>
      <c r="H201" s="178">
        <v>18818.249</v>
      </c>
      <c r="I201" s="179">
        <f t="shared" si="11"/>
        <v>0.1216033689383868</v>
      </c>
      <c r="J201" s="178">
        <v>-60592.454000000005</v>
      </c>
      <c r="K201" s="178">
        <v>-53465.107000000004</v>
      </c>
      <c r="L201" s="178"/>
      <c r="M201" s="155" t="s">
        <v>1092</v>
      </c>
    </row>
    <row r="202" spans="1:13" x14ac:dyDescent="0.2">
      <c r="A202" s="155" t="s">
        <v>884</v>
      </c>
      <c r="B202" s="178">
        <v>258.19900000000001</v>
      </c>
      <c r="C202" s="179">
        <f t="shared" si="8"/>
        <v>1.4138224793823827E-3</v>
      </c>
      <c r="D202" s="178">
        <v>112.333</v>
      </c>
      <c r="E202" s="179">
        <f t="shared" si="9"/>
        <v>6.0576520749822007E-4</v>
      </c>
      <c r="F202" s="178">
        <v>103.71599999999999</v>
      </c>
      <c r="G202" s="179">
        <f t="shared" si="10"/>
        <v>6.7407690276095195E-4</v>
      </c>
      <c r="H202" s="178">
        <v>112.226</v>
      </c>
      <c r="I202" s="179">
        <f t="shared" si="11"/>
        <v>7.2520348107198477E-4</v>
      </c>
      <c r="J202" s="178">
        <v>-154.483</v>
      </c>
      <c r="K202" s="178" t="s">
        <v>754</v>
      </c>
      <c r="L202" s="178"/>
      <c r="M202" s="155" t="s">
        <v>1093</v>
      </c>
    </row>
    <row r="203" spans="1:13" x14ac:dyDescent="0.2">
      <c r="A203" s="155" t="s">
        <v>885</v>
      </c>
      <c r="B203" s="178">
        <v>13612.564</v>
      </c>
      <c r="C203" s="179">
        <f t="shared" si="8"/>
        <v>7.4538433476626031E-2</v>
      </c>
      <c r="D203" s="178">
        <v>2309.8209999999999</v>
      </c>
      <c r="E203" s="179">
        <f t="shared" si="9"/>
        <v>1.2455905186799482E-2</v>
      </c>
      <c r="F203" s="178">
        <v>5132.3490000000002</v>
      </c>
      <c r="G203" s="179">
        <f t="shared" si="10"/>
        <v>3.3356453370822915E-2</v>
      </c>
      <c r="H203" s="178">
        <v>6031.6710000000003</v>
      </c>
      <c r="I203" s="179">
        <f t="shared" si="11"/>
        <v>3.8976607968571803E-2</v>
      </c>
      <c r="J203" s="178">
        <v>-8480.2150000000001</v>
      </c>
      <c r="K203" s="178">
        <v>3721.8500000000004</v>
      </c>
      <c r="L203" s="178"/>
      <c r="M203" s="155" t="s">
        <v>1094</v>
      </c>
    </row>
    <row r="204" spans="1:13" x14ac:dyDescent="0.2">
      <c r="A204" s="155" t="s">
        <v>886</v>
      </c>
      <c r="B204" s="178">
        <v>32254.197</v>
      </c>
      <c r="C204" s="179">
        <f t="shared" si="8"/>
        <v>0.17661458322080181</v>
      </c>
      <c r="D204" s="178">
        <v>19144.118999999999</v>
      </c>
      <c r="E204" s="179">
        <f t="shared" si="9"/>
        <v>0.10323628157714669</v>
      </c>
      <c r="F204" s="178">
        <v>7990.1289999999999</v>
      </c>
      <c r="G204" s="179">
        <f t="shared" si="10"/>
        <v>5.1929899041425261E-2</v>
      </c>
      <c r="H204" s="178">
        <v>11238.596</v>
      </c>
      <c r="I204" s="179">
        <f t="shared" si="11"/>
        <v>7.2623714126509753E-2</v>
      </c>
      <c r="J204" s="178">
        <v>-24264.067999999999</v>
      </c>
      <c r="K204" s="178">
        <v>-7905.5229999999992</v>
      </c>
      <c r="L204" s="178"/>
      <c r="M204" s="155" t="s">
        <v>1095</v>
      </c>
    </row>
    <row r="205" spans="1:13" x14ac:dyDescent="0.2">
      <c r="A205" s="155" t="s">
        <v>887</v>
      </c>
      <c r="B205" s="178">
        <v>143126.97399999999</v>
      </c>
      <c r="C205" s="179">
        <f t="shared" si="8"/>
        <v>0.78372159941431907</v>
      </c>
      <c r="D205" s="178">
        <v>132186.43599999999</v>
      </c>
      <c r="E205" s="179">
        <f t="shared" si="9"/>
        <v>0.71282654101635479</v>
      </c>
      <c r="F205" s="178">
        <v>16332.633</v>
      </c>
      <c r="G205" s="179">
        <f t="shared" si="10"/>
        <v>0.10614997364506262</v>
      </c>
      <c r="H205" s="178">
        <v>11512.633</v>
      </c>
      <c r="I205" s="179">
        <f t="shared" si="11"/>
        <v>7.4394538947340244E-2</v>
      </c>
      <c r="J205" s="178">
        <v>-126794.34099999999</v>
      </c>
      <c r="K205" s="178">
        <v>-120673.80299999999</v>
      </c>
      <c r="L205" s="178"/>
      <c r="M205" s="155" t="s">
        <v>1096</v>
      </c>
    </row>
    <row r="206" spans="1:13" x14ac:dyDescent="0.2">
      <c r="A206" s="155" t="s">
        <v>888</v>
      </c>
      <c r="B206" s="178">
        <v>164.66300000000001</v>
      </c>
      <c r="C206" s="179">
        <f t="shared" ref="C206:C245" si="12">IF(B206=0,0,IF(OR(B206="x",B206="Ə"),"x",B206/$B$12*100))</f>
        <v>9.0164660173951594E-4</v>
      </c>
      <c r="D206" s="178">
        <v>596.14099999999996</v>
      </c>
      <c r="E206" s="179">
        <f t="shared" ref="E206:E245" si="13">IF(D206=0,0,IF(OR(D206="x",D206="Ə"),"x",D206/$D$12*100))</f>
        <v>3.2147407846598633E-3</v>
      </c>
      <c r="F206" s="178">
        <v>12545.931</v>
      </c>
      <c r="G206" s="179">
        <f t="shared" ref="G206:G245" si="14">IF(F206=0,0,IF(OR(F206="x",F206="Ə"),"x",F206/$F$12*100))</f>
        <v>8.153922548818518E-2</v>
      </c>
      <c r="H206" s="178">
        <v>12302.922</v>
      </c>
      <c r="I206" s="179">
        <f t="shared" ref="I206:I245" si="15">IF(H206=0,0,IF(OR(H206="x",H206="Ə"),"x",H206/$H$12*100))</f>
        <v>7.9501379909799025E-2</v>
      </c>
      <c r="J206" s="178">
        <v>12381.268</v>
      </c>
      <c r="K206" s="178">
        <v>11706.781000000001</v>
      </c>
      <c r="L206" s="178"/>
      <c r="M206" s="155" t="s">
        <v>1097</v>
      </c>
    </row>
    <row r="207" spans="1:13" x14ac:dyDescent="0.2">
      <c r="A207" s="155" t="s">
        <v>889</v>
      </c>
      <c r="B207" s="178">
        <v>24941.567999999999</v>
      </c>
      <c r="C207" s="179">
        <f t="shared" si="12"/>
        <v>0.13657275787065129</v>
      </c>
      <c r="D207" s="178">
        <v>15106.666999999999</v>
      </c>
      <c r="E207" s="179">
        <f t="shared" si="13"/>
        <v>8.1463980040250988E-2</v>
      </c>
      <c r="F207" s="178">
        <v>22009.79</v>
      </c>
      <c r="G207" s="179">
        <f t="shared" si="14"/>
        <v>0.14304727403311904</v>
      </c>
      <c r="H207" s="178">
        <v>22288.35</v>
      </c>
      <c r="I207" s="179">
        <f t="shared" si="15"/>
        <v>0.14402713281548635</v>
      </c>
      <c r="J207" s="178">
        <v>-2931.7779999999984</v>
      </c>
      <c r="K207" s="178">
        <v>7181.6829999999991</v>
      </c>
      <c r="L207" s="178"/>
      <c r="M207" s="155" t="s">
        <v>1098</v>
      </c>
    </row>
    <row r="208" spans="1:13" x14ac:dyDescent="0.2">
      <c r="A208" s="155" t="s">
        <v>729</v>
      </c>
      <c r="B208" s="178">
        <v>358107.72899999999</v>
      </c>
      <c r="C208" s="179">
        <f t="shared" si="12"/>
        <v>1.9608935638820226</v>
      </c>
      <c r="D208" s="178">
        <v>423685.04399999999</v>
      </c>
      <c r="E208" s="179">
        <f t="shared" si="13"/>
        <v>2.2847574496590717</v>
      </c>
      <c r="F208" s="178">
        <v>129554.845</v>
      </c>
      <c r="G208" s="179">
        <f t="shared" si="14"/>
        <v>0.84201018796786631</v>
      </c>
      <c r="H208" s="178">
        <v>110739.645</v>
      </c>
      <c r="I208" s="179">
        <f t="shared" si="15"/>
        <v>0.71559866739147626</v>
      </c>
      <c r="J208" s="178">
        <v>-228552.88399999999</v>
      </c>
      <c r="K208" s="178">
        <v>-312945.39899999998</v>
      </c>
      <c r="L208" s="178"/>
      <c r="M208" s="155" t="s">
        <v>943</v>
      </c>
    </row>
    <row r="209" spans="1:13" x14ac:dyDescent="0.2">
      <c r="A209" s="155" t="s">
        <v>890</v>
      </c>
      <c r="B209" s="178">
        <v>142487.82399999999</v>
      </c>
      <c r="C209" s="179">
        <f t="shared" si="12"/>
        <v>0.78022180027606824</v>
      </c>
      <c r="D209" s="178">
        <v>225554.82699999999</v>
      </c>
      <c r="E209" s="179">
        <f t="shared" si="13"/>
        <v>1.2163234898015733</v>
      </c>
      <c r="F209" s="178">
        <v>69832.592999999993</v>
      </c>
      <c r="G209" s="179">
        <f t="shared" si="14"/>
        <v>0.45385994447535705</v>
      </c>
      <c r="H209" s="178">
        <v>68877.869000000006</v>
      </c>
      <c r="I209" s="179">
        <f t="shared" si="15"/>
        <v>0.44508821812788613</v>
      </c>
      <c r="J209" s="178">
        <v>-72655.231</v>
      </c>
      <c r="K209" s="178">
        <v>-156676.95799999998</v>
      </c>
      <c r="L209" s="178"/>
      <c r="M209" s="155" t="s">
        <v>1099</v>
      </c>
    </row>
    <row r="210" spans="1:13" x14ac:dyDescent="0.2">
      <c r="A210" s="155" t="s">
        <v>891</v>
      </c>
      <c r="B210" s="178">
        <v>56.622999999999998</v>
      </c>
      <c r="C210" s="179">
        <f t="shared" si="12"/>
        <v>3.1005104686721735E-4</v>
      </c>
      <c r="D210" s="178">
        <v>1.071</v>
      </c>
      <c r="E210" s="179">
        <f t="shared" si="13"/>
        <v>5.7754581221065385E-6</v>
      </c>
      <c r="F210" s="178">
        <v>10588.918</v>
      </c>
      <c r="G210" s="179">
        <f t="shared" si="14"/>
        <v>6.8820095732863726E-2</v>
      </c>
      <c r="H210" s="178">
        <v>6276.1769999999997</v>
      </c>
      <c r="I210" s="179">
        <f t="shared" si="15"/>
        <v>4.0556603712365455E-2</v>
      </c>
      <c r="J210" s="178">
        <v>10532.295</v>
      </c>
      <c r="K210" s="178">
        <v>6275.1059999999998</v>
      </c>
      <c r="L210" s="178"/>
      <c r="M210" s="155" t="s">
        <v>1100</v>
      </c>
    </row>
    <row r="211" spans="1:13" x14ac:dyDescent="0.2">
      <c r="A211" s="155" t="s">
        <v>892</v>
      </c>
      <c r="B211" s="178">
        <v>169892.23499999999</v>
      </c>
      <c r="C211" s="179">
        <f t="shared" si="12"/>
        <v>0.93028036869048436</v>
      </c>
      <c r="D211" s="178">
        <v>137570.26500000001</v>
      </c>
      <c r="E211" s="179">
        <f t="shared" si="13"/>
        <v>0.74185929444873844</v>
      </c>
      <c r="F211" s="178">
        <v>24457.739000000001</v>
      </c>
      <c r="G211" s="179">
        <f t="shared" si="14"/>
        <v>0.15895712285139943</v>
      </c>
      <c r="H211" s="178">
        <v>36508.663</v>
      </c>
      <c r="I211" s="179">
        <f t="shared" si="15"/>
        <v>0.23591867746229905</v>
      </c>
      <c r="J211" s="178">
        <v>-145434.49599999998</v>
      </c>
      <c r="K211" s="178">
        <v>-101061.60200000001</v>
      </c>
      <c r="L211" s="178"/>
      <c r="M211" s="155" t="s">
        <v>1101</v>
      </c>
    </row>
    <row r="212" spans="1:13" x14ac:dyDescent="0.2">
      <c r="A212" s="155" t="s">
        <v>893</v>
      </c>
      <c r="B212" s="178">
        <v>211.82400000000001</v>
      </c>
      <c r="C212" s="179">
        <f t="shared" si="12"/>
        <v>1.1598864940324859E-3</v>
      </c>
      <c r="D212" s="178">
        <v>542.49099999999999</v>
      </c>
      <c r="E212" s="179">
        <f t="shared" si="13"/>
        <v>2.9254286200930887E-3</v>
      </c>
      <c r="F212" s="178">
        <v>3.7490000000000001</v>
      </c>
      <c r="G212" s="179">
        <f t="shared" si="14"/>
        <v>2.4365713182641149E-5</v>
      </c>
      <c r="H212" s="178">
        <v>0.503</v>
      </c>
      <c r="I212" s="179">
        <f t="shared" si="15"/>
        <v>3.2503818275551861E-6</v>
      </c>
      <c r="J212" s="178">
        <v>-208.07500000000002</v>
      </c>
      <c r="K212" s="178">
        <v>-541.98799999999994</v>
      </c>
      <c r="L212" s="178"/>
      <c r="M212" s="155" t="s">
        <v>1102</v>
      </c>
    </row>
    <row r="213" spans="1:13" x14ac:dyDescent="0.2">
      <c r="A213" s="155" t="s">
        <v>894</v>
      </c>
      <c r="B213" s="178">
        <v>954.17200000000003</v>
      </c>
      <c r="C213" s="179">
        <f t="shared" si="12"/>
        <v>5.2247678062163167E-3</v>
      </c>
      <c r="D213" s="178">
        <v>1363.69</v>
      </c>
      <c r="E213" s="179">
        <f t="shared" si="13"/>
        <v>7.3538137129182685E-3</v>
      </c>
      <c r="F213" s="178">
        <v>2905.636</v>
      </c>
      <c r="G213" s="179">
        <f t="shared" si="14"/>
        <v>1.8884474096867613E-2</v>
      </c>
      <c r="H213" s="178">
        <v>2657.8119999999999</v>
      </c>
      <c r="I213" s="179">
        <f t="shared" si="15"/>
        <v>1.7174759097133407E-2</v>
      </c>
      <c r="J213" s="178">
        <v>1951.4639999999999</v>
      </c>
      <c r="K213" s="178">
        <v>1294.1219999999998</v>
      </c>
      <c r="L213" s="178"/>
      <c r="M213" s="155" t="s">
        <v>1103</v>
      </c>
    </row>
    <row r="214" spans="1:13" x14ac:dyDescent="0.2">
      <c r="A214" s="155" t="s">
        <v>895</v>
      </c>
      <c r="B214" s="178">
        <v>1035.2539999999999</v>
      </c>
      <c r="C214" s="179">
        <f t="shared" si="12"/>
        <v>5.6687492092166464E-3</v>
      </c>
      <c r="D214" s="178">
        <v>890.49</v>
      </c>
      <c r="E214" s="179">
        <f t="shared" si="13"/>
        <v>4.802042673347013E-3</v>
      </c>
      <c r="F214" s="178">
        <v>88.331999999999994</v>
      </c>
      <c r="G214" s="179">
        <f t="shared" si="14"/>
        <v>5.7409233845000197E-4</v>
      </c>
      <c r="H214" s="178">
        <v>157.589</v>
      </c>
      <c r="I214" s="179">
        <f t="shared" si="15"/>
        <v>1.0183388107805054E-3</v>
      </c>
      <c r="J214" s="178">
        <v>-946.92199999999991</v>
      </c>
      <c r="K214" s="178">
        <v>-732.90100000000007</v>
      </c>
      <c r="L214" s="178"/>
      <c r="M214" s="155" t="s">
        <v>1104</v>
      </c>
    </row>
    <row r="215" spans="1:13" x14ac:dyDescent="0.2">
      <c r="A215" s="155" t="s">
        <v>896</v>
      </c>
      <c r="B215" s="178">
        <v>385075.94199999998</v>
      </c>
      <c r="C215" s="179">
        <f t="shared" si="12"/>
        <v>2.1085636391657077</v>
      </c>
      <c r="D215" s="178">
        <v>440087.48300000001</v>
      </c>
      <c r="E215" s="179">
        <f t="shared" si="13"/>
        <v>2.373208989850395</v>
      </c>
      <c r="F215" s="178">
        <v>108980.25</v>
      </c>
      <c r="G215" s="179">
        <f t="shared" si="14"/>
        <v>0.70829061458322962</v>
      </c>
      <c r="H215" s="178">
        <v>102620.944</v>
      </c>
      <c r="I215" s="179">
        <f t="shared" si="15"/>
        <v>0.66313568887506646</v>
      </c>
      <c r="J215" s="178">
        <v>-276095.69199999998</v>
      </c>
      <c r="K215" s="178">
        <v>-337466.53899999999</v>
      </c>
      <c r="L215" s="178"/>
      <c r="M215" s="155" t="s">
        <v>1105</v>
      </c>
    </row>
    <row r="216" spans="1:13" x14ac:dyDescent="0.2">
      <c r="A216" s="155" t="s">
        <v>897</v>
      </c>
      <c r="B216" s="178">
        <v>4734.9210000000003</v>
      </c>
      <c r="C216" s="179">
        <f t="shared" si="12"/>
        <v>2.5927047540461857E-2</v>
      </c>
      <c r="D216" s="178">
        <v>14549.239</v>
      </c>
      <c r="E216" s="179">
        <f t="shared" si="13"/>
        <v>7.845800238377143E-2</v>
      </c>
      <c r="F216" s="178">
        <v>4764.4790000000003</v>
      </c>
      <c r="G216" s="179">
        <f t="shared" si="14"/>
        <v>3.0965571826811658E-2</v>
      </c>
      <c r="H216" s="178">
        <v>3265.3319999999999</v>
      </c>
      <c r="I216" s="179">
        <f t="shared" si="15"/>
        <v>2.1100548297682764E-2</v>
      </c>
      <c r="J216" s="178">
        <v>29.557999999999993</v>
      </c>
      <c r="K216" s="178">
        <v>-11283.906999999999</v>
      </c>
      <c r="L216" s="178"/>
      <c r="M216" s="155" t="s">
        <v>1106</v>
      </c>
    </row>
    <row r="217" spans="1:13" x14ac:dyDescent="0.2">
      <c r="A217" s="155" t="s">
        <v>898</v>
      </c>
      <c r="B217" s="178">
        <v>345470.68099999998</v>
      </c>
      <c r="C217" s="179">
        <f t="shared" si="12"/>
        <v>1.8916967717355224</v>
      </c>
      <c r="D217" s="178">
        <v>344171.46299999999</v>
      </c>
      <c r="E217" s="179">
        <f t="shared" si="13"/>
        <v>1.8559737361163773</v>
      </c>
      <c r="F217" s="178">
        <v>48073.224000000002</v>
      </c>
      <c r="G217" s="179">
        <f t="shared" si="14"/>
        <v>0.31244022079190742</v>
      </c>
      <c r="H217" s="178">
        <v>64897.887000000002</v>
      </c>
      <c r="I217" s="179">
        <f t="shared" si="15"/>
        <v>0.41936960745831003</v>
      </c>
      <c r="J217" s="178">
        <v>-297397.45699999999</v>
      </c>
      <c r="K217" s="178">
        <v>-279273.576</v>
      </c>
      <c r="L217" s="178"/>
      <c r="M217" s="155" t="s">
        <v>1107</v>
      </c>
    </row>
    <row r="218" spans="1:13" x14ac:dyDescent="0.2">
      <c r="A218" s="155" t="s">
        <v>899</v>
      </c>
      <c r="B218" s="178">
        <v>500.54199999999997</v>
      </c>
      <c r="C218" s="179">
        <f t="shared" si="12"/>
        <v>2.7408221235365612E-3</v>
      </c>
      <c r="D218" s="178">
        <v>557.90300000000002</v>
      </c>
      <c r="E218" s="179">
        <f t="shared" si="13"/>
        <v>3.0085391341714324E-3</v>
      </c>
      <c r="F218" s="178">
        <v>834.56200000000001</v>
      </c>
      <c r="G218" s="179">
        <f t="shared" si="14"/>
        <v>5.4240326287360256E-3</v>
      </c>
      <c r="H218" s="178">
        <v>658.12099999999998</v>
      </c>
      <c r="I218" s="179">
        <f t="shared" si="15"/>
        <v>4.2527724428080456E-3</v>
      </c>
      <c r="J218" s="178">
        <v>334.02000000000004</v>
      </c>
      <c r="K218" s="178">
        <v>100.21799999999996</v>
      </c>
      <c r="L218" s="178"/>
      <c r="M218" s="155" t="s">
        <v>1108</v>
      </c>
    </row>
    <row r="219" spans="1:13" x14ac:dyDescent="0.2">
      <c r="A219" s="155" t="s">
        <v>900</v>
      </c>
      <c r="B219" s="178">
        <v>62413.469999999994</v>
      </c>
      <c r="C219" s="179">
        <f t="shared" si="12"/>
        <v>0.34175797312250611</v>
      </c>
      <c r="D219" s="178">
        <v>40545.240000000005</v>
      </c>
      <c r="E219" s="179">
        <f t="shared" si="13"/>
        <v>0.21864363741434073</v>
      </c>
      <c r="F219" s="178">
        <v>249012.59600000002</v>
      </c>
      <c r="G219" s="179">
        <f t="shared" si="14"/>
        <v>1.6183967706057334</v>
      </c>
      <c r="H219" s="178">
        <v>223813.35399999996</v>
      </c>
      <c r="I219" s="179">
        <f t="shared" si="15"/>
        <v>1.4462800369896138</v>
      </c>
      <c r="J219" s="178">
        <v>186599.12600000002</v>
      </c>
      <c r="K219" s="178">
        <v>183268.11399999994</v>
      </c>
      <c r="L219" s="178"/>
      <c r="M219" s="155" t="s">
        <v>1109</v>
      </c>
    </row>
    <row r="220" spans="1:13" x14ac:dyDescent="0.2">
      <c r="A220" s="155" t="s">
        <v>901</v>
      </c>
      <c r="B220" s="178" t="s">
        <v>754</v>
      </c>
      <c r="C220" s="179" t="str">
        <f t="shared" si="12"/>
        <v>x</v>
      </c>
      <c r="D220" s="178">
        <v>30.899000000000001</v>
      </c>
      <c r="E220" s="179">
        <f t="shared" si="13"/>
        <v>1.6662547200277305E-4</v>
      </c>
      <c r="F220" s="178">
        <v>6.17</v>
      </c>
      <c r="G220" s="179">
        <f t="shared" si="14"/>
        <v>4.010041353344782E-5</v>
      </c>
      <c r="H220" s="178">
        <v>0.55000000000000004</v>
      </c>
      <c r="I220" s="179">
        <f t="shared" si="15"/>
        <v>3.5540954376845977E-6</v>
      </c>
      <c r="J220" s="178">
        <v>6.0949999999999998</v>
      </c>
      <c r="K220" s="178">
        <v>-30.349</v>
      </c>
      <c r="L220" s="178"/>
      <c r="M220" s="155" t="s">
        <v>1110</v>
      </c>
    </row>
    <row r="221" spans="1:13" x14ac:dyDescent="0.2">
      <c r="A221" s="155" t="s">
        <v>902</v>
      </c>
      <c r="B221" s="178">
        <v>39944.415999999997</v>
      </c>
      <c r="C221" s="179">
        <f t="shared" si="12"/>
        <v>0.21872398137328694</v>
      </c>
      <c r="D221" s="178">
        <v>18756.741000000002</v>
      </c>
      <c r="E221" s="179">
        <f t="shared" si="13"/>
        <v>0.10114731293435922</v>
      </c>
      <c r="F221" s="178">
        <v>220034.397</v>
      </c>
      <c r="G221" s="179">
        <f t="shared" si="14"/>
        <v>1.4300600180361149</v>
      </c>
      <c r="H221" s="178">
        <v>180946.09099999999</v>
      </c>
      <c r="I221" s="179">
        <f t="shared" si="15"/>
        <v>1.1692721390726581</v>
      </c>
      <c r="J221" s="178">
        <v>180089.981</v>
      </c>
      <c r="K221" s="178">
        <v>162189.34999999998</v>
      </c>
      <c r="L221" s="178"/>
      <c r="M221" s="155" t="s">
        <v>1111</v>
      </c>
    </row>
    <row r="222" spans="1:13" x14ac:dyDescent="0.2">
      <c r="A222" s="155" t="s">
        <v>903</v>
      </c>
      <c r="B222" s="178" t="s">
        <v>754</v>
      </c>
      <c r="C222" s="179" t="str">
        <f t="shared" si="12"/>
        <v>x</v>
      </c>
      <c r="D222" s="178" t="s">
        <v>774</v>
      </c>
      <c r="E222" s="179" t="str">
        <f t="shared" si="13"/>
        <v>x</v>
      </c>
      <c r="F222" s="178" t="s">
        <v>774</v>
      </c>
      <c r="G222" s="179" t="str">
        <f t="shared" si="14"/>
        <v>x</v>
      </c>
      <c r="H222" s="178" t="s">
        <v>774</v>
      </c>
      <c r="I222" s="179" t="str">
        <f t="shared" si="15"/>
        <v>x</v>
      </c>
      <c r="J222" s="178" t="s">
        <v>754</v>
      </c>
      <c r="K222" s="178" t="s">
        <v>774</v>
      </c>
      <c r="L222" s="178"/>
      <c r="M222" s="155" t="s">
        <v>1112</v>
      </c>
    </row>
    <row r="223" spans="1:13" x14ac:dyDescent="0.2">
      <c r="A223" s="155" t="s">
        <v>904</v>
      </c>
      <c r="B223" s="178">
        <v>69.825000000000003</v>
      </c>
      <c r="C223" s="179">
        <f t="shared" si="12"/>
        <v>3.8234135152682568E-4</v>
      </c>
      <c r="D223" s="178">
        <v>49.673999999999999</v>
      </c>
      <c r="E223" s="179">
        <f t="shared" si="13"/>
        <v>2.6787124813960802E-4</v>
      </c>
      <c r="F223" s="178">
        <v>29.166</v>
      </c>
      <c r="G223" s="179">
        <f t="shared" si="14"/>
        <v>1.8955731946783454E-4</v>
      </c>
      <c r="H223" s="178">
        <v>43.712000000000003</v>
      </c>
      <c r="I223" s="179">
        <f t="shared" si="15"/>
        <v>2.8246658140376209E-4</v>
      </c>
      <c r="J223" s="178">
        <v>-40.659000000000006</v>
      </c>
      <c r="K223" s="178">
        <v>-5.9619999999999962</v>
      </c>
      <c r="L223" s="178"/>
      <c r="M223" s="155" t="s">
        <v>1113</v>
      </c>
    </row>
    <row r="224" spans="1:13" x14ac:dyDescent="0.2">
      <c r="A224" s="155" t="s">
        <v>905</v>
      </c>
      <c r="B224" s="178">
        <v>5.2949999999999999</v>
      </c>
      <c r="C224" s="179">
        <f t="shared" si="12"/>
        <v>2.8993876925664765E-5</v>
      </c>
      <c r="D224" s="178">
        <v>4.4530000000000003</v>
      </c>
      <c r="E224" s="179">
        <f t="shared" si="13"/>
        <v>2.4013179288273032E-5</v>
      </c>
      <c r="F224" s="178" t="s">
        <v>754</v>
      </c>
      <c r="G224" s="179" t="str">
        <f t="shared" si="14"/>
        <v>x</v>
      </c>
      <c r="H224" s="178" t="s">
        <v>774</v>
      </c>
      <c r="I224" s="179" t="str">
        <f t="shared" si="15"/>
        <v>x</v>
      </c>
      <c r="J224" s="178">
        <v>-5.2059999999999995</v>
      </c>
      <c r="K224" s="178">
        <v>-4.4530000000000003</v>
      </c>
      <c r="L224" s="178"/>
      <c r="M224" s="155" t="s">
        <v>1114</v>
      </c>
    </row>
    <row r="225" spans="1:13" x14ac:dyDescent="0.2">
      <c r="A225" s="155" t="s">
        <v>906</v>
      </c>
      <c r="B225" s="178" t="s">
        <v>774</v>
      </c>
      <c r="C225" s="179" t="str">
        <f t="shared" si="12"/>
        <v>x</v>
      </c>
      <c r="D225" s="178" t="s">
        <v>754</v>
      </c>
      <c r="E225" s="179" t="str">
        <f t="shared" si="13"/>
        <v>x</v>
      </c>
      <c r="F225" s="178">
        <v>8.0879999999999992</v>
      </c>
      <c r="G225" s="179">
        <f t="shared" si="14"/>
        <v>5.2565987789064163E-5</v>
      </c>
      <c r="H225" s="178">
        <v>9.3580000000000005</v>
      </c>
      <c r="I225" s="179">
        <f t="shared" si="15"/>
        <v>6.0471318374277202E-5</v>
      </c>
      <c r="J225" s="178">
        <v>8.0879999999999992</v>
      </c>
      <c r="K225" s="178">
        <v>9.3160000000000007</v>
      </c>
      <c r="L225" s="178"/>
      <c r="M225" s="155" t="s">
        <v>1115</v>
      </c>
    </row>
    <row r="226" spans="1:13" x14ac:dyDescent="0.2">
      <c r="A226" s="155" t="s">
        <v>907</v>
      </c>
      <c r="B226" s="178" t="s">
        <v>754</v>
      </c>
      <c r="C226" s="179" t="str">
        <f t="shared" si="12"/>
        <v>x</v>
      </c>
      <c r="D226" s="178" t="s">
        <v>774</v>
      </c>
      <c r="E226" s="179" t="str">
        <f t="shared" si="13"/>
        <v>x</v>
      </c>
      <c r="F226" s="178">
        <v>75.66</v>
      </c>
      <c r="G226" s="179">
        <f t="shared" si="14"/>
        <v>4.9173375817514772E-4</v>
      </c>
      <c r="H226" s="178">
        <v>143.47499999999999</v>
      </c>
      <c r="I226" s="179">
        <f t="shared" si="15"/>
        <v>9.2713425985781379E-4</v>
      </c>
      <c r="J226" s="178">
        <v>75.570999999999998</v>
      </c>
      <c r="K226" s="178">
        <v>143.47499999999999</v>
      </c>
      <c r="L226" s="178"/>
      <c r="M226" s="155" t="s">
        <v>1116</v>
      </c>
    </row>
    <row r="227" spans="1:13" x14ac:dyDescent="0.2">
      <c r="A227" s="155" t="s">
        <v>908</v>
      </c>
      <c r="B227" s="178">
        <v>15.228</v>
      </c>
      <c r="C227" s="179">
        <f t="shared" si="12"/>
        <v>8.3384090240608687E-5</v>
      </c>
      <c r="D227" s="178">
        <v>29.388000000000002</v>
      </c>
      <c r="E227" s="179">
        <f t="shared" si="13"/>
        <v>1.5847727665029595E-4</v>
      </c>
      <c r="F227" s="178">
        <v>236.279</v>
      </c>
      <c r="G227" s="179">
        <f t="shared" si="14"/>
        <v>1.535637862118236E-3</v>
      </c>
      <c r="H227" s="178">
        <v>19282.206999999999</v>
      </c>
      <c r="I227" s="179">
        <f t="shared" si="15"/>
        <v>0.1246014616858</v>
      </c>
      <c r="J227" s="178">
        <v>221.05099999999999</v>
      </c>
      <c r="K227" s="178">
        <v>19252.819</v>
      </c>
      <c r="L227" s="178"/>
      <c r="M227" s="155" t="s">
        <v>1117</v>
      </c>
    </row>
    <row r="228" spans="1:13" x14ac:dyDescent="0.2">
      <c r="A228" s="155" t="s">
        <v>909</v>
      </c>
      <c r="B228" s="178" t="s">
        <v>754</v>
      </c>
      <c r="C228" s="179" t="str">
        <f t="shared" si="12"/>
        <v>x</v>
      </c>
      <c r="D228" s="178" t="s">
        <v>754</v>
      </c>
      <c r="E228" s="179" t="str">
        <f t="shared" si="13"/>
        <v>x</v>
      </c>
      <c r="F228" s="178" t="s">
        <v>754</v>
      </c>
      <c r="G228" s="179" t="str">
        <f t="shared" si="14"/>
        <v>x</v>
      </c>
      <c r="H228" s="178" t="s">
        <v>774</v>
      </c>
      <c r="I228" s="179" t="str">
        <f t="shared" si="15"/>
        <v>x</v>
      </c>
      <c r="J228" s="178" t="s">
        <v>754</v>
      </c>
      <c r="K228" s="178" t="s">
        <v>754</v>
      </c>
      <c r="L228" s="178"/>
      <c r="M228" s="155" t="s">
        <v>1118</v>
      </c>
    </row>
    <row r="229" spans="1:13" x14ac:dyDescent="0.2">
      <c r="A229" s="155" t="s">
        <v>910</v>
      </c>
      <c r="B229" s="178">
        <v>6.1550000000000002</v>
      </c>
      <c r="C229" s="179">
        <f t="shared" si="12"/>
        <v>3.3702986303581989E-5</v>
      </c>
      <c r="D229" s="178">
        <v>100.75</v>
      </c>
      <c r="E229" s="179">
        <f t="shared" si="13"/>
        <v>5.4330289990871499E-4</v>
      </c>
      <c r="F229" s="178">
        <v>1756.4490000000001</v>
      </c>
      <c r="G229" s="179">
        <f t="shared" si="14"/>
        <v>1.1415612844475021E-2</v>
      </c>
      <c r="H229" s="178">
        <v>1398.835</v>
      </c>
      <c r="I229" s="179">
        <f t="shared" si="15"/>
        <v>9.0392601664973336E-3</v>
      </c>
      <c r="J229" s="178">
        <v>1750.2940000000001</v>
      </c>
      <c r="K229" s="178">
        <v>1298.085</v>
      </c>
      <c r="L229" s="178"/>
      <c r="M229" s="155" t="s">
        <v>1119</v>
      </c>
    </row>
    <row r="230" spans="1:13" x14ac:dyDescent="0.2">
      <c r="A230" s="155" t="s">
        <v>911</v>
      </c>
      <c r="B230" s="178" t="s">
        <v>774</v>
      </c>
      <c r="C230" s="179" t="str">
        <f t="shared" si="12"/>
        <v>x</v>
      </c>
      <c r="D230" s="178" t="s">
        <v>774</v>
      </c>
      <c r="E230" s="179" t="str">
        <f t="shared" si="13"/>
        <v>x</v>
      </c>
      <c r="F230" s="178" t="s">
        <v>774</v>
      </c>
      <c r="G230" s="179" t="str">
        <f t="shared" si="14"/>
        <v>x</v>
      </c>
      <c r="H230" s="178" t="s">
        <v>754</v>
      </c>
      <c r="I230" s="179" t="str">
        <f t="shared" si="15"/>
        <v>x</v>
      </c>
      <c r="J230" s="178" t="s">
        <v>774</v>
      </c>
      <c r="K230" s="178" t="s">
        <v>754</v>
      </c>
      <c r="L230" s="178"/>
      <c r="M230" s="155" t="s">
        <v>1120</v>
      </c>
    </row>
    <row r="231" spans="1:13" x14ac:dyDescent="0.2">
      <c r="A231" s="155" t="s">
        <v>912</v>
      </c>
      <c r="B231" s="178">
        <v>15332.58</v>
      </c>
      <c r="C231" s="179">
        <f t="shared" si="12"/>
        <v>8.3956739843797742E-2</v>
      </c>
      <c r="D231" s="178">
        <v>14592.588</v>
      </c>
      <c r="E231" s="179">
        <f t="shared" si="13"/>
        <v>7.8691765534224467E-2</v>
      </c>
      <c r="F231" s="178">
        <v>22862.668000000001</v>
      </c>
      <c r="G231" s="179">
        <f t="shared" si="14"/>
        <v>0.14859034704666521</v>
      </c>
      <c r="H231" s="178">
        <v>20384.972000000002</v>
      </c>
      <c r="I231" s="179">
        <f t="shared" si="15"/>
        <v>0.1317275199682332</v>
      </c>
      <c r="J231" s="178">
        <v>7530.0880000000016</v>
      </c>
      <c r="K231" s="178">
        <v>5792.3840000000018</v>
      </c>
      <c r="L231" s="178"/>
      <c r="M231" s="155" t="s">
        <v>1121</v>
      </c>
    </row>
    <row r="232" spans="1:13" x14ac:dyDescent="0.2">
      <c r="A232" s="155" t="s">
        <v>913</v>
      </c>
      <c r="B232" s="178">
        <v>7.1909999999999998</v>
      </c>
      <c r="C232" s="179">
        <f t="shared" si="12"/>
        <v>3.9375820391398541E-5</v>
      </c>
      <c r="D232" s="178">
        <v>2.0659999999999998</v>
      </c>
      <c r="E232" s="179">
        <f t="shared" si="13"/>
        <v>1.1141079813512704E-5</v>
      </c>
      <c r="F232" s="178">
        <v>3900.3969999999999</v>
      </c>
      <c r="G232" s="179">
        <f t="shared" si="14"/>
        <v>2.5349681141753528E-2</v>
      </c>
      <c r="H232" s="178">
        <v>1498.35</v>
      </c>
      <c r="I232" s="179">
        <f t="shared" si="15"/>
        <v>9.6823252710085753E-3</v>
      </c>
      <c r="J232" s="178">
        <v>3893.2060000000001</v>
      </c>
      <c r="K232" s="178">
        <v>1496.2839999999999</v>
      </c>
      <c r="L232" s="178"/>
      <c r="M232" s="155" t="s">
        <v>1122</v>
      </c>
    </row>
    <row r="233" spans="1:13" x14ac:dyDescent="0.2">
      <c r="A233" s="155" t="s">
        <v>914</v>
      </c>
      <c r="B233" s="178">
        <v>7031.4809999999998</v>
      </c>
      <c r="C233" s="179">
        <f t="shared" si="12"/>
        <v>3.8502340834589269E-2</v>
      </c>
      <c r="D233" s="178">
        <v>6844.8149999999996</v>
      </c>
      <c r="E233" s="179">
        <f t="shared" si="13"/>
        <v>3.691124405795207E-2</v>
      </c>
      <c r="F233" s="178">
        <v>36.603999999999999</v>
      </c>
      <c r="G233" s="179">
        <f t="shared" si="14"/>
        <v>2.3789879043408814E-4</v>
      </c>
      <c r="H233" s="178" t="s">
        <v>774</v>
      </c>
      <c r="I233" s="179" t="str">
        <f t="shared" si="15"/>
        <v>x</v>
      </c>
      <c r="J233" s="178">
        <v>-6994.8769999999995</v>
      </c>
      <c r="K233" s="178">
        <v>-6844.8149999999996</v>
      </c>
      <c r="L233" s="178"/>
      <c r="M233" s="155" t="s">
        <v>1123</v>
      </c>
    </row>
    <row r="234" spans="1:13" x14ac:dyDescent="0.2">
      <c r="A234" s="155" t="s">
        <v>915</v>
      </c>
      <c r="B234" s="178" t="s">
        <v>774</v>
      </c>
      <c r="C234" s="179" t="str">
        <f t="shared" si="12"/>
        <v>x</v>
      </c>
      <c r="D234" s="178" t="s">
        <v>774</v>
      </c>
      <c r="E234" s="179" t="str">
        <f t="shared" si="13"/>
        <v>x</v>
      </c>
      <c r="F234" s="178">
        <v>3.7970000000000002</v>
      </c>
      <c r="G234" s="179">
        <f t="shared" si="14"/>
        <v>2.467767750186408E-5</v>
      </c>
      <c r="H234" s="178" t="s">
        <v>774</v>
      </c>
      <c r="I234" s="179" t="str">
        <f t="shared" si="15"/>
        <v>x</v>
      </c>
      <c r="J234" s="178">
        <v>3.7970000000000002</v>
      </c>
      <c r="K234" s="178" t="s">
        <v>774</v>
      </c>
      <c r="L234" s="178"/>
      <c r="M234" s="155" t="s">
        <v>1124</v>
      </c>
    </row>
    <row r="235" spans="1:13" x14ac:dyDescent="0.2">
      <c r="A235" s="155" t="s">
        <v>916</v>
      </c>
      <c r="B235" s="178" t="s">
        <v>754</v>
      </c>
      <c r="C235" s="179" t="str">
        <f t="shared" si="12"/>
        <v>x</v>
      </c>
      <c r="D235" s="178" t="s">
        <v>774</v>
      </c>
      <c r="E235" s="179" t="str">
        <f t="shared" si="13"/>
        <v>x</v>
      </c>
      <c r="F235" s="178">
        <v>19.532</v>
      </c>
      <c r="G235" s="179">
        <f t="shared" si="14"/>
        <v>1.2694348089713173E-4</v>
      </c>
      <c r="H235" s="178">
        <v>97.84</v>
      </c>
      <c r="I235" s="179">
        <f t="shared" si="15"/>
        <v>6.3224126840556553E-4</v>
      </c>
      <c r="J235" s="178">
        <v>19.460999999999999</v>
      </c>
      <c r="K235" s="178">
        <v>97.84</v>
      </c>
      <c r="L235" s="178"/>
      <c r="M235" s="155" t="s">
        <v>1125</v>
      </c>
    </row>
    <row r="236" spans="1:13" x14ac:dyDescent="0.2">
      <c r="A236" s="155" t="s">
        <v>917</v>
      </c>
      <c r="B236" s="178" t="s">
        <v>774</v>
      </c>
      <c r="C236" s="179" t="str">
        <f t="shared" si="12"/>
        <v>x</v>
      </c>
      <c r="D236" s="178" t="s">
        <v>774</v>
      </c>
      <c r="E236" s="179" t="str">
        <f t="shared" si="13"/>
        <v>x</v>
      </c>
      <c r="F236" s="178" t="s">
        <v>754</v>
      </c>
      <c r="G236" s="179" t="str">
        <f t="shared" si="14"/>
        <v>x</v>
      </c>
      <c r="H236" s="178">
        <v>7.4619999999999997</v>
      </c>
      <c r="I236" s="179">
        <f t="shared" si="15"/>
        <v>4.8219382101822663E-5</v>
      </c>
      <c r="J236" s="178" t="s">
        <v>754</v>
      </c>
      <c r="K236" s="178">
        <v>7.4619999999999997</v>
      </c>
      <c r="L236" s="178"/>
      <c r="M236" s="155" t="s">
        <v>1126</v>
      </c>
    </row>
    <row r="237" spans="1:13" x14ac:dyDescent="0.2">
      <c r="A237" s="155" t="s">
        <v>918</v>
      </c>
      <c r="B237" s="178" t="s">
        <v>754</v>
      </c>
      <c r="C237" s="179" t="str">
        <f t="shared" si="12"/>
        <v>x</v>
      </c>
      <c r="D237" s="178">
        <v>11.007999999999999</v>
      </c>
      <c r="E237" s="179">
        <f t="shared" si="13"/>
        <v>5.9361571436179994E-5</v>
      </c>
      <c r="F237" s="178" t="s">
        <v>774</v>
      </c>
      <c r="G237" s="179" t="str">
        <f t="shared" si="14"/>
        <v>x</v>
      </c>
      <c r="H237" s="178" t="s">
        <v>774</v>
      </c>
      <c r="I237" s="179" t="str">
        <f t="shared" si="15"/>
        <v>x</v>
      </c>
      <c r="J237" s="178" t="s">
        <v>754</v>
      </c>
      <c r="K237" s="178">
        <v>-11.007999999999999</v>
      </c>
      <c r="L237" s="178"/>
      <c r="M237" s="155" t="s">
        <v>1127</v>
      </c>
    </row>
    <row r="238" spans="1:13" x14ac:dyDescent="0.2">
      <c r="A238" s="155" t="s">
        <v>919</v>
      </c>
      <c r="B238" s="178" t="s">
        <v>774</v>
      </c>
      <c r="C238" s="179" t="str">
        <f t="shared" si="12"/>
        <v>x</v>
      </c>
      <c r="D238" s="178">
        <v>122.01300000000001</v>
      </c>
      <c r="E238" s="179">
        <f t="shared" si="13"/>
        <v>6.5796542656637255E-4</v>
      </c>
      <c r="F238" s="178">
        <v>2.524</v>
      </c>
      <c r="G238" s="179">
        <f t="shared" si="14"/>
        <v>1.6404123785805883E-5</v>
      </c>
      <c r="H238" s="178" t="s">
        <v>774</v>
      </c>
      <c r="I238" s="179" t="str">
        <f t="shared" si="15"/>
        <v>x</v>
      </c>
      <c r="J238" s="178">
        <v>2.524</v>
      </c>
      <c r="K238" s="178">
        <v>-122.01300000000001</v>
      </c>
      <c r="L238" s="178"/>
      <c r="M238" s="155" t="s">
        <v>1128</v>
      </c>
    </row>
    <row r="239" spans="1:13" x14ac:dyDescent="0.2">
      <c r="A239" s="155" t="s">
        <v>920</v>
      </c>
      <c r="B239" s="178" t="s">
        <v>754</v>
      </c>
      <c r="C239" s="179" t="str">
        <f t="shared" si="12"/>
        <v>x</v>
      </c>
      <c r="D239" s="178">
        <v>0.56499999999999995</v>
      </c>
      <c r="E239" s="179">
        <f t="shared" si="13"/>
        <v>3.0468103071803863E-6</v>
      </c>
      <c r="F239" s="178">
        <v>40</v>
      </c>
      <c r="G239" s="179">
        <f t="shared" si="14"/>
        <v>2.5997026601911065E-4</v>
      </c>
      <c r="H239" s="178" t="s">
        <v>774</v>
      </c>
      <c r="I239" s="179" t="str">
        <f t="shared" si="15"/>
        <v>x</v>
      </c>
      <c r="J239" s="178">
        <v>39.607999999999997</v>
      </c>
      <c r="K239" s="178">
        <v>-0.56499999999999995</v>
      </c>
      <c r="L239" s="178"/>
      <c r="M239" s="155" t="s">
        <v>1129</v>
      </c>
    </row>
    <row r="240" spans="1:13" x14ac:dyDescent="0.2">
      <c r="A240" s="155" t="s">
        <v>921</v>
      </c>
      <c r="B240" s="178" t="s">
        <v>754</v>
      </c>
      <c r="C240" s="179" t="str">
        <f t="shared" si="12"/>
        <v>x</v>
      </c>
      <c r="D240" s="178" t="s">
        <v>774</v>
      </c>
      <c r="E240" s="179" t="str">
        <f t="shared" si="13"/>
        <v>x</v>
      </c>
      <c r="F240" s="178" t="s">
        <v>774</v>
      </c>
      <c r="G240" s="179" t="str">
        <f t="shared" si="14"/>
        <v>x</v>
      </c>
      <c r="H240" s="178" t="s">
        <v>774</v>
      </c>
      <c r="I240" s="179" t="str">
        <f t="shared" si="15"/>
        <v>x</v>
      </c>
      <c r="J240" s="178" t="s">
        <v>754</v>
      </c>
      <c r="K240" s="178" t="s">
        <v>774</v>
      </c>
      <c r="L240" s="178"/>
      <c r="M240" s="155" t="s">
        <v>1130</v>
      </c>
    </row>
    <row r="241" spans="1:13" x14ac:dyDescent="0.2">
      <c r="A241" s="155" t="s">
        <v>922</v>
      </c>
      <c r="B241" s="178" t="s">
        <v>774</v>
      </c>
      <c r="C241" s="179" t="str">
        <f t="shared" si="12"/>
        <v>x</v>
      </c>
      <c r="D241" s="178" t="s">
        <v>774</v>
      </c>
      <c r="E241" s="179" t="str">
        <f t="shared" si="13"/>
        <v>x</v>
      </c>
      <c r="F241" s="178" t="s">
        <v>754</v>
      </c>
      <c r="G241" s="179" t="str">
        <f t="shared" si="14"/>
        <v>x</v>
      </c>
      <c r="H241" s="178" t="s">
        <v>774</v>
      </c>
      <c r="I241" s="179" t="str">
        <f t="shared" si="15"/>
        <v>x</v>
      </c>
      <c r="J241" s="178" t="s">
        <v>754</v>
      </c>
      <c r="K241" s="178" t="s">
        <v>774</v>
      </c>
      <c r="L241" s="178"/>
      <c r="M241" s="155" t="s">
        <v>1131</v>
      </c>
    </row>
    <row r="242" spans="1:13" x14ac:dyDescent="0.2">
      <c r="A242" s="155" t="s">
        <v>923</v>
      </c>
      <c r="B242" s="178" t="s">
        <v>774</v>
      </c>
      <c r="C242" s="179" t="str">
        <f t="shared" si="12"/>
        <v>x</v>
      </c>
      <c r="D242" s="178" t="s">
        <v>754</v>
      </c>
      <c r="E242" s="179" t="str">
        <f t="shared" si="13"/>
        <v>x</v>
      </c>
      <c r="F242" s="178" t="s">
        <v>774</v>
      </c>
      <c r="G242" s="179" t="str">
        <f t="shared" si="14"/>
        <v>x</v>
      </c>
      <c r="H242" s="178" t="s">
        <v>754</v>
      </c>
      <c r="I242" s="179" t="str">
        <f t="shared" si="15"/>
        <v>x</v>
      </c>
      <c r="J242" s="178" t="s">
        <v>774</v>
      </c>
      <c r="K242" s="178" t="s">
        <v>754</v>
      </c>
      <c r="L242" s="178"/>
      <c r="M242" s="155" t="s">
        <v>1132</v>
      </c>
    </row>
    <row r="243" spans="1:13" x14ac:dyDescent="0.2">
      <c r="A243" s="155" t="s">
        <v>924</v>
      </c>
      <c r="B243" s="178">
        <v>43776.438999999998</v>
      </c>
      <c r="C243" s="179">
        <f t="shared" si="12"/>
        <v>0.23970702258921078</v>
      </c>
      <c r="D243" s="178">
        <v>40276.370999999999</v>
      </c>
      <c r="E243" s="179">
        <f t="shared" si="13"/>
        <v>0.21719373858163049</v>
      </c>
      <c r="F243" s="178">
        <v>768682.098</v>
      </c>
      <c r="G243" s="179">
        <f t="shared" si="14"/>
        <v>4.9958622375297024</v>
      </c>
      <c r="H243" s="178">
        <v>795401.35199999996</v>
      </c>
      <c r="I243" s="179">
        <f t="shared" si="15"/>
        <v>5.1398769386751999</v>
      </c>
      <c r="J243" s="178">
        <v>724905.65899999999</v>
      </c>
      <c r="K243" s="178">
        <v>755124.98099999991</v>
      </c>
      <c r="L243" s="178"/>
      <c r="M243" s="155" t="s">
        <v>1133</v>
      </c>
    </row>
    <row r="244" spans="1:13" x14ac:dyDescent="0.2">
      <c r="A244" s="155" t="s">
        <v>925</v>
      </c>
      <c r="B244" s="178" t="s">
        <v>774</v>
      </c>
      <c r="C244" s="179" t="str">
        <f t="shared" si="12"/>
        <v>x</v>
      </c>
      <c r="D244" s="178" t="s">
        <v>774</v>
      </c>
      <c r="E244" s="179" t="str">
        <f t="shared" si="13"/>
        <v>x</v>
      </c>
      <c r="F244" s="178">
        <v>741469.37100000004</v>
      </c>
      <c r="G244" s="179">
        <f t="shared" si="14"/>
        <v>4.8189997405973166</v>
      </c>
      <c r="H244" s="178">
        <v>759660.60800000001</v>
      </c>
      <c r="I244" s="179">
        <f t="shared" si="15"/>
        <v>4.9089205474209221</v>
      </c>
      <c r="J244" s="178">
        <v>741469.37100000004</v>
      </c>
      <c r="K244" s="178">
        <v>759660.60800000001</v>
      </c>
      <c r="L244" s="178"/>
      <c r="M244" s="155" t="s">
        <v>1134</v>
      </c>
    </row>
    <row r="245" spans="1:13" x14ac:dyDescent="0.2">
      <c r="A245" s="155" t="s">
        <v>926</v>
      </c>
      <c r="B245" s="178">
        <v>43776.438999999998</v>
      </c>
      <c r="C245" s="179">
        <f t="shared" si="12"/>
        <v>0.23970702258921078</v>
      </c>
      <c r="D245" s="178">
        <v>40276.370999999999</v>
      </c>
      <c r="E245" s="179">
        <f t="shared" si="13"/>
        <v>0.21719373858163049</v>
      </c>
      <c r="F245" s="178">
        <v>27212.726999999999</v>
      </c>
      <c r="G245" s="179">
        <f t="shared" si="14"/>
        <v>0.17686249693238587</v>
      </c>
      <c r="H245" s="178">
        <v>35740.743999999999</v>
      </c>
      <c r="I245" s="179">
        <f t="shared" si="15"/>
        <v>0.23095639125427844</v>
      </c>
      <c r="J245" s="178">
        <v>-16563.712</v>
      </c>
      <c r="K245" s="178">
        <v>-4535.6270000000004</v>
      </c>
      <c r="L245" s="178"/>
      <c r="M245" s="155" t="s">
        <v>1135</v>
      </c>
    </row>
    <row r="246" spans="1:13" x14ac:dyDescent="0.2">
      <c r="A246" s="155"/>
      <c r="B246" s="178"/>
      <c r="C246" s="179"/>
      <c r="D246" s="178"/>
      <c r="E246" s="179"/>
      <c r="F246" s="178"/>
      <c r="G246" s="179"/>
      <c r="H246" s="178"/>
      <c r="I246" s="179"/>
      <c r="J246" s="178"/>
      <c r="K246" s="178"/>
      <c r="L246" s="178"/>
    </row>
    <row r="247" spans="1:13" x14ac:dyDescent="0.2">
      <c r="A247" s="155"/>
      <c r="B247" s="178"/>
      <c r="C247" s="179"/>
      <c r="D247" s="178"/>
      <c r="E247" s="179"/>
      <c r="F247" s="178"/>
      <c r="G247" s="179"/>
      <c r="H247" s="178"/>
      <c r="I247" s="179"/>
      <c r="J247" s="178"/>
      <c r="K247" s="178"/>
      <c r="L247" s="178"/>
    </row>
    <row r="248" spans="1:13" x14ac:dyDescent="0.2">
      <c r="A248" s="155"/>
      <c r="B248" s="178"/>
      <c r="C248" s="179"/>
      <c r="D248" s="178"/>
      <c r="E248" s="179"/>
      <c r="F248" s="178"/>
      <c r="G248" s="179"/>
      <c r="H248" s="178"/>
      <c r="I248" s="179"/>
      <c r="J248" s="178"/>
      <c r="K248" s="178"/>
      <c r="L248" s="178"/>
    </row>
    <row r="249" spans="1:13" x14ac:dyDescent="0.2">
      <c r="A249" s="155"/>
      <c r="B249" s="178"/>
      <c r="C249" s="179"/>
      <c r="D249" s="178"/>
      <c r="E249" s="179"/>
      <c r="F249" s="178"/>
      <c r="G249" s="179"/>
      <c r="H249" s="178"/>
      <c r="I249" s="179"/>
      <c r="J249" s="178"/>
      <c r="K249" s="178"/>
      <c r="L249" s="178"/>
    </row>
    <row r="250" spans="1:13" x14ac:dyDescent="0.2">
      <c r="A250" s="155"/>
      <c r="B250" s="178"/>
      <c r="C250" s="179"/>
      <c r="D250" s="178"/>
      <c r="E250" s="179"/>
      <c r="F250" s="178"/>
      <c r="G250" s="179"/>
      <c r="H250" s="178"/>
      <c r="I250" s="179"/>
      <c r="J250" s="178"/>
      <c r="K250" s="178"/>
      <c r="L250" s="178"/>
    </row>
    <row r="251" spans="1:13" x14ac:dyDescent="0.2">
      <c r="A251" s="155"/>
      <c r="B251" s="178"/>
      <c r="C251" s="179"/>
      <c r="D251" s="178"/>
      <c r="E251" s="179"/>
      <c r="F251" s="178"/>
      <c r="G251" s="179"/>
      <c r="H251" s="178"/>
      <c r="I251" s="179"/>
      <c r="J251" s="178"/>
      <c r="K251" s="178"/>
      <c r="L251" s="178"/>
    </row>
    <row r="252" spans="1:13" x14ac:dyDescent="0.2">
      <c r="A252" s="155"/>
      <c r="B252" s="178"/>
      <c r="C252" s="179"/>
      <c r="D252" s="178"/>
      <c r="E252" s="179"/>
      <c r="F252" s="178"/>
      <c r="G252" s="179"/>
      <c r="H252" s="178"/>
      <c r="I252" s="179"/>
      <c r="J252" s="178"/>
      <c r="K252" s="178"/>
      <c r="L252" s="178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1136</v>
      </c>
      <c r="H6" s="25"/>
      <c r="I6" s="51" t="s">
        <v>709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18608.096974000029</v>
      </c>
      <c r="H9" s="34"/>
      <c r="I9" s="33">
        <f>I15+I27</f>
        <v>19781.550684999973</v>
      </c>
      <c r="J9" s="34"/>
      <c r="K9" s="35">
        <f>I9/G9*100-100</f>
        <v>6.3061457205405844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25524.022280000034</v>
      </c>
      <c r="H10" s="34"/>
      <c r="I10" s="34">
        <f>I16+I28</f>
        <v>26458.288473000044</v>
      </c>
      <c r="J10" s="34"/>
      <c r="K10" s="36">
        <f>I10/G10*100-100</f>
        <v>3.6603407674192283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-6915.9253060000046</v>
      </c>
      <c r="H11" s="34"/>
      <c r="I11" s="33">
        <f>I9-I10</f>
        <v>-6676.7377880000713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72.904249846940687</v>
      </c>
      <c r="H12" s="34"/>
      <c r="I12" s="34">
        <f>I9/I10*100</f>
        <v>74.765042739580451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-5124.2989660000167</v>
      </c>
      <c r="H13" s="40"/>
      <c r="I13" s="39">
        <v>-4970.031528000065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12991.451909000034</v>
      </c>
      <c r="H15" s="42"/>
      <c r="I15" s="33">
        <v>14006.165120999984</v>
      </c>
      <c r="J15" s="42"/>
      <c r="K15" s="35">
        <f>I15/G15*100-100</f>
        <v>7.8106220852574069</v>
      </c>
    </row>
    <row r="16" spans="1:15" ht="13.5" customHeight="1" x14ac:dyDescent="0.2">
      <c r="D16" s="29" t="s">
        <v>521</v>
      </c>
      <c r="E16" s="29"/>
      <c r="G16" s="42">
        <v>18715.846583000039</v>
      </c>
      <c r="H16" s="42"/>
      <c r="I16" s="42">
        <v>19233.593148000029</v>
      </c>
      <c r="J16" s="42"/>
      <c r="K16" s="43">
        <f>I16/G16*100-100</f>
        <v>2.7663539701712807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-5724.3946740000047</v>
      </c>
      <c r="H17" s="42"/>
      <c r="I17" s="33">
        <f>I15-I16</f>
        <v>-5227.4280270000454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69.414182529153763</v>
      </c>
      <c r="H18" s="44"/>
      <c r="I18" s="44">
        <f>I15/I16*100</f>
        <v>72.821365270775672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-5312.3845910000146</v>
      </c>
      <c r="H19" s="46"/>
      <c r="I19" s="39">
        <v>-4835.6689070000539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11917.445327000019</v>
      </c>
      <c r="H21" s="42"/>
      <c r="I21" s="33">
        <v>12909.539244999976</v>
      </c>
      <c r="J21" s="42"/>
      <c r="K21" s="35">
        <f>I21/G21*100-100</f>
        <v>8.3247196926700582</v>
      </c>
    </row>
    <row r="22" spans="2:11" ht="13.5" customHeight="1" x14ac:dyDescent="0.2">
      <c r="E22" s="29" t="s">
        <v>521</v>
      </c>
      <c r="F22" s="29"/>
      <c r="G22" s="42">
        <v>17429.718156000017</v>
      </c>
      <c r="H22" s="42"/>
      <c r="I22" s="42">
        <v>18018.298274000037</v>
      </c>
      <c r="J22" s="42"/>
      <c r="K22" s="43">
        <f>I22/G22*100-100</f>
        <v>3.3768768532691666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-5512.2728289999977</v>
      </c>
      <c r="H23" s="42"/>
      <c r="I23" s="33">
        <f>I21-I22</f>
        <v>-5108.7590290000608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68.374285919807321</v>
      </c>
      <c r="H24" s="42"/>
      <c r="I24" s="42">
        <f>I21/I22*100</f>
        <v>71.646828400149886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-5101.6341840000186</v>
      </c>
      <c r="H25" s="46"/>
      <c r="I25" s="39">
        <v>-4718.0529710000446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5616.6450649999952</v>
      </c>
      <c r="H27" s="42"/>
      <c r="I27" s="33">
        <v>5775.3855639999892</v>
      </c>
      <c r="J27" s="42"/>
      <c r="K27" s="35">
        <f>I27/G27*100-100</f>
        <v>2.8262512080242033</v>
      </c>
    </row>
    <row r="28" spans="2:11" ht="13.5" customHeight="1" x14ac:dyDescent="0.2">
      <c r="D28" s="29" t="s">
        <v>521</v>
      </c>
      <c r="G28" s="42">
        <v>6808.1756969999969</v>
      </c>
      <c r="H28" s="42"/>
      <c r="I28" s="42">
        <v>7224.6953250000161</v>
      </c>
      <c r="J28" s="42"/>
      <c r="K28" s="43">
        <f>I28/G28*100-100</f>
        <v>6.117933004924609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-1191.5306320000018</v>
      </c>
      <c r="H29" s="42"/>
      <c r="I29" s="33">
        <f>I27-I28</f>
        <v>-1449.3097610000268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82.498532866520378</v>
      </c>
      <c r="H30" s="42"/>
      <c r="I30" s="42">
        <f>I27/I28*100</f>
        <v>79.939503386600961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4777.4749389999997</v>
      </c>
      <c r="H32" s="42"/>
      <c r="I32" s="42">
        <v>4878.0936799999936</v>
      </c>
      <c r="J32" s="42"/>
      <c r="K32" s="43">
        <f>I32/G32*100-100</f>
        <v>2.1061071441445449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4589.3893140000018</v>
      </c>
      <c r="H33" s="42"/>
      <c r="I33" s="33">
        <v>5012.4563010000047</v>
      </c>
      <c r="J33" s="42"/>
      <c r="K33" s="35">
        <f>I33/G33*100-100</f>
        <v>9.2183721635780813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188.08562499999789</v>
      </c>
      <c r="H34" s="42"/>
      <c r="I34" s="42">
        <f>I32-I33</f>
        <v>-134.36262100001113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104.09827129780078</v>
      </c>
      <c r="H35" s="42"/>
      <c r="I35" s="33">
        <f>I32/I33*100</f>
        <v>97.319425588344671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105148.40943499999</v>
      </c>
      <c r="D13" s="58"/>
      <c r="E13" s="57">
        <f>SUM(E14:E25)</f>
        <v>70452.416515000004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52718.151382000004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17734.265133000001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51908.433035999995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18543.983478999999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1" si="1">M15+U15</f>
        <v>8963.4433970000009</v>
      </c>
      <c r="F15" s="29"/>
      <c r="G15" s="34">
        <f t="shared" ref="G15:G21" si="2">E15/C15*100-100</f>
        <v>2.4022411203127376</v>
      </c>
      <c r="H15" s="62"/>
      <c r="I15" s="34">
        <f t="shared" ref="I15:I21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1" si="4">M15/K15*100-100</f>
        <v>3.0027187472376937</v>
      </c>
      <c r="P15" s="62"/>
      <c r="Q15" s="34">
        <f t="shared" ref="Q15:Q21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1" si="6">U15/S15*100-100</f>
        <v>0.38663254064252328</v>
      </c>
      <c r="X15" s="62"/>
      <c r="Y15" s="34">
        <f t="shared" ref="Y15:Y21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1" si="8">AC15/AA15*100-100</f>
        <v>3.0148023345764443</v>
      </c>
      <c r="AF15" s="62"/>
      <c r="AG15" s="34">
        <f t="shared" ref="AG15:AG21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1" si="10">AK15/AI15*100-100</f>
        <v>0.4665803051421733</v>
      </c>
      <c r="AN15" s="62"/>
      <c r="AO15" s="34">
        <f t="shared" ref="AO15:AO21" si="11">AK15/AK14*100-100</f>
        <v>4.5415632566677004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8547.8326349999988</v>
      </c>
      <c r="F16" s="29"/>
      <c r="G16" s="34">
        <f t="shared" si="2"/>
        <v>-14.335412194423895</v>
      </c>
      <c r="H16" s="62"/>
      <c r="I16" s="34">
        <f t="shared" si="3"/>
        <v>-4.6367310373054238</v>
      </c>
      <c r="J16" s="29"/>
      <c r="K16" s="62">
        <v>7797.3790110000009</v>
      </c>
      <c r="L16" s="62"/>
      <c r="M16" s="62">
        <v>6671.4935489999989</v>
      </c>
      <c r="N16" s="29"/>
      <c r="O16" s="34">
        <f t="shared" si="4"/>
        <v>-14.43928094827352</v>
      </c>
      <c r="P16" s="62"/>
      <c r="Q16" s="34">
        <f t="shared" si="5"/>
        <v>-3.9594106927906836</v>
      </c>
      <c r="R16" s="29"/>
      <c r="S16" s="62">
        <v>2180.8778789999992</v>
      </c>
      <c r="T16" s="62"/>
      <c r="U16" s="62">
        <v>1876.3390859999997</v>
      </c>
      <c r="V16" s="29"/>
      <c r="W16" s="34">
        <f t="shared" si="6"/>
        <v>-13.964046127132988</v>
      </c>
      <c r="X16" s="62"/>
      <c r="Y16" s="34">
        <f t="shared" si="7"/>
        <v>-6.9695245025809101</v>
      </c>
      <c r="Z16" s="29"/>
      <c r="AA16" s="62">
        <v>7679.9178500000007</v>
      </c>
      <c r="AB16" s="62"/>
      <c r="AC16" s="62">
        <v>6547.8990629999989</v>
      </c>
      <c r="AD16" s="29"/>
      <c r="AE16" s="34">
        <f t="shared" si="8"/>
        <v>-14.739985623674372</v>
      </c>
      <c r="AF16" s="62"/>
      <c r="AG16" s="34">
        <f t="shared" si="9"/>
        <v>-4.4028530595988968</v>
      </c>
      <c r="AH16" s="29"/>
      <c r="AI16" s="62">
        <v>2298.3390399999989</v>
      </c>
      <c r="AJ16" s="62"/>
      <c r="AK16" s="62">
        <v>1999.9335719999995</v>
      </c>
      <c r="AL16" s="29"/>
      <c r="AM16" s="34">
        <f t="shared" si="10"/>
        <v>-12.983526921250032</v>
      </c>
      <c r="AN16" s="62"/>
      <c r="AO16" s="34">
        <f t="shared" si="11"/>
        <v>-5.3945179612560139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9269.346160000001</v>
      </c>
      <c r="F17" s="29"/>
      <c r="G17" s="34">
        <f t="shared" si="2"/>
        <v>14.360398356294922</v>
      </c>
      <c r="H17" s="62"/>
      <c r="I17" s="34">
        <f t="shared" si="3"/>
        <v>8.4408943858550742</v>
      </c>
      <c r="J17" s="29"/>
      <c r="K17" s="62">
        <v>6098.4687640000002</v>
      </c>
      <c r="L17" s="62"/>
      <c r="M17" s="62">
        <v>6676.203714000002</v>
      </c>
      <c r="N17" s="29"/>
      <c r="O17" s="34">
        <f t="shared" si="4"/>
        <v>9.4734427994522434</v>
      </c>
      <c r="P17" s="62"/>
      <c r="Q17" s="34">
        <f t="shared" si="5"/>
        <v>7.0601357333387682E-2</v>
      </c>
      <c r="R17" s="29"/>
      <c r="S17" s="62">
        <v>2006.9123760000016</v>
      </c>
      <c r="T17" s="62"/>
      <c r="U17" s="62">
        <v>2593.1424459999989</v>
      </c>
      <c r="V17" s="29"/>
      <c r="W17" s="34">
        <f t="shared" si="6"/>
        <v>29.210546360196275</v>
      </c>
      <c r="X17" s="62"/>
      <c r="Y17" s="34">
        <f t="shared" si="7"/>
        <v>38.202229295776618</v>
      </c>
      <c r="Z17" s="29"/>
      <c r="AA17" s="62">
        <v>5988.5956679999999</v>
      </c>
      <c r="AB17" s="62"/>
      <c r="AC17" s="62">
        <v>6580.9158830000015</v>
      </c>
      <c r="AD17" s="29"/>
      <c r="AE17" s="34">
        <f t="shared" si="8"/>
        <v>9.8908032506695776</v>
      </c>
      <c r="AF17" s="62"/>
      <c r="AG17" s="34">
        <f t="shared" si="9"/>
        <v>0.50423532315227249</v>
      </c>
      <c r="AH17" s="29"/>
      <c r="AI17" s="62">
        <v>2116.7854720000014</v>
      </c>
      <c r="AJ17" s="62"/>
      <c r="AK17" s="62">
        <v>2688.430276999999</v>
      </c>
      <c r="AL17" s="29"/>
      <c r="AM17" s="34">
        <f t="shared" si="10"/>
        <v>27.005325412588491</v>
      </c>
      <c r="AN17" s="62"/>
      <c r="AO17" s="34">
        <f t="shared" si="11"/>
        <v>34.425978674455678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9117.5497999999989</v>
      </c>
      <c r="F18" s="29"/>
      <c r="G18" s="34">
        <f t="shared" si="2"/>
        <v>-3.0571878076764705</v>
      </c>
      <c r="H18" s="62"/>
      <c r="I18" s="34">
        <f t="shared" si="3"/>
        <v>-1.6376166924809468</v>
      </c>
      <c r="J18" s="29"/>
      <c r="K18" s="62">
        <v>6961.3360329999987</v>
      </c>
      <c r="L18" s="62"/>
      <c r="M18" s="62">
        <v>6742.0818480000007</v>
      </c>
      <c r="N18" s="29"/>
      <c r="O18" s="34">
        <f t="shared" si="4"/>
        <v>-3.1495992142978082</v>
      </c>
      <c r="P18" s="62"/>
      <c r="Q18" s="34">
        <f t="shared" si="5"/>
        <v>0.98676039291389372</v>
      </c>
      <c r="R18" s="29"/>
      <c r="S18" s="62">
        <v>2443.7447499999989</v>
      </c>
      <c r="T18" s="62"/>
      <c r="U18" s="62">
        <v>2375.4679519999986</v>
      </c>
      <c r="V18" s="29"/>
      <c r="W18" s="34">
        <f t="shared" si="6"/>
        <v>-2.7939414703602097</v>
      </c>
      <c r="X18" s="62"/>
      <c r="Y18" s="34">
        <f t="shared" si="7"/>
        <v>-8.3942358945907358</v>
      </c>
      <c r="Z18" s="29"/>
      <c r="AA18" s="62">
        <v>6863.5796669999991</v>
      </c>
      <c r="AB18" s="62"/>
      <c r="AC18" s="62">
        <v>6622.7332890000007</v>
      </c>
      <c r="AD18" s="29"/>
      <c r="AE18" s="34">
        <f t="shared" si="8"/>
        <v>-3.5090490631001927</v>
      </c>
      <c r="AF18" s="62"/>
      <c r="AG18" s="34">
        <f t="shared" si="9"/>
        <v>0.63543444018215212</v>
      </c>
      <c r="AH18" s="29"/>
      <c r="AI18" s="62">
        <v>2541.5011159999985</v>
      </c>
      <c r="AJ18" s="62"/>
      <c r="AK18" s="62">
        <v>2494.8165109999986</v>
      </c>
      <c r="AL18" s="29"/>
      <c r="AM18" s="34">
        <f t="shared" si="10"/>
        <v>-1.8368909895847452</v>
      </c>
      <c r="AN18" s="62"/>
      <c r="AO18" s="34">
        <f t="shared" si="11"/>
        <v>-7.2017402741071948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8547.8092250000009</v>
      </c>
      <c r="F19" s="29"/>
      <c r="G19" s="34">
        <f t="shared" si="2"/>
        <v>-6.0776094326966188</v>
      </c>
      <c r="H19" s="62"/>
      <c r="I19" s="34">
        <f t="shared" si="3"/>
        <v>-6.2488342536938859</v>
      </c>
      <c r="J19" s="29"/>
      <c r="K19" s="62">
        <v>6822.2382100000013</v>
      </c>
      <c r="L19" s="62"/>
      <c r="M19" s="62">
        <v>6596.616904999999</v>
      </c>
      <c r="N19" s="29"/>
      <c r="O19" s="34">
        <f t="shared" si="4"/>
        <v>-3.3071449289074621</v>
      </c>
      <c r="P19" s="62"/>
      <c r="Q19" s="34">
        <f t="shared" si="5"/>
        <v>-2.1575671473515712</v>
      </c>
      <c r="R19" s="29"/>
      <c r="S19" s="62">
        <v>2278.6898789999996</v>
      </c>
      <c r="T19" s="62"/>
      <c r="U19" s="62">
        <v>1951.192320000001</v>
      </c>
      <c r="V19" s="29"/>
      <c r="W19" s="34">
        <f t="shared" si="6"/>
        <v>-14.372186492692919</v>
      </c>
      <c r="X19" s="62"/>
      <c r="Y19" s="34">
        <f t="shared" si="7"/>
        <v>-17.860717996333449</v>
      </c>
      <c r="Z19" s="29"/>
      <c r="AA19" s="62">
        <v>6735.4248890000008</v>
      </c>
      <c r="AB19" s="62"/>
      <c r="AC19" s="62">
        <v>6515.3924799999986</v>
      </c>
      <c r="AD19" s="29"/>
      <c r="AE19" s="34">
        <f t="shared" si="8"/>
        <v>-3.266793299994319</v>
      </c>
      <c r="AF19" s="62"/>
      <c r="AG19" s="34">
        <f t="shared" si="9"/>
        <v>-1.6207931727869749</v>
      </c>
      <c r="AH19" s="29"/>
      <c r="AI19" s="62">
        <v>2365.5031999999997</v>
      </c>
      <c r="AJ19" s="62"/>
      <c r="AK19" s="62">
        <v>2032.4167450000009</v>
      </c>
      <c r="AL19" s="29"/>
      <c r="AM19" s="34">
        <f t="shared" si="10"/>
        <v>-14.080997861258396</v>
      </c>
      <c r="AN19" s="62"/>
      <c r="AO19" s="34">
        <f t="shared" si="11"/>
        <v>-18.534419824512611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8658.1303159999989</v>
      </c>
      <c r="D20" s="62"/>
      <c r="E20" s="62">
        <f t="shared" si="1"/>
        <v>10021.588788000001</v>
      </c>
      <c r="F20" s="29"/>
      <c r="G20" s="34">
        <f t="shared" si="2"/>
        <v>15.747724072486719</v>
      </c>
      <c r="H20" s="62"/>
      <c r="I20" s="34">
        <f t="shared" si="3"/>
        <v>17.241605705115632</v>
      </c>
      <c r="J20" s="29"/>
      <c r="K20" s="62">
        <v>6518.8801630000007</v>
      </c>
      <c r="L20" s="62"/>
      <c r="M20" s="62">
        <v>7155.0768529999996</v>
      </c>
      <c r="N20" s="29"/>
      <c r="O20" s="34">
        <f t="shared" si="4"/>
        <v>9.7592941439687451</v>
      </c>
      <c r="P20" s="62"/>
      <c r="Q20" s="34">
        <f t="shared" si="5"/>
        <v>8.4658538769578655</v>
      </c>
      <c r="R20" s="29"/>
      <c r="S20" s="62">
        <v>2139.250152999999</v>
      </c>
      <c r="T20" s="62"/>
      <c r="U20" s="62">
        <v>2866.5119350000023</v>
      </c>
      <c r="V20" s="29"/>
      <c r="W20" s="34">
        <f t="shared" si="6"/>
        <v>33.99610751365941</v>
      </c>
      <c r="X20" s="62"/>
      <c r="Y20" s="34">
        <f t="shared" si="7"/>
        <v>46.9107840174361</v>
      </c>
      <c r="Z20" s="29"/>
      <c r="AA20" s="62">
        <v>6428.5320030000012</v>
      </c>
      <c r="AB20" s="62"/>
      <c r="AC20" s="62">
        <v>7043.9975210000002</v>
      </c>
      <c r="AD20" s="29"/>
      <c r="AE20" s="34">
        <f t="shared" si="8"/>
        <v>9.5739667736394694</v>
      </c>
      <c r="AF20" s="62"/>
      <c r="AG20" s="34">
        <f t="shared" si="9"/>
        <v>8.1131726541821649</v>
      </c>
      <c r="AH20" s="29"/>
      <c r="AI20" s="62">
        <v>2229.5983129999991</v>
      </c>
      <c r="AJ20" s="62"/>
      <c r="AK20" s="62">
        <v>2977.5912670000025</v>
      </c>
      <c r="AL20" s="29"/>
      <c r="AM20" s="34">
        <f t="shared" si="10"/>
        <v>33.548327949421264</v>
      </c>
      <c r="AN20" s="62"/>
      <c r="AO20" s="34">
        <f t="shared" si="11"/>
        <v>46.504956442877614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7764.9638749999995</v>
      </c>
      <c r="D21" s="62"/>
      <c r="E21" s="62">
        <f t="shared" si="1"/>
        <v>7888.8904600000014</v>
      </c>
      <c r="F21" s="29"/>
      <c r="G21" s="34">
        <f t="shared" si="2"/>
        <v>1.5959711724995174</v>
      </c>
      <c r="H21" s="62"/>
      <c r="I21" s="34">
        <f t="shared" si="3"/>
        <v>-21.281040093699758</v>
      </c>
      <c r="J21" s="29"/>
      <c r="K21" s="62">
        <v>5623.6701499999999</v>
      </c>
      <c r="L21" s="62"/>
      <c r="M21" s="62">
        <v>5771.2255840000016</v>
      </c>
      <c r="N21" s="29"/>
      <c r="O21" s="34">
        <f t="shared" si="4"/>
        <v>2.6238280351489323</v>
      </c>
      <c r="P21" s="62"/>
      <c r="Q21" s="34">
        <f t="shared" si="5"/>
        <v>-19.340830258444726</v>
      </c>
      <c r="R21" s="29"/>
      <c r="S21" s="62">
        <v>2141.2937249999991</v>
      </c>
      <c r="T21" s="62"/>
      <c r="U21" s="62">
        <v>2117.6648759999998</v>
      </c>
      <c r="V21" s="29"/>
      <c r="W21" s="34">
        <f t="shared" si="6"/>
        <v>-1.1034847169320159</v>
      </c>
      <c r="X21" s="62"/>
      <c r="Y21" s="34">
        <f t="shared" si="7"/>
        <v>-26.123981897881123</v>
      </c>
      <c r="Z21" s="29"/>
      <c r="AA21" s="62">
        <v>5551.8896910000003</v>
      </c>
      <c r="AB21" s="62"/>
      <c r="AC21" s="62">
        <v>5674.203147000002</v>
      </c>
      <c r="AD21" s="29"/>
      <c r="AE21" s="34">
        <f t="shared" si="8"/>
        <v>2.2030959332329729</v>
      </c>
      <c r="AF21" s="62"/>
      <c r="AG21" s="34">
        <f t="shared" si="9"/>
        <v>-19.446264282692923</v>
      </c>
      <c r="AH21" s="29"/>
      <c r="AI21" s="62">
        <v>2213.0741839999991</v>
      </c>
      <c r="AJ21" s="62"/>
      <c r="AK21" s="62">
        <v>2214.6873129999999</v>
      </c>
      <c r="AL21" s="29"/>
      <c r="AM21" s="34">
        <f t="shared" si="10"/>
        <v>7.2890868804293518E-2</v>
      </c>
      <c r="AN21" s="62"/>
      <c r="AO21" s="34">
        <f t="shared" si="11"/>
        <v>-25.621513686418325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8578.2115289999983</v>
      </c>
      <c r="D22" s="62"/>
      <c r="E22" s="62"/>
      <c r="F22" s="29"/>
      <c r="G22" s="34"/>
      <c r="H22" s="62"/>
      <c r="I22" s="34"/>
      <c r="J22" s="29"/>
      <c r="K22" s="62">
        <v>6469.4921539999987</v>
      </c>
      <c r="L22" s="62"/>
      <c r="M22" s="62"/>
      <c r="N22" s="29"/>
      <c r="O22" s="34"/>
      <c r="P22" s="62"/>
      <c r="Q22" s="34"/>
      <c r="R22" s="29"/>
      <c r="S22" s="62">
        <v>2108.7193749999997</v>
      </c>
      <c r="T22" s="62"/>
      <c r="U22" s="62"/>
      <c r="V22" s="29"/>
      <c r="W22" s="34"/>
      <c r="X22" s="62"/>
      <c r="Y22" s="34"/>
      <c r="Z22" s="29"/>
      <c r="AA22" s="62">
        <v>6387.2799259999993</v>
      </c>
      <c r="AB22" s="62"/>
      <c r="AC22" s="62"/>
      <c r="AD22" s="29"/>
      <c r="AE22" s="34"/>
      <c r="AF22" s="62"/>
      <c r="AG22" s="34"/>
      <c r="AH22" s="29"/>
      <c r="AI22" s="62">
        <v>2190.9316029999995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9261.4231380000001</v>
      </c>
      <c r="D23" s="62"/>
      <c r="E23" s="62"/>
      <c r="F23" s="29"/>
      <c r="G23" s="34"/>
      <c r="H23" s="62"/>
      <c r="I23" s="34"/>
      <c r="J23" s="29"/>
      <c r="K23" s="62">
        <v>7069.298984</v>
      </c>
      <c r="L23" s="62"/>
      <c r="M23" s="62"/>
      <c r="N23" s="29"/>
      <c r="O23" s="34"/>
      <c r="P23" s="62"/>
      <c r="Q23" s="34"/>
      <c r="R23" s="29"/>
      <c r="S23" s="62">
        <v>2192.1241539999996</v>
      </c>
      <c r="T23" s="62"/>
      <c r="U23" s="62"/>
      <c r="V23" s="29"/>
      <c r="W23" s="34"/>
      <c r="X23" s="62"/>
      <c r="Y23" s="34"/>
      <c r="Z23" s="29"/>
      <c r="AA23" s="62">
        <v>6989.1282410000003</v>
      </c>
      <c r="AB23" s="62"/>
      <c r="AC23" s="62"/>
      <c r="AD23" s="29"/>
      <c r="AE23" s="34"/>
      <c r="AF23" s="62"/>
      <c r="AG23" s="34"/>
      <c r="AH23" s="29"/>
      <c r="AI23" s="62">
        <v>2272.2948969999993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8880.1946429999989</v>
      </c>
      <c r="D24" s="62"/>
      <c r="E24" s="62"/>
      <c r="F24" s="29"/>
      <c r="G24" s="34"/>
      <c r="H24" s="62"/>
      <c r="I24" s="34"/>
      <c r="J24" s="29"/>
      <c r="K24" s="62">
        <v>7010.7209429999994</v>
      </c>
      <c r="L24" s="62"/>
      <c r="M24" s="62"/>
      <c r="N24" s="29"/>
      <c r="O24" s="34"/>
      <c r="P24" s="62"/>
      <c r="Q24" s="34"/>
      <c r="R24" s="29"/>
      <c r="S24" s="62">
        <v>1869.4737000000002</v>
      </c>
      <c r="T24" s="62"/>
      <c r="U24" s="62"/>
      <c r="V24" s="29"/>
      <c r="W24" s="34"/>
      <c r="X24" s="62"/>
      <c r="Y24" s="34"/>
      <c r="Z24" s="29"/>
      <c r="AA24" s="62">
        <v>6912.9682859999994</v>
      </c>
      <c r="AB24" s="62"/>
      <c r="AC24" s="62"/>
      <c r="AD24" s="29"/>
      <c r="AE24" s="34"/>
      <c r="AF24" s="62"/>
      <c r="AG24" s="34"/>
      <c r="AH24" s="29"/>
      <c r="AI24" s="62">
        <v>1967.226357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8230.1834299999991</v>
      </c>
      <c r="D25" s="62"/>
      <c r="E25" s="62"/>
      <c r="F25" s="29"/>
      <c r="G25" s="34"/>
      <c r="H25" s="62"/>
      <c r="I25" s="34"/>
      <c r="J25" s="29"/>
      <c r="K25" s="62">
        <v>6275.743457999999</v>
      </c>
      <c r="L25" s="62"/>
      <c r="M25" s="62"/>
      <c r="N25" s="29"/>
      <c r="O25" s="34"/>
      <c r="P25" s="62"/>
      <c r="Q25" s="34"/>
      <c r="R25" s="29"/>
      <c r="S25" s="62">
        <v>1954.4399720000001</v>
      </c>
      <c r="T25" s="62"/>
      <c r="U25" s="62"/>
      <c r="V25" s="29"/>
      <c r="W25" s="34"/>
      <c r="X25" s="62"/>
      <c r="Y25" s="34"/>
      <c r="Z25" s="29"/>
      <c r="AA25" s="62">
        <v>6170.6672649999991</v>
      </c>
      <c r="AB25" s="62"/>
      <c r="AC25" s="62"/>
      <c r="AD25" s="29"/>
      <c r="AE25" s="34"/>
      <c r="AF25" s="62"/>
      <c r="AG25" s="34"/>
      <c r="AH25" s="29"/>
      <c r="AI25" s="62">
        <v>2059.5161650000005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91434.378236000004</v>
      </c>
      <c r="L10" s="72"/>
      <c r="M10" s="73">
        <v>23.76446476621787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6547.0273910000014</v>
      </c>
      <c r="L11" s="62"/>
      <c r="M11" s="77">
        <v>29.39651160089511</v>
      </c>
      <c r="N11" s="78"/>
      <c r="O11" s="77">
        <v>-5.4138983821319187</v>
      </c>
      <c r="P11" s="68"/>
      <c r="Q11" s="77">
        <v>36.646027473926722</v>
      </c>
      <c r="R11" s="78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3.933466054441908</v>
      </c>
      <c r="P12" s="68"/>
      <c r="Q12" s="77">
        <v>38.968740757308865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8745.0744469999991</v>
      </c>
      <c r="F14" s="62"/>
      <c r="G14" s="77">
        <v>27.520578319975698</v>
      </c>
      <c r="H14" s="78"/>
      <c r="I14" s="77">
        <f t="shared" si="0"/>
        <v>-4.3575248370626127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32.537278248312958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12.893684883229469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7694.6955990000024</v>
      </c>
      <c r="L16" s="62"/>
      <c r="M16" s="77">
        <v>25.356427616845096</v>
      </c>
      <c r="N16" s="78"/>
      <c r="O16" s="77">
        <f t="shared" si="1"/>
        <v>-5.3557130555590504</v>
      </c>
      <c r="P16" s="68"/>
      <c r="Q16" s="77">
        <v>38.638267763217641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11.650215272484132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-7.3148983565193646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2.8306946501935215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-0.98157576099522714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4.5726174800953174</v>
      </c>
      <c r="N30" s="78"/>
      <c r="O30" s="77">
        <f t="shared" si="5"/>
        <v>-4.1521058910163049</v>
      </c>
      <c r="P30" s="68"/>
      <c r="Q30" s="77">
        <v>-5.9573094741352151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8095.9560500000007</v>
      </c>
      <c r="F39" s="62"/>
      <c r="G39" s="77">
        <f t="shared" ref="G39:G45" si="6">E39/E25*100-100</f>
        <v>-3.9908574010217848</v>
      </c>
      <c r="H39" s="78"/>
      <c r="I39" s="77">
        <f>E39/E36*100-100</f>
        <v>-1.6309160195716146</v>
      </c>
      <c r="J39" s="29"/>
      <c r="K39" s="62">
        <v>7307.7478710000005</v>
      </c>
      <c r="L39" s="62"/>
      <c r="M39" s="77">
        <f t="shared" ref="M39:M45" si="7">K39/K25*100-100</f>
        <v>-2.7665780883808111E-2</v>
      </c>
      <c r="N39" s="78"/>
      <c r="O39" s="77">
        <f>K39/K36*100-100</f>
        <v>-0.11565737526031228</v>
      </c>
      <c r="P39" s="68"/>
      <c r="Q39" s="77">
        <v>-5.9822174316818746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8963.4433970000009</v>
      </c>
      <c r="F40" s="62"/>
      <c r="G40" s="77">
        <f t="shared" si="6"/>
        <v>2.4022411203127376</v>
      </c>
      <c r="H40" s="78"/>
      <c r="I40" s="77">
        <f t="shared" ref="I40:I45" si="8">E40/E39*100-100</f>
        <v>10.71506986503465</v>
      </c>
      <c r="J40" s="29"/>
      <c r="K40" s="62">
        <v>8032.7797990000017</v>
      </c>
      <c r="L40" s="62"/>
      <c r="M40" s="77">
        <f t="shared" si="7"/>
        <v>3.7382501375150241</v>
      </c>
      <c r="N40" s="78"/>
      <c r="O40" s="77">
        <f t="shared" ref="O40:O45" si="9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8547.8326349999988</v>
      </c>
      <c r="F41" s="62"/>
      <c r="G41" s="77">
        <f t="shared" si="6"/>
        <v>-14.335412194423895</v>
      </c>
      <c r="H41" s="78"/>
      <c r="I41" s="77">
        <f t="shared" si="8"/>
        <v>-4.6367310373054238</v>
      </c>
      <c r="J41" s="29"/>
      <c r="K41" s="62">
        <v>7769.1013909999983</v>
      </c>
      <c r="L41" s="62"/>
      <c r="M41" s="77">
        <f t="shared" si="7"/>
        <v>-11.544271732370788</v>
      </c>
      <c r="N41" s="78"/>
      <c r="O41" s="77">
        <f t="shared" si="9"/>
        <v>-3.2825300157341388</v>
      </c>
      <c r="P41" s="68"/>
      <c r="Q41" s="77">
        <v>-5.7306929200955636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9269.346160000001</v>
      </c>
      <c r="F42" s="62"/>
      <c r="G42" s="77">
        <f t="shared" si="6"/>
        <v>14.360398356294922</v>
      </c>
      <c r="H42" s="78"/>
      <c r="I42" s="77">
        <f t="shared" si="8"/>
        <v>8.4408943858550742</v>
      </c>
      <c r="J42" s="29"/>
      <c r="K42" s="62">
        <v>8226.2149790000003</v>
      </c>
      <c r="L42" s="62"/>
      <c r="M42" s="77">
        <f t="shared" si="7"/>
        <v>13.663484397127462</v>
      </c>
      <c r="N42" s="78"/>
      <c r="O42" s="77">
        <f t="shared" si="9"/>
        <v>5.8837382213796161</v>
      </c>
      <c r="P42" s="68"/>
      <c r="Q42" s="77">
        <v>-0.20936527395583937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9117.5498000000007</v>
      </c>
      <c r="F43" s="62"/>
      <c r="G43" s="77">
        <f t="shared" si="6"/>
        <v>-3.0571878076764563</v>
      </c>
      <c r="H43" s="78"/>
      <c r="I43" s="77">
        <f t="shared" si="8"/>
        <v>-1.6376166924809326</v>
      </c>
      <c r="J43" s="29"/>
      <c r="K43" s="62">
        <v>8078.2528240000001</v>
      </c>
      <c r="L43" s="62"/>
      <c r="M43" s="77">
        <f t="shared" si="7"/>
        <v>-3.7744074964204657</v>
      </c>
      <c r="N43" s="78"/>
      <c r="O43" s="77">
        <f t="shared" si="9"/>
        <v>-1.7986662806372067</v>
      </c>
      <c r="P43" s="68"/>
      <c r="Q43" s="77">
        <v>-2.0153366250667375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8547.8092249999991</v>
      </c>
      <c r="F44" s="62"/>
      <c r="G44" s="77">
        <f t="shared" si="6"/>
        <v>-6.0776094326966472</v>
      </c>
      <c r="H44" s="78"/>
      <c r="I44" s="77">
        <f t="shared" si="8"/>
        <v>-6.2488342536939285</v>
      </c>
      <c r="J44" s="29"/>
      <c r="K44" s="62">
        <v>7721.0703909999993</v>
      </c>
      <c r="L44" s="62"/>
      <c r="M44" s="77">
        <f t="shared" si="7"/>
        <v>-4.0448940555458677</v>
      </c>
      <c r="N44" s="78"/>
      <c r="O44" s="77">
        <f t="shared" si="9"/>
        <v>-4.4215307540119682</v>
      </c>
      <c r="P44" s="68"/>
      <c r="Q44" s="77">
        <v>1.2149503383859468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10021.588788000003</v>
      </c>
      <c r="F45" s="62"/>
      <c r="G45" s="77">
        <f t="shared" si="6"/>
        <v>15.747724072486719</v>
      </c>
      <c r="H45" s="78"/>
      <c r="I45" s="77">
        <f t="shared" si="8"/>
        <v>17.241605705115688</v>
      </c>
      <c r="J45" s="29"/>
      <c r="K45" s="62">
        <v>8808.6904660000018</v>
      </c>
      <c r="L45" s="62"/>
      <c r="M45" s="77">
        <f t="shared" si="7"/>
        <v>12.776707644114808</v>
      </c>
      <c r="N45" s="78"/>
      <c r="O45" s="77">
        <f t="shared" si="9"/>
        <v>14.086389838742804</v>
      </c>
      <c r="P45" s="68"/>
      <c r="Q45" s="77">
        <v>1.9246279861169029</v>
      </c>
      <c r="R45" s="29"/>
      <c r="S45" s="61" t="s">
        <v>529</v>
      </c>
      <c r="T45" s="29"/>
      <c r="U45" s="190"/>
    </row>
    <row r="46" spans="1:21" ht="13.5" customHeight="1" x14ac:dyDescent="0.2">
      <c r="A46" s="190"/>
      <c r="B46" s="29"/>
      <c r="C46" s="61" t="s">
        <v>333</v>
      </c>
      <c r="D46" s="29"/>
      <c r="E46" s="62">
        <v>7888.8904600000014</v>
      </c>
      <c r="F46" s="62"/>
      <c r="G46" s="77">
        <f>E46/E32*100-100</f>
        <v>1.5959711724995174</v>
      </c>
      <c r="H46" s="78"/>
      <c r="I46" s="77">
        <f>E46/E45*100-100</f>
        <v>-21.281040093699772</v>
      </c>
      <c r="J46" s="29"/>
      <c r="K46" s="62">
        <v>6738.8034720000014</v>
      </c>
      <c r="L46" s="62"/>
      <c r="M46" s="77">
        <f>K46/K32*100-100</f>
        <v>2.0110717199758739</v>
      </c>
      <c r="N46" s="78"/>
      <c r="O46" s="77">
        <f>K46/K45*100-100</f>
        <v>-23.498237359904977</v>
      </c>
      <c r="P46" s="68"/>
      <c r="Q46" s="77">
        <v>3.6603407674191857</v>
      </c>
      <c r="R46" s="29"/>
      <c r="S46" s="61" t="s">
        <v>530</v>
      </c>
      <c r="T46" s="29"/>
      <c r="U46" s="190"/>
    </row>
    <row r="47" spans="1:21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63"/>
    </row>
    <row r="48" spans="1:21" ht="13.5" thickTop="1" x14ac:dyDescent="0.2"/>
  </sheetData>
  <mergeCells count="18">
    <mergeCell ref="Y10:Z10"/>
    <mergeCell ref="S4:S8"/>
    <mergeCell ref="U4:U8"/>
    <mergeCell ref="U10:U22"/>
    <mergeCell ref="U24:U36"/>
    <mergeCell ref="U38:U46"/>
    <mergeCell ref="A1:U1"/>
    <mergeCell ref="A38:A46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77340.161393000002</v>
      </c>
      <c r="D13" s="58"/>
      <c r="E13" s="57">
        <f>SUM(E14:E25)</f>
        <v>53142.039782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40084.275711999995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13057.764069999999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37666.934804000004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15475.104977999999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1" si="1">M15+U15</f>
        <v>6527.9853019999991</v>
      </c>
      <c r="F15" s="29"/>
      <c r="G15" s="34">
        <f t="shared" ref="G15:G21" si="2">E15/C15*100-100</f>
        <v>1.9028551715917246</v>
      </c>
      <c r="H15" s="62"/>
      <c r="I15" s="34">
        <f t="shared" ref="I15:I21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1" si="4">M15/K15*100-100</f>
        <v>2.7041698640733784</v>
      </c>
      <c r="P15" s="62"/>
      <c r="Q15" s="34">
        <f t="shared" ref="Q15:Q21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1" si="6">U15/S15*100-100</f>
        <v>-0.72673043263914394</v>
      </c>
      <c r="X15" s="62"/>
      <c r="Y15" s="34">
        <f t="shared" ref="Y15:Y21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1" si="8">AC15/AA15*100-100</f>
        <v>1.641944483400863</v>
      </c>
      <c r="AF15" s="62"/>
      <c r="AG15" s="34">
        <f t="shared" ref="AG15:AG21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1" si="10">AK15/AI15*100-100</f>
        <v>2.5646409363970832</v>
      </c>
      <c r="AN15" s="62"/>
      <c r="AO15" s="34">
        <f t="shared" ref="AO15:AO21" si="11">AK15/AK14*100-100</f>
        <v>5.7999973724040643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6788.4095349999998</v>
      </c>
      <c r="F16" s="29"/>
      <c r="G16" s="34">
        <f t="shared" si="2"/>
        <v>-13.387426203559855</v>
      </c>
      <c r="H16" s="62"/>
      <c r="I16" s="34">
        <f t="shared" si="3"/>
        <v>3.9893507866847386</v>
      </c>
      <c r="J16" s="29"/>
      <c r="K16" s="62">
        <v>5759.5807909999985</v>
      </c>
      <c r="L16" s="62"/>
      <c r="M16" s="62">
        <v>4975.5549819999987</v>
      </c>
      <c r="N16" s="29"/>
      <c r="O16" s="34">
        <f t="shared" si="4"/>
        <v>-13.612549896428732</v>
      </c>
      <c r="P16" s="62"/>
      <c r="Q16" s="34">
        <f t="shared" si="5"/>
        <v>-1.3308421135238575</v>
      </c>
      <c r="R16" s="29"/>
      <c r="S16" s="62">
        <v>2078.0913129999981</v>
      </c>
      <c r="T16" s="62"/>
      <c r="U16" s="62">
        <v>1812.8545530000008</v>
      </c>
      <c r="V16" s="29"/>
      <c r="W16" s="34">
        <f t="shared" si="6"/>
        <v>-12.763479561304408</v>
      </c>
      <c r="X16" s="62"/>
      <c r="Y16" s="34">
        <f t="shared" si="7"/>
        <v>22.051413173469683</v>
      </c>
      <c r="Z16" s="29"/>
      <c r="AA16" s="62">
        <v>5387.054439999999</v>
      </c>
      <c r="AB16" s="62"/>
      <c r="AC16" s="62">
        <v>4671.6797449999995</v>
      </c>
      <c r="AD16" s="29"/>
      <c r="AE16" s="34">
        <f t="shared" si="8"/>
        <v>-13.279514862300147</v>
      </c>
      <c r="AF16" s="62"/>
      <c r="AG16" s="34">
        <f t="shared" si="9"/>
        <v>3.4248276033338243E-2</v>
      </c>
      <c r="AH16" s="29"/>
      <c r="AI16" s="62">
        <v>2450.6176639999971</v>
      </c>
      <c r="AJ16" s="62"/>
      <c r="AK16" s="62">
        <v>2116.7297900000008</v>
      </c>
      <c r="AL16" s="29"/>
      <c r="AM16" s="34">
        <f t="shared" si="10"/>
        <v>-13.624641611984927</v>
      </c>
      <c r="AN16" s="62"/>
      <c r="AO16" s="34">
        <f t="shared" si="11"/>
        <v>13.931003680248068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6864.9238369999994</v>
      </c>
      <c r="F17" s="29"/>
      <c r="G17" s="34">
        <f t="shared" si="2"/>
        <v>15.134832539823748</v>
      </c>
      <c r="H17" s="62"/>
      <c r="I17" s="34">
        <f t="shared" si="3"/>
        <v>1.127131496788806</v>
      </c>
      <c r="J17" s="29"/>
      <c r="K17" s="62">
        <v>4534.5230249999986</v>
      </c>
      <c r="L17" s="62"/>
      <c r="M17" s="62">
        <v>5186.0913420000006</v>
      </c>
      <c r="N17" s="29"/>
      <c r="O17" s="34">
        <f t="shared" si="4"/>
        <v>14.369059621215669</v>
      </c>
      <c r="P17" s="62"/>
      <c r="Q17" s="34">
        <f t="shared" si="5"/>
        <v>4.2314146012185034</v>
      </c>
      <c r="R17" s="29"/>
      <c r="S17" s="62">
        <v>1427.9851799999999</v>
      </c>
      <c r="T17" s="62"/>
      <c r="U17" s="62">
        <v>1678.832494999999</v>
      </c>
      <c r="V17" s="29"/>
      <c r="W17" s="34">
        <f t="shared" si="6"/>
        <v>17.566520893445059</v>
      </c>
      <c r="X17" s="62"/>
      <c r="Y17" s="34">
        <f t="shared" si="7"/>
        <v>-7.3928742809628858</v>
      </c>
      <c r="Z17" s="29"/>
      <c r="AA17" s="62">
        <v>4302.3950419999992</v>
      </c>
      <c r="AB17" s="62"/>
      <c r="AC17" s="62">
        <v>4876.9101840000012</v>
      </c>
      <c r="AD17" s="29"/>
      <c r="AE17" s="34">
        <f t="shared" si="8"/>
        <v>13.353379603490211</v>
      </c>
      <c r="AF17" s="62"/>
      <c r="AG17" s="34">
        <f t="shared" si="9"/>
        <v>4.3930759427517501</v>
      </c>
      <c r="AH17" s="29"/>
      <c r="AI17" s="62">
        <v>1660.113163</v>
      </c>
      <c r="AJ17" s="62"/>
      <c r="AK17" s="62">
        <v>1988.0136529999993</v>
      </c>
      <c r="AL17" s="29"/>
      <c r="AM17" s="34">
        <f t="shared" si="10"/>
        <v>19.751695083692283</v>
      </c>
      <c r="AN17" s="62"/>
      <c r="AO17" s="34">
        <f t="shared" si="11"/>
        <v>-6.0808959938151332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6840.3295319999997</v>
      </c>
      <c r="F18" s="29"/>
      <c r="G18" s="34">
        <f t="shared" si="2"/>
        <v>-1.0877765058751265</v>
      </c>
      <c r="H18" s="62"/>
      <c r="I18" s="34">
        <f t="shared" si="3"/>
        <v>-0.35826042042074846</v>
      </c>
      <c r="J18" s="29"/>
      <c r="K18" s="62">
        <v>5270.5740750000023</v>
      </c>
      <c r="L18" s="62"/>
      <c r="M18" s="62">
        <v>5186.3137739999993</v>
      </c>
      <c r="N18" s="29"/>
      <c r="O18" s="34">
        <f t="shared" si="4"/>
        <v>-1.598693041801198</v>
      </c>
      <c r="P18" s="62"/>
      <c r="Q18" s="34">
        <f t="shared" si="5"/>
        <v>4.2890104575974419E-3</v>
      </c>
      <c r="R18" s="29"/>
      <c r="S18" s="62">
        <v>1644.9812429999993</v>
      </c>
      <c r="T18" s="62"/>
      <c r="U18" s="62">
        <v>1654.015758</v>
      </c>
      <c r="V18" s="29"/>
      <c r="W18" s="34">
        <f t="shared" si="6"/>
        <v>0.54921690070605678</v>
      </c>
      <c r="X18" s="62"/>
      <c r="Y18" s="34">
        <f t="shared" si="7"/>
        <v>-1.4782140013318497</v>
      </c>
      <c r="Z18" s="29"/>
      <c r="AA18" s="62">
        <v>4910.1230420000011</v>
      </c>
      <c r="AB18" s="62"/>
      <c r="AC18" s="62">
        <v>4859.3124390000003</v>
      </c>
      <c r="AD18" s="29"/>
      <c r="AE18" s="34">
        <f t="shared" si="8"/>
        <v>-1.0348132330978075</v>
      </c>
      <c r="AF18" s="62"/>
      <c r="AG18" s="34">
        <f t="shared" si="9"/>
        <v>-0.36083799651950699</v>
      </c>
      <c r="AH18" s="29"/>
      <c r="AI18" s="62">
        <v>2005.4322759999998</v>
      </c>
      <c r="AJ18" s="62"/>
      <c r="AK18" s="62">
        <v>1981.0170929999992</v>
      </c>
      <c r="AL18" s="29"/>
      <c r="AM18" s="34">
        <f t="shared" si="10"/>
        <v>-1.2174523813239233</v>
      </c>
      <c r="AN18" s="62"/>
      <c r="AO18" s="34">
        <f t="shared" si="11"/>
        <v>-0.35193722082551915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6598.3611230000006</v>
      </c>
      <c r="F19" s="29"/>
      <c r="G19" s="34">
        <f t="shared" si="2"/>
        <v>-4.1819793522998623</v>
      </c>
      <c r="H19" s="62"/>
      <c r="I19" s="34">
        <f t="shared" si="3"/>
        <v>-3.5373794181703886</v>
      </c>
      <c r="J19" s="29"/>
      <c r="K19" s="62">
        <v>5279.947279</v>
      </c>
      <c r="L19" s="62"/>
      <c r="M19" s="62">
        <v>4994.4022599999998</v>
      </c>
      <c r="N19" s="29"/>
      <c r="O19" s="34">
        <f t="shared" si="4"/>
        <v>-5.4081036023920603</v>
      </c>
      <c r="P19" s="62"/>
      <c r="Q19" s="34">
        <f t="shared" si="5"/>
        <v>-3.7003452232699345</v>
      </c>
      <c r="R19" s="29"/>
      <c r="S19" s="62">
        <v>1606.399441999999</v>
      </c>
      <c r="T19" s="62"/>
      <c r="U19" s="62">
        <v>1603.9588630000003</v>
      </c>
      <c r="V19" s="29"/>
      <c r="W19" s="34">
        <f t="shared" si="6"/>
        <v>-0.15192852637947851</v>
      </c>
      <c r="X19" s="62"/>
      <c r="Y19" s="34">
        <f t="shared" si="7"/>
        <v>-3.0263856168170662</v>
      </c>
      <c r="Z19" s="29"/>
      <c r="AA19" s="62">
        <v>4953.0397439999997</v>
      </c>
      <c r="AB19" s="62"/>
      <c r="AC19" s="62">
        <v>4724.7702879999997</v>
      </c>
      <c r="AD19" s="29"/>
      <c r="AE19" s="34">
        <f t="shared" si="8"/>
        <v>-4.608674022382317</v>
      </c>
      <c r="AF19" s="62"/>
      <c r="AG19" s="34">
        <f t="shared" si="9"/>
        <v>-2.7687487209134503</v>
      </c>
      <c r="AH19" s="29"/>
      <c r="AI19" s="62">
        <v>1933.3069769999995</v>
      </c>
      <c r="AJ19" s="62"/>
      <c r="AK19" s="62">
        <v>1873.590835</v>
      </c>
      <c r="AL19" s="29"/>
      <c r="AM19" s="34">
        <f t="shared" si="10"/>
        <v>-3.0888080739595551</v>
      </c>
      <c r="AN19" s="62"/>
      <c r="AO19" s="34">
        <f t="shared" si="11"/>
        <v>-5.4227829926149553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6405.4187169999996</v>
      </c>
      <c r="D20" s="62"/>
      <c r="E20" s="62">
        <f t="shared" si="1"/>
        <v>7934.6558319999986</v>
      </c>
      <c r="F20" s="29"/>
      <c r="G20" s="34">
        <f t="shared" si="2"/>
        <v>23.874116315634424</v>
      </c>
      <c r="H20" s="62"/>
      <c r="I20" s="34">
        <f t="shared" si="3"/>
        <v>20.251918379278393</v>
      </c>
      <c r="J20" s="29"/>
      <c r="K20" s="62">
        <v>4783.2052359999998</v>
      </c>
      <c r="L20" s="62"/>
      <c r="M20" s="62">
        <v>5946.7005579999986</v>
      </c>
      <c r="N20" s="29"/>
      <c r="O20" s="34">
        <f t="shared" si="4"/>
        <v>24.324595424907642</v>
      </c>
      <c r="P20" s="62"/>
      <c r="Q20" s="34">
        <f t="shared" si="5"/>
        <v>19.067312731834278</v>
      </c>
      <c r="R20" s="29"/>
      <c r="S20" s="62">
        <v>1622.2134809999998</v>
      </c>
      <c r="T20" s="62"/>
      <c r="U20" s="62">
        <v>1987.9552739999999</v>
      </c>
      <c r="V20" s="29"/>
      <c r="W20" s="34">
        <f t="shared" si="6"/>
        <v>22.545848452359166</v>
      </c>
      <c r="X20" s="62"/>
      <c r="Y20" s="34">
        <f t="shared" si="7"/>
        <v>23.94053986408251</v>
      </c>
      <c r="Z20" s="29"/>
      <c r="AA20" s="62">
        <v>4491.6970359999996</v>
      </c>
      <c r="AB20" s="62"/>
      <c r="AC20" s="62">
        <v>5631.1096279999992</v>
      </c>
      <c r="AD20" s="29"/>
      <c r="AE20" s="34">
        <f t="shared" si="8"/>
        <v>25.367084709138865</v>
      </c>
      <c r="AF20" s="62"/>
      <c r="AG20" s="34">
        <f t="shared" si="9"/>
        <v>19.182717566225932</v>
      </c>
      <c r="AH20" s="29"/>
      <c r="AI20" s="62">
        <v>1913.7216809999993</v>
      </c>
      <c r="AJ20" s="62"/>
      <c r="AK20" s="62">
        <v>2303.5462040000002</v>
      </c>
      <c r="AL20" s="29"/>
      <c r="AM20" s="34">
        <f t="shared" si="10"/>
        <v>20.36996951386898</v>
      </c>
      <c r="AN20" s="62"/>
      <c r="AO20" s="34">
        <f t="shared" si="11"/>
        <v>22.948199840014709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5316.3315359999988</v>
      </c>
      <c r="D21" s="62"/>
      <c r="E21" s="62">
        <f t="shared" si="1"/>
        <v>5248.533730000001</v>
      </c>
      <c r="F21" s="29"/>
      <c r="G21" s="34">
        <f t="shared" si="2"/>
        <v>-1.2752742288719077</v>
      </c>
      <c r="H21" s="62"/>
      <c r="I21" s="34">
        <f t="shared" si="3"/>
        <v>-33.853038605241395</v>
      </c>
      <c r="J21" s="29"/>
      <c r="K21" s="62">
        <v>3795.1425629999999</v>
      </c>
      <c r="L21" s="62"/>
      <c r="M21" s="62">
        <v>3867.4600759999998</v>
      </c>
      <c r="N21" s="29"/>
      <c r="O21" s="34">
        <f t="shared" si="4"/>
        <v>1.9055282324581242</v>
      </c>
      <c r="P21" s="62"/>
      <c r="Q21" s="34">
        <f t="shared" si="5"/>
        <v>-34.964607040837635</v>
      </c>
      <c r="R21" s="29"/>
      <c r="S21" s="62">
        <v>1521.1889729999991</v>
      </c>
      <c r="T21" s="62"/>
      <c r="U21" s="62">
        <v>1381.0736540000009</v>
      </c>
      <c r="V21" s="29"/>
      <c r="W21" s="34">
        <f t="shared" si="6"/>
        <v>-9.2109081440204648</v>
      </c>
      <c r="X21" s="62"/>
      <c r="Y21" s="34">
        <f t="shared" si="7"/>
        <v>-30.527931283830227</v>
      </c>
      <c r="Z21" s="29"/>
      <c r="AA21" s="62">
        <v>3546.7151289999997</v>
      </c>
      <c r="AB21" s="62"/>
      <c r="AC21" s="62">
        <v>3650.2852050000001</v>
      </c>
      <c r="AD21" s="29"/>
      <c r="AE21" s="34">
        <f t="shared" si="8"/>
        <v>2.9201690080252263</v>
      </c>
      <c r="AF21" s="62"/>
      <c r="AG21" s="34">
        <f t="shared" si="9"/>
        <v>-35.176449294302387</v>
      </c>
      <c r="AH21" s="29"/>
      <c r="AI21" s="62">
        <v>1769.6164069999995</v>
      </c>
      <c r="AJ21" s="62"/>
      <c r="AK21" s="62">
        <v>1598.2485250000007</v>
      </c>
      <c r="AL21" s="29"/>
      <c r="AM21" s="34">
        <f t="shared" si="10"/>
        <v>-9.683899930071064</v>
      </c>
      <c r="AN21" s="62"/>
      <c r="AO21" s="34">
        <f t="shared" si="11"/>
        <v>-30.61790893428936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6174.790253000001</v>
      </c>
      <c r="D22" s="62"/>
      <c r="E22" s="62"/>
      <c r="F22" s="29"/>
      <c r="G22" s="34"/>
      <c r="H22" s="62"/>
      <c r="I22" s="34"/>
      <c r="J22" s="29"/>
      <c r="K22" s="62">
        <v>4616.6745360000004</v>
      </c>
      <c r="L22" s="62"/>
      <c r="M22" s="62"/>
      <c r="N22" s="29"/>
      <c r="O22" s="34"/>
      <c r="P22" s="62"/>
      <c r="Q22" s="34"/>
      <c r="R22" s="29"/>
      <c r="S22" s="62">
        <v>1558.1157170000006</v>
      </c>
      <c r="T22" s="62"/>
      <c r="U22" s="62"/>
      <c r="V22" s="29"/>
      <c r="W22" s="34"/>
      <c r="X22" s="62"/>
      <c r="Y22" s="34"/>
      <c r="Z22" s="29"/>
      <c r="AA22" s="62">
        <v>4286.2404820000002</v>
      </c>
      <c r="AB22" s="62"/>
      <c r="AC22" s="62"/>
      <c r="AD22" s="29"/>
      <c r="AE22" s="34"/>
      <c r="AF22" s="62"/>
      <c r="AG22" s="34"/>
      <c r="AH22" s="29"/>
      <c r="AI22" s="62">
        <v>1888.5497709999997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6335.7379249999994</v>
      </c>
      <c r="D23" s="62"/>
      <c r="E23" s="62"/>
      <c r="F23" s="29"/>
      <c r="G23" s="34"/>
      <c r="H23" s="62"/>
      <c r="I23" s="34"/>
      <c r="J23" s="29"/>
      <c r="K23" s="62">
        <v>4770.264862</v>
      </c>
      <c r="L23" s="62"/>
      <c r="M23" s="62"/>
      <c r="N23" s="29"/>
      <c r="O23" s="34"/>
      <c r="P23" s="62"/>
      <c r="Q23" s="34"/>
      <c r="R23" s="29"/>
      <c r="S23" s="62">
        <v>1565.473062999999</v>
      </c>
      <c r="T23" s="62"/>
      <c r="U23" s="62"/>
      <c r="V23" s="29"/>
      <c r="W23" s="34"/>
      <c r="X23" s="62"/>
      <c r="Y23" s="34"/>
      <c r="Z23" s="29"/>
      <c r="AA23" s="62">
        <v>4489.8203000000003</v>
      </c>
      <c r="AB23" s="62"/>
      <c r="AC23" s="62"/>
      <c r="AD23" s="29"/>
      <c r="AE23" s="34"/>
      <c r="AF23" s="62"/>
      <c r="AG23" s="34"/>
      <c r="AH23" s="29"/>
      <c r="AI23" s="62">
        <v>1845.9176249999991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6923.2477310000031</v>
      </c>
      <c r="D24" s="62"/>
      <c r="E24" s="62"/>
      <c r="F24" s="29"/>
      <c r="G24" s="34"/>
      <c r="H24" s="62"/>
      <c r="I24" s="34"/>
      <c r="J24" s="29"/>
      <c r="K24" s="62">
        <v>5377.2490660000021</v>
      </c>
      <c r="L24" s="62"/>
      <c r="M24" s="62"/>
      <c r="N24" s="29"/>
      <c r="O24" s="34"/>
      <c r="P24" s="62"/>
      <c r="Q24" s="34"/>
      <c r="R24" s="29"/>
      <c r="S24" s="62">
        <v>1545.998665000001</v>
      </c>
      <c r="T24" s="62"/>
      <c r="U24" s="62"/>
      <c r="V24" s="29"/>
      <c r="W24" s="34"/>
      <c r="X24" s="62"/>
      <c r="Y24" s="34"/>
      <c r="Z24" s="29"/>
      <c r="AA24" s="62">
        <v>5030.7741050000022</v>
      </c>
      <c r="AB24" s="62"/>
      <c r="AC24" s="62"/>
      <c r="AD24" s="29"/>
      <c r="AE24" s="34"/>
      <c r="AF24" s="62"/>
      <c r="AG24" s="34"/>
      <c r="AH24" s="29"/>
      <c r="AI24" s="62">
        <v>1892.4736260000013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5795.790336</v>
      </c>
      <c r="D25" s="62"/>
      <c r="E25" s="62"/>
      <c r="F25" s="29"/>
      <c r="G25" s="34"/>
      <c r="H25" s="62"/>
      <c r="I25" s="34"/>
      <c r="J25" s="29"/>
      <c r="K25" s="62">
        <v>3976.313987</v>
      </c>
      <c r="L25" s="62"/>
      <c r="M25" s="62"/>
      <c r="N25" s="29"/>
      <c r="O25" s="34"/>
      <c r="P25" s="62"/>
      <c r="Q25" s="34"/>
      <c r="R25" s="29"/>
      <c r="S25" s="62">
        <v>1819.4763490000005</v>
      </c>
      <c r="T25" s="62"/>
      <c r="U25" s="62"/>
      <c r="V25" s="29"/>
      <c r="W25" s="34"/>
      <c r="X25" s="62"/>
      <c r="Y25" s="34"/>
      <c r="Z25" s="29"/>
      <c r="AA25" s="62">
        <v>3713.5649450000001</v>
      </c>
      <c r="AB25" s="62"/>
      <c r="AC25" s="62"/>
      <c r="AD25" s="29"/>
      <c r="AE25" s="34"/>
      <c r="AF25" s="62"/>
      <c r="AG25" s="34"/>
      <c r="AH25" s="29"/>
      <c r="AI25" s="62">
        <v>2082.2253910000004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663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6338.8408909999998</v>
      </c>
      <c r="F39" s="62"/>
      <c r="G39" s="77">
        <f t="shared" ref="G39:G46" si="6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6" si="7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6527.9853019999991</v>
      </c>
      <c r="F40" s="62"/>
      <c r="G40" s="77">
        <f t="shared" si="6"/>
        <v>1.9028551715917246</v>
      </c>
      <c r="H40" s="78"/>
      <c r="I40" s="77">
        <f t="shared" ref="I40:I46" si="8">E40/E39*100-100</f>
        <v>2.9838958612851343</v>
      </c>
      <c r="J40" s="29"/>
      <c r="K40" s="62">
        <v>6074.7366659999989</v>
      </c>
      <c r="L40" s="62"/>
      <c r="M40" s="77">
        <f t="shared" si="7"/>
        <v>1.055717536972935</v>
      </c>
      <c r="N40" s="78"/>
      <c r="O40" s="77">
        <f t="shared" ref="O40:O46" si="9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6788.4095350000007</v>
      </c>
      <c r="F41" s="62"/>
      <c r="G41" s="77">
        <f t="shared" si="6"/>
        <v>-13.387426203559841</v>
      </c>
      <c r="H41" s="78"/>
      <c r="I41" s="77">
        <f t="shared" si="8"/>
        <v>3.9893507866847386</v>
      </c>
      <c r="J41" s="29"/>
      <c r="K41" s="62">
        <v>6435.313607</v>
      </c>
      <c r="L41" s="62"/>
      <c r="M41" s="77">
        <f t="shared" si="7"/>
        <v>-13.434933871976952</v>
      </c>
      <c r="N41" s="78"/>
      <c r="O41" s="77">
        <f t="shared" si="9"/>
        <v>5.9356801920012856</v>
      </c>
      <c r="P41" s="68"/>
      <c r="Q41" s="77">
        <v>-4.6992751045081604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6864.9238370000003</v>
      </c>
      <c r="F42" s="62"/>
      <c r="G42" s="77">
        <f t="shared" si="6"/>
        <v>15.134832539823748</v>
      </c>
      <c r="H42" s="78"/>
      <c r="I42" s="77">
        <f t="shared" si="8"/>
        <v>1.127131496788806</v>
      </c>
      <c r="J42" s="29"/>
      <c r="K42" s="62">
        <v>6241.4708990000008</v>
      </c>
      <c r="L42" s="62"/>
      <c r="M42" s="77">
        <f t="shared" si="7"/>
        <v>12.361298574390787</v>
      </c>
      <c r="N42" s="78"/>
      <c r="O42" s="77">
        <f t="shared" si="9"/>
        <v>-3.0121718977167973</v>
      </c>
      <c r="P42" s="68"/>
      <c r="Q42" s="77">
        <v>-0.12346854532002283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6840.3295319999997</v>
      </c>
      <c r="F43" s="62"/>
      <c r="G43" s="77">
        <f t="shared" si="6"/>
        <v>-1.0877765058751123</v>
      </c>
      <c r="H43" s="78"/>
      <c r="I43" s="77">
        <f t="shared" si="8"/>
        <v>-0.35826042042074846</v>
      </c>
      <c r="J43" s="29"/>
      <c r="K43" s="62">
        <v>6351.6503439999997</v>
      </c>
      <c r="L43" s="62"/>
      <c r="M43" s="77">
        <f t="shared" si="7"/>
        <v>-1.7914280206859559</v>
      </c>
      <c r="N43" s="78"/>
      <c r="O43" s="77">
        <f t="shared" si="9"/>
        <v>1.7652801203903863</v>
      </c>
      <c r="P43" s="68"/>
      <c r="Q43" s="77">
        <v>-1.0720001789873805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6598.3611229999997</v>
      </c>
      <c r="F44" s="62"/>
      <c r="G44" s="77">
        <f t="shared" si="6"/>
        <v>-4.1819793522998765</v>
      </c>
      <c r="H44" s="78"/>
      <c r="I44" s="77">
        <f t="shared" si="8"/>
        <v>-3.5373794181704028</v>
      </c>
      <c r="J44" s="29"/>
      <c r="K44" s="62">
        <v>6121.8663329999999</v>
      </c>
      <c r="L44" s="62"/>
      <c r="M44" s="77">
        <f t="shared" si="7"/>
        <v>-5.0259516986389912</v>
      </c>
      <c r="N44" s="78"/>
      <c r="O44" s="77">
        <f t="shared" si="9"/>
        <v>-3.6177056127949925</v>
      </c>
      <c r="P44" s="68"/>
      <c r="Q44" s="77">
        <v>2.7281575384405556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7934.6558319999995</v>
      </c>
      <c r="F45" s="62"/>
      <c r="G45" s="77">
        <f t="shared" si="6"/>
        <v>23.874116315634453</v>
      </c>
      <c r="H45" s="78"/>
      <c r="I45" s="77">
        <f t="shared" si="8"/>
        <v>20.25191837927845</v>
      </c>
      <c r="J45" s="29"/>
      <c r="K45" s="62">
        <v>7393.4503109999996</v>
      </c>
      <c r="L45" s="62"/>
      <c r="M45" s="77">
        <f t="shared" si="7"/>
        <v>21.948033644140637</v>
      </c>
      <c r="N45" s="78"/>
      <c r="O45" s="77">
        <f t="shared" si="9"/>
        <v>20.771181676174621</v>
      </c>
      <c r="P45" s="68"/>
      <c r="Q45" s="77">
        <v>5.7703133685042189</v>
      </c>
      <c r="R45" s="29"/>
      <c r="S45" s="61" t="s">
        <v>529</v>
      </c>
      <c r="T45" s="29"/>
      <c r="U45" s="190"/>
    </row>
    <row r="46" spans="1:21" ht="13.5" customHeight="1" x14ac:dyDescent="0.2">
      <c r="A46" s="190"/>
      <c r="B46" s="29"/>
      <c r="C46" s="61" t="s">
        <v>333</v>
      </c>
      <c r="D46" s="29"/>
      <c r="E46" s="62">
        <v>5248.533730000001</v>
      </c>
      <c r="F46" s="62"/>
      <c r="G46" s="77">
        <f t="shared" si="6"/>
        <v>-1.2752742288719077</v>
      </c>
      <c r="H46" s="78"/>
      <c r="I46" s="77">
        <f t="shared" si="8"/>
        <v>-33.853038605241409</v>
      </c>
      <c r="J46" s="29"/>
      <c r="K46" s="62">
        <v>4783.2161570000007</v>
      </c>
      <c r="L46" s="62"/>
      <c r="M46" s="77">
        <f t="shared" si="7"/>
        <v>-0.97508722985806173</v>
      </c>
      <c r="N46" s="78"/>
      <c r="O46" s="77">
        <f t="shared" si="9"/>
        <v>-35.304682444629194</v>
      </c>
      <c r="P46" s="68"/>
      <c r="Q46" s="77">
        <v>6.3061457205409113</v>
      </c>
      <c r="R46" s="29"/>
      <c r="S46" s="61" t="s">
        <v>530</v>
      </c>
      <c r="T46" s="29"/>
      <c r="U46" s="190"/>
    </row>
    <row r="47" spans="1:21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63"/>
    </row>
    <row r="48" spans="1:21" ht="13.5" thickTop="1" x14ac:dyDescent="0.2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6"/>
    <mergeCell ref="A38:A46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8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-19550.477706999998</v>
      </c>
      <c r="L10" s="72"/>
      <c r="M10" s="82">
        <f>SUM(M11:M22)</f>
        <v>-5731.0841179999934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-1346.9039900000025</v>
      </c>
      <c r="L11" s="62"/>
      <c r="M11" s="78">
        <v>-651.74821800000154</v>
      </c>
      <c r="N11" s="78"/>
      <c r="O11" s="78">
        <v>565.70356100000117</v>
      </c>
      <c r="P11" s="68"/>
      <c r="Q11" s="78">
        <v>-3435.0851990000046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2.6103590000002441</v>
      </c>
      <c r="P12" s="68"/>
      <c r="Q12" s="78">
        <v>-3569.5714230000112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-2542.8670609999972</v>
      </c>
      <c r="F14" s="62"/>
      <c r="G14" s="78">
        <v>-1026.3051129999967</v>
      </c>
      <c r="H14" s="78"/>
      <c r="I14" s="78">
        <v>-20.667663999998695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-3774.980712999999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143.1517029999959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-3260.5943539999953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-1389.1801940000005</v>
      </c>
      <c r="L16" s="62"/>
      <c r="M16" s="78">
        <v>-105.06093699999929</v>
      </c>
      <c r="N16" s="78"/>
      <c r="O16" s="78">
        <v>-59.973214999999072</v>
      </c>
      <c r="P16" s="68"/>
      <c r="Q16" s="78">
        <v>-2948.3013539999993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153.40343800000028</v>
      </c>
      <c r="P17" s="68"/>
      <c r="Q17" s="78">
        <v>-2597.9730870000039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3350.5749439999963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-1030.6274739999963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-69.795020000001387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-2142.8729350000021</v>
      </c>
      <c r="F28" s="62"/>
      <c r="G28" s="78">
        <v>399.99412599999505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658.91211499999281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691.79862999999295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-211.53373200000169</v>
      </c>
      <c r="N30" s="78"/>
      <c r="O30" s="78">
        <v>326.89374099999259</v>
      </c>
      <c r="P30" s="68"/>
      <c r="Q30" s="78">
        <v>716.69472499999847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-1432.2431770000003</v>
      </c>
      <c r="L39" s="62"/>
      <c r="M39" s="78">
        <v>-15.544166999996378</v>
      </c>
      <c r="N39" s="78"/>
      <c r="O39" s="78">
        <v>512.58232799999951</v>
      </c>
      <c r="P39" s="68"/>
      <c r="Q39" s="78">
        <v>1351.4460210000043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-525.79995600000257</v>
      </c>
      <c r="P40" s="68"/>
      <c r="Q40" s="78">
        <v>654.44463500000074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-1759.4230999999982</v>
      </c>
      <c r="F41" s="62"/>
      <c r="G41" s="78">
        <v>381.16168600000674</v>
      </c>
      <c r="H41" s="78"/>
      <c r="I41" s="78">
        <v>676.03499500000362</v>
      </c>
      <c r="J41" s="29"/>
      <c r="K41" s="62">
        <v>-1333.7877839999983</v>
      </c>
      <c r="L41" s="62"/>
      <c r="M41" s="78">
        <v>15.174606000004133</v>
      </c>
      <c r="N41" s="78"/>
      <c r="O41" s="78">
        <v>624.25534900000457</v>
      </c>
      <c r="P41" s="68"/>
      <c r="Q41" s="78">
        <v>587.4814870000082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-2404.4223230000007</v>
      </c>
      <c r="F42" s="62"/>
      <c r="G42" s="78">
        <v>-261.54938799999854</v>
      </c>
      <c r="H42" s="78"/>
      <c r="I42" s="78">
        <v>-644.99922300000253</v>
      </c>
      <c r="J42" s="29"/>
      <c r="K42" s="62">
        <v>-1984.7440799999995</v>
      </c>
      <c r="L42" s="62"/>
      <c r="M42" s="78">
        <v>-302.22486399999616</v>
      </c>
      <c r="N42" s="78"/>
      <c r="O42" s="78">
        <v>-650.9562960000012</v>
      </c>
      <c r="P42" s="68"/>
      <c r="Q42" s="78">
        <v>31.238575000005767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-2277.2202680000009</v>
      </c>
      <c r="F43" s="62"/>
      <c r="G43" s="78">
        <v>212.30519699999604</v>
      </c>
      <c r="H43" s="78"/>
      <c r="I43" s="78">
        <v>127.20205499999975</v>
      </c>
      <c r="J43" s="29"/>
      <c r="K43" s="62">
        <v>-1726.6024800000005</v>
      </c>
      <c r="L43" s="62"/>
      <c r="M43" s="78">
        <v>201.00518699999429</v>
      </c>
      <c r="N43" s="78"/>
      <c r="O43" s="78">
        <v>258.14159999999902</v>
      </c>
      <c r="P43" s="68"/>
      <c r="Q43" s="78">
        <v>331.91749500000424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-1949.4481019999994</v>
      </c>
      <c r="F44" s="62"/>
      <c r="G44" s="78">
        <v>265.13326600000164</v>
      </c>
      <c r="H44" s="78"/>
      <c r="I44" s="78">
        <v>327.77216600000156</v>
      </c>
      <c r="J44" s="29"/>
      <c r="K44" s="62">
        <v>-1599.2040579999993</v>
      </c>
      <c r="L44" s="62"/>
      <c r="M44" s="78">
        <v>1.5098680000028253</v>
      </c>
      <c r="N44" s="78"/>
      <c r="O44" s="78">
        <v>127.39842200000112</v>
      </c>
      <c r="P44" s="68"/>
      <c r="Q44" s="78">
        <v>215.88907499999914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-2086.9329560000033</v>
      </c>
      <c r="F45" s="62"/>
      <c r="G45" s="78">
        <v>165.77864299999783</v>
      </c>
      <c r="H45" s="78"/>
      <c r="I45" s="78">
        <v>-137.48485400000391</v>
      </c>
      <c r="J45" s="29"/>
      <c r="K45" s="62">
        <v>-1415.2401550000022</v>
      </c>
      <c r="L45" s="62"/>
      <c r="M45" s="78">
        <v>332.70781699999861</v>
      </c>
      <c r="N45" s="78"/>
      <c r="O45" s="78">
        <v>183.96390299999712</v>
      </c>
      <c r="P45" s="68"/>
      <c r="Q45" s="78">
        <v>643.21710599999551</v>
      </c>
      <c r="R45" s="29"/>
      <c r="S45" s="61" t="s">
        <v>529</v>
      </c>
      <c r="T45" s="29"/>
      <c r="U45" s="190"/>
    </row>
    <row r="46" spans="1:21" ht="13.5" customHeight="1" x14ac:dyDescent="0.2">
      <c r="A46" s="190"/>
      <c r="B46" s="29"/>
      <c r="C46" s="61" t="s">
        <v>333</v>
      </c>
      <c r="D46" s="29"/>
      <c r="E46" s="62">
        <v>-2640.3567300000004</v>
      </c>
      <c r="F46" s="62"/>
      <c r="G46" s="78">
        <v>-191.72439099999974</v>
      </c>
      <c r="H46" s="78"/>
      <c r="I46" s="78">
        <v>-553.42377399999714</v>
      </c>
      <c r="J46" s="29"/>
      <c r="K46" s="62">
        <v>-1955.5873150000007</v>
      </c>
      <c r="L46" s="62"/>
      <c r="M46" s="78">
        <v>-179.95024699999976</v>
      </c>
      <c r="N46" s="78"/>
      <c r="O46" s="78">
        <v>-540.34715999999844</v>
      </c>
      <c r="P46" s="68"/>
      <c r="Q46" s="78">
        <v>239.18751799999973</v>
      </c>
      <c r="R46" s="29"/>
      <c r="S46" s="61" t="s">
        <v>530</v>
      </c>
      <c r="T46" s="29"/>
      <c r="U46" s="190"/>
    </row>
    <row r="47" spans="1:21" ht="6.75" customHeight="1" thickBot="1" x14ac:dyDescent="0.25">
      <c r="A47" s="63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1"/>
      <c r="Q47" s="80"/>
      <c r="R47" s="80"/>
      <c r="S47" s="80"/>
      <c r="T47" s="80"/>
      <c r="U47" s="63"/>
    </row>
    <row r="48" spans="1:21" ht="13.5" thickTop="1" x14ac:dyDescent="0.2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6"/>
    <mergeCell ref="A10:A22"/>
    <mergeCell ref="A24:A36"/>
    <mergeCell ref="A4:A8"/>
    <mergeCell ref="C4:C8"/>
    <mergeCell ref="U24:U36"/>
    <mergeCell ref="U38:U46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15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15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15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15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15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15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15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15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15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15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15">
      <c r="B21" s="84" t="s">
        <v>340</v>
      </c>
      <c r="C21" s="88">
        <v>1060.870596</v>
      </c>
      <c r="D21" s="88">
        <v>47.647655999999998</v>
      </c>
      <c r="E21" s="88">
        <v>274.62421899999998</v>
      </c>
      <c r="F21" s="88">
        <v>9.4091640000000005</v>
      </c>
      <c r="G21" s="88">
        <v>1.1308579999999999</v>
      </c>
      <c r="H21" s="88">
        <v>6.9775780000000003</v>
      </c>
      <c r="I21" s="88">
        <v>40.655746999999998</v>
      </c>
      <c r="J21" s="88">
        <v>26.986357999999999</v>
      </c>
      <c r="K21" s="88">
        <v>17.687684999999998</v>
      </c>
      <c r="L21" s="88">
        <v>2813.0643879999998</v>
      </c>
      <c r="M21" s="88">
        <v>4.8085279999999999</v>
      </c>
      <c r="N21" s="88">
        <v>19.109152999999999</v>
      </c>
      <c r="O21" s="88">
        <v>696.71938799999998</v>
      </c>
      <c r="P21" s="88">
        <v>14.929239000000001</v>
      </c>
      <c r="Q21" s="88">
        <v>79.445699000000005</v>
      </c>
      <c r="R21" s="83"/>
      <c r="S21" s="84" t="s">
        <v>540</v>
      </c>
    </row>
    <row r="22" spans="1:19" x14ac:dyDescent="0.15">
      <c r="B22" s="84" t="s">
        <v>341</v>
      </c>
      <c r="C22" s="88">
        <v>1065.790855</v>
      </c>
      <c r="D22" s="88">
        <v>60.143354000000002</v>
      </c>
      <c r="E22" s="88">
        <v>280.53141099999999</v>
      </c>
      <c r="F22" s="88">
        <v>16.981152999999999</v>
      </c>
      <c r="G22" s="88">
        <v>1.7866329999999999</v>
      </c>
      <c r="H22" s="88">
        <v>7.8916490000000001</v>
      </c>
      <c r="I22" s="88">
        <v>44.594653000000001</v>
      </c>
      <c r="J22" s="88">
        <v>35.150320000000001</v>
      </c>
      <c r="K22" s="88">
        <v>16.669065</v>
      </c>
      <c r="L22" s="88">
        <v>2874.2023760000002</v>
      </c>
      <c r="M22" s="88">
        <v>3.5473560000000002</v>
      </c>
      <c r="N22" s="88">
        <v>25.933527000000002</v>
      </c>
      <c r="O22" s="88">
        <v>611.62315699999999</v>
      </c>
      <c r="P22" s="88">
        <v>9.5743080000000003</v>
      </c>
      <c r="Q22" s="88">
        <v>64.354405999999997</v>
      </c>
      <c r="R22" s="83"/>
      <c r="S22" s="84" t="s">
        <v>541</v>
      </c>
    </row>
    <row r="23" spans="1:19" x14ac:dyDescent="0.15">
      <c r="B23" s="84" t="s">
        <v>342</v>
      </c>
      <c r="C23" s="88">
        <v>1012.116818</v>
      </c>
      <c r="D23" s="88">
        <v>53.364027999999998</v>
      </c>
      <c r="E23" s="88">
        <v>272.70929999999998</v>
      </c>
      <c r="F23" s="88">
        <v>9.6624610000000004</v>
      </c>
      <c r="G23" s="88">
        <v>0.89621399999999996</v>
      </c>
      <c r="H23" s="88">
        <v>8.7026869999999992</v>
      </c>
      <c r="I23" s="88">
        <v>36.376086000000001</v>
      </c>
      <c r="J23" s="88">
        <v>28.256781</v>
      </c>
      <c r="K23" s="88">
        <v>15.827132000000001</v>
      </c>
      <c r="L23" s="88">
        <v>3020.9397739999999</v>
      </c>
      <c r="M23" s="88">
        <v>3.1457139999999999</v>
      </c>
      <c r="N23" s="88">
        <v>31.219308999999999</v>
      </c>
      <c r="O23" s="88">
        <v>605.901295</v>
      </c>
      <c r="P23" s="88">
        <v>17.365221999999999</v>
      </c>
      <c r="Q23" s="88">
        <v>45.411687999999998</v>
      </c>
      <c r="R23" s="83"/>
      <c r="S23" s="84" t="s">
        <v>542</v>
      </c>
    </row>
    <row r="24" spans="1:19" x14ac:dyDescent="0.15">
      <c r="B24" s="84" t="s">
        <v>343</v>
      </c>
      <c r="C24" s="88">
        <v>988.67338900000004</v>
      </c>
      <c r="D24" s="88">
        <v>55.537928999999998</v>
      </c>
      <c r="E24" s="88">
        <v>267.401363</v>
      </c>
      <c r="F24" s="88">
        <v>9.0433409999999999</v>
      </c>
      <c r="G24" s="88">
        <v>0.98777400000000004</v>
      </c>
      <c r="H24" s="88">
        <v>6.2710540000000004</v>
      </c>
      <c r="I24" s="88">
        <v>43.273961</v>
      </c>
      <c r="J24" s="88">
        <v>23.181695000000001</v>
      </c>
      <c r="K24" s="88">
        <v>15.343555</v>
      </c>
      <c r="L24" s="88">
        <v>2875.3395690000002</v>
      </c>
      <c r="M24" s="88">
        <v>2.4028589999999999</v>
      </c>
      <c r="N24" s="88">
        <v>29.198564999999999</v>
      </c>
      <c r="O24" s="88">
        <v>697.01852099999996</v>
      </c>
      <c r="P24" s="88">
        <v>14.845522000000001</v>
      </c>
      <c r="Q24" s="88">
        <v>48.854331000000002</v>
      </c>
      <c r="R24" s="83"/>
      <c r="S24" s="84" t="s">
        <v>543</v>
      </c>
    </row>
    <row r="25" spans="1:19" x14ac:dyDescent="0.15">
      <c r="B25" s="84" t="s">
        <v>344</v>
      </c>
      <c r="C25" s="88">
        <v>1093.791622</v>
      </c>
      <c r="D25" s="88">
        <v>51.703077999999998</v>
      </c>
      <c r="E25" s="88">
        <v>290.30312600000002</v>
      </c>
      <c r="F25" s="88">
        <v>7.4496729999999998</v>
      </c>
      <c r="G25" s="88">
        <v>1.7355480000000001</v>
      </c>
      <c r="H25" s="88">
        <v>4.6420050000000002</v>
      </c>
      <c r="I25" s="88">
        <v>38.586067</v>
      </c>
      <c r="J25" s="88">
        <v>29.161812999999999</v>
      </c>
      <c r="K25" s="88">
        <v>22.310195</v>
      </c>
      <c r="L25" s="88">
        <v>3176.734825</v>
      </c>
      <c r="M25" s="88">
        <v>3.401443</v>
      </c>
      <c r="N25" s="88">
        <v>22.971093</v>
      </c>
      <c r="O25" s="88">
        <v>635.46657700000003</v>
      </c>
      <c r="P25" s="88">
        <v>14.654128</v>
      </c>
      <c r="Q25" s="88">
        <v>36.528748</v>
      </c>
      <c r="R25" s="83"/>
      <c r="S25" s="84" t="s">
        <v>544</v>
      </c>
    </row>
    <row r="26" spans="1:19" x14ac:dyDescent="0.15">
      <c r="B26" s="84" t="s">
        <v>345</v>
      </c>
      <c r="C26" s="88">
        <v>867.243741</v>
      </c>
      <c r="D26" s="88">
        <v>35.353296</v>
      </c>
      <c r="E26" s="88">
        <v>253.52294800000001</v>
      </c>
      <c r="F26" s="88">
        <v>13.342563999999999</v>
      </c>
      <c r="G26" s="88">
        <v>0.96735000000000004</v>
      </c>
      <c r="H26" s="88">
        <v>3.1036039999999998</v>
      </c>
      <c r="I26" s="88">
        <v>37.657229000000001</v>
      </c>
      <c r="J26" s="88">
        <v>16.911588999999999</v>
      </c>
      <c r="K26" s="88">
        <v>11.191706999999999</v>
      </c>
      <c r="L26" s="88">
        <v>2672.5719979999999</v>
      </c>
      <c r="M26" s="88">
        <v>1.5940909999999999</v>
      </c>
      <c r="N26" s="88">
        <v>21.279095000000002</v>
      </c>
      <c r="O26" s="88">
        <v>520.77887599999997</v>
      </c>
      <c r="P26" s="88">
        <v>15.636048000000001</v>
      </c>
      <c r="Q26" s="88">
        <v>33.187657000000002</v>
      </c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15"/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x14ac:dyDescent="0.15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15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15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15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15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15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15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15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15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15">
      <c r="B52" s="84" t="s">
        <v>340</v>
      </c>
      <c r="C52" s="88">
        <v>64.871503000000004</v>
      </c>
      <c r="D52" s="88">
        <v>467.87202600000001</v>
      </c>
      <c r="E52" s="88">
        <v>3.3955489999999999</v>
      </c>
      <c r="F52" s="88">
        <v>7.9287270000000003</v>
      </c>
      <c r="G52" s="88">
        <v>6.3285600000000004</v>
      </c>
      <c r="H52" s="88">
        <v>65.826643000000004</v>
      </c>
      <c r="I52" s="88">
        <v>450.22727400000002</v>
      </c>
      <c r="J52" s="88">
        <v>154.16962000000001</v>
      </c>
      <c r="K52" s="88">
        <v>123.59448599999986</v>
      </c>
      <c r="L52" s="88">
        <v>75.611232999999999</v>
      </c>
      <c r="M52" s="88">
        <v>46.230156999999998</v>
      </c>
      <c r="N52" s="88">
        <v>91.361495000000005</v>
      </c>
      <c r="O52" s="88">
        <v>1.0019999999999999E-2</v>
      </c>
      <c r="P52" s="89">
        <v>1999.9335719999995</v>
      </c>
      <c r="Q52" s="89">
        <v>1876.3390859999997</v>
      </c>
      <c r="R52" s="83"/>
      <c r="S52" s="84" t="s">
        <v>540</v>
      </c>
    </row>
    <row r="53" spans="1:21" x14ac:dyDescent="0.15">
      <c r="B53" s="84" t="s">
        <v>341</v>
      </c>
      <c r="C53" s="88">
        <v>61.758262000000002</v>
      </c>
      <c r="D53" s="88">
        <v>472.16944999999998</v>
      </c>
      <c r="E53" s="88">
        <v>9.0672049999999995</v>
      </c>
      <c r="F53" s="88">
        <v>6.6030069999999998</v>
      </c>
      <c r="G53" s="88">
        <v>7.7443840000000002</v>
      </c>
      <c r="H53" s="88">
        <v>4.3160889999999998</v>
      </c>
      <c r="I53" s="88">
        <v>531.33893499999999</v>
      </c>
      <c r="J53" s="88">
        <v>163.81187499999999</v>
      </c>
      <c r="K53" s="88">
        <v>95.28783099999994</v>
      </c>
      <c r="L53" s="88">
        <v>69.869600000000005</v>
      </c>
      <c r="M53" s="88">
        <v>38.61674</v>
      </c>
      <c r="N53" s="88">
        <v>96.846113000000003</v>
      </c>
      <c r="O53" s="88">
        <v>0</v>
      </c>
      <c r="P53" s="89">
        <v>2688.430276999999</v>
      </c>
      <c r="Q53" s="89">
        <v>2593.1424459999989</v>
      </c>
      <c r="R53" s="83"/>
      <c r="S53" s="84" t="s">
        <v>541</v>
      </c>
    </row>
    <row r="54" spans="1:21" x14ac:dyDescent="0.15">
      <c r="B54" s="84" t="s">
        <v>342</v>
      </c>
      <c r="C54" s="88">
        <v>59.243803</v>
      </c>
      <c r="D54" s="88">
        <v>499.55655000000002</v>
      </c>
      <c r="E54" s="88">
        <v>1.8792279999999999</v>
      </c>
      <c r="F54" s="88">
        <v>7.9034550000000001</v>
      </c>
      <c r="G54" s="88">
        <v>7.4092779999999996</v>
      </c>
      <c r="H54" s="88">
        <v>5.3831499999999997</v>
      </c>
      <c r="I54" s="88">
        <v>507.82135299999999</v>
      </c>
      <c r="J54" s="88">
        <v>155.89072300000001</v>
      </c>
      <c r="K54" s="88">
        <v>119.34855899999991</v>
      </c>
      <c r="L54" s="88">
        <v>64.840269000000006</v>
      </c>
      <c r="M54" s="88">
        <v>46.272331000000001</v>
      </c>
      <c r="N54" s="88">
        <v>104.63864</v>
      </c>
      <c r="O54" s="88">
        <v>0</v>
      </c>
      <c r="P54" s="89">
        <v>2494.8165109999986</v>
      </c>
      <c r="Q54" s="89">
        <v>2375.4679519999986</v>
      </c>
      <c r="R54" s="83"/>
      <c r="S54" s="84" t="s">
        <v>542</v>
      </c>
    </row>
    <row r="55" spans="1:21" x14ac:dyDescent="0.15">
      <c r="B55" s="84" t="s">
        <v>343</v>
      </c>
      <c r="C55" s="88">
        <v>148.04641100000001</v>
      </c>
      <c r="D55" s="88">
        <v>445.82632699999999</v>
      </c>
      <c r="E55" s="88">
        <v>2.4080949999999999</v>
      </c>
      <c r="F55" s="88">
        <v>7.5127370000000004</v>
      </c>
      <c r="G55" s="88">
        <v>7.1299840000000003</v>
      </c>
      <c r="H55" s="88">
        <v>5.1818549999999997</v>
      </c>
      <c r="I55" s="88">
        <v>476.86334599999998</v>
      </c>
      <c r="J55" s="88">
        <v>148.16895700000001</v>
      </c>
      <c r="K55" s="88">
        <v>81.224424999999968</v>
      </c>
      <c r="L55" s="88">
        <v>66.490210000000005</v>
      </c>
      <c r="M55" s="88">
        <v>41.122235000000003</v>
      </c>
      <c r="N55" s="88">
        <v>89.218502999999998</v>
      </c>
      <c r="O55" s="88">
        <v>5.0391999999999999E-2</v>
      </c>
      <c r="P55" s="89">
        <v>2032.4167450000009</v>
      </c>
      <c r="Q55" s="89">
        <v>1951.192320000001</v>
      </c>
      <c r="R55" s="83"/>
      <c r="S55" s="84" t="s">
        <v>543</v>
      </c>
    </row>
    <row r="56" spans="1:21" x14ac:dyDescent="0.15">
      <c r="B56" s="84" t="s">
        <v>344</v>
      </c>
      <c r="C56" s="88">
        <v>329.32693599999999</v>
      </c>
      <c r="D56" s="88">
        <v>465.77961099999999</v>
      </c>
      <c r="E56" s="88">
        <v>2.7689680000000001</v>
      </c>
      <c r="F56" s="88">
        <v>5.6485450000000004</v>
      </c>
      <c r="G56" s="88">
        <v>9.9513300000000005</v>
      </c>
      <c r="H56" s="88">
        <v>6.1537300000000004</v>
      </c>
      <c r="I56" s="88">
        <v>454.48788100000002</v>
      </c>
      <c r="J56" s="88">
        <v>142.36921699999999</v>
      </c>
      <c r="K56" s="88">
        <v>111.07933200000014</v>
      </c>
      <c r="L56" s="88">
        <v>51.055675999999998</v>
      </c>
      <c r="M56" s="88">
        <v>56.420749000000001</v>
      </c>
      <c r="N56" s="88">
        <v>90.594937000000002</v>
      </c>
      <c r="O56" s="88">
        <v>0</v>
      </c>
      <c r="P56" s="89">
        <v>2977.5912670000025</v>
      </c>
      <c r="Q56" s="89">
        <v>2866.5119350000023</v>
      </c>
      <c r="R56" s="83"/>
      <c r="S56" s="84" t="s">
        <v>544</v>
      </c>
    </row>
    <row r="57" spans="1:21" x14ac:dyDescent="0.15">
      <c r="B57" s="84" t="s">
        <v>345</v>
      </c>
      <c r="C57" s="88">
        <v>69.221665999999999</v>
      </c>
      <c r="D57" s="88">
        <v>376.064322</v>
      </c>
      <c r="E57" s="88">
        <v>3.274632</v>
      </c>
      <c r="F57" s="88">
        <v>5.2152149999999997</v>
      </c>
      <c r="G57" s="88">
        <v>5.9253739999999997</v>
      </c>
      <c r="H57" s="88">
        <v>3.829812</v>
      </c>
      <c r="I57" s="88">
        <v>444.39926800000001</v>
      </c>
      <c r="J57" s="88">
        <v>120.873801</v>
      </c>
      <c r="K57" s="88">
        <v>97.022436999999925</v>
      </c>
      <c r="L57" s="88">
        <v>54.543098999999998</v>
      </c>
      <c r="M57" s="88">
        <v>25.070198999999999</v>
      </c>
      <c r="N57" s="88">
        <v>61.443719999999999</v>
      </c>
      <c r="O57" s="88">
        <v>2.4600000000000002E-4</v>
      </c>
      <c r="P57" s="89">
        <v>2214.6873129999999</v>
      </c>
      <c r="Q57" s="89">
        <v>2117.6648759999998</v>
      </c>
      <c r="R57" s="83"/>
      <c r="S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21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2024-10-04T14:52:22Z</dcterms:modified>
</cp:coreProperties>
</file>