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7190E7F7-0685-499F-9C55-D5B6881B3AEE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5" i="18" l="1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5" i="18" l="1"/>
  <c r="C227" i="18"/>
  <c r="C244" i="18"/>
  <c r="C66" i="18"/>
  <c r="I244" i="18"/>
  <c r="I245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5" i="26"/>
  <c r="M27" i="26"/>
  <c r="O27" i="26"/>
  <c r="M44" i="26"/>
  <c r="O44" i="26"/>
  <c r="M30" i="26"/>
  <c r="O30" i="26"/>
  <c r="O33" i="26"/>
  <c r="M33" i="26"/>
  <c r="G30" i="27"/>
  <c r="I30" i="27"/>
  <c r="I28" i="27"/>
  <c r="G28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I25" i="26"/>
  <c r="E24" i="26"/>
  <c r="G25" i="26"/>
  <c r="G44" i="26"/>
  <c r="I44" i="26"/>
  <c r="G36" i="26"/>
  <c r="I36" i="26"/>
  <c r="G25" i="27"/>
  <c r="I25" i="27"/>
  <c r="E24" i="27"/>
  <c r="G32" i="26"/>
  <c r="I32" i="26"/>
  <c r="O26" i="27"/>
  <c r="M26" i="27"/>
  <c r="M43" i="27"/>
  <c r="O43" i="27"/>
  <c r="M35" i="26"/>
  <c r="O35" i="26"/>
  <c r="M36" i="26"/>
  <c r="O36" i="26"/>
  <c r="M26" i="26"/>
  <c r="O26" i="26"/>
  <c r="M43" i="26"/>
  <c r="O43" i="26"/>
  <c r="M39" i="27"/>
  <c r="O39" i="27"/>
  <c r="I41" i="26"/>
  <c r="G41" i="26"/>
  <c r="I43" i="26"/>
  <c r="G43" i="26"/>
  <c r="G29" i="26"/>
  <c r="I29" i="26"/>
  <c r="I42" i="26"/>
  <c r="G42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27" i="26"/>
  <c r="I27" i="26"/>
  <c r="I33" i="26"/>
  <c r="G33" i="26"/>
  <c r="M40" i="27"/>
  <c r="O40" i="27"/>
  <c r="M41" i="26"/>
  <c r="O41" i="26"/>
  <c r="M27" i="27"/>
  <c r="O27" i="27"/>
  <c r="O44" i="27"/>
  <c r="M44" i="27"/>
  <c r="M30" i="27"/>
  <c r="O30" i="27"/>
  <c r="M33" i="27"/>
  <c r="O33" i="27"/>
  <c r="J8" i="18"/>
  <c r="G24" i="26" l="1"/>
  <c r="M24" i="27"/>
  <c r="M24" i="26"/>
  <c r="G24" i="27"/>
  <c r="J26" i="30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C24" i="24" l="1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7" i="25"/>
  <c r="C15" i="25"/>
  <c r="C16" i="25" l="1"/>
  <c r="C25" i="24"/>
  <c r="AO15" i="25"/>
  <c r="AM15" i="25"/>
  <c r="AO18" i="25"/>
  <c r="AM18" i="25"/>
  <c r="O16" i="24"/>
  <c r="Q16" i="24"/>
  <c r="E16" i="24"/>
  <c r="E19" i="24"/>
  <c r="O19" i="24"/>
  <c r="Q19" i="24"/>
  <c r="W16" i="24"/>
  <c r="Y16" i="24"/>
  <c r="W19" i="24"/>
  <c r="Y19" i="24"/>
  <c r="AE16" i="24"/>
  <c r="AG16" i="24"/>
  <c r="AE19" i="24"/>
  <c r="AG19" i="24"/>
  <c r="AM16" i="24"/>
  <c r="AO16" i="24"/>
  <c r="AO19" i="24"/>
  <c r="AM19" i="24"/>
  <c r="T25" i="30"/>
  <c r="R25" i="30"/>
  <c r="O15" i="25"/>
  <c r="E15" i="25"/>
  <c r="Q15" i="25"/>
  <c r="E18" i="25"/>
  <c r="O18" i="25"/>
  <c r="Q18" i="25"/>
  <c r="W15" i="25"/>
  <c r="Y15" i="25"/>
  <c r="W18" i="25"/>
  <c r="Y18" i="25"/>
  <c r="AE15" i="25"/>
  <c r="AG15" i="25"/>
  <c r="AG18" i="25"/>
  <c r="AE18" i="25"/>
  <c r="T25" i="29"/>
  <c r="R25" i="29"/>
  <c r="K13" i="24"/>
  <c r="C14" i="24"/>
  <c r="C13" i="24" s="1"/>
  <c r="S13" i="24"/>
  <c r="AA13" i="24"/>
  <c r="AI13" i="24"/>
  <c r="T26" i="30"/>
  <c r="R26" i="30"/>
  <c r="C18" i="25"/>
  <c r="T24" i="29"/>
  <c r="R24" i="29"/>
  <c r="E16" i="25"/>
  <c r="Q16" i="25"/>
  <c r="O16" i="25"/>
  <c r="Y19" i="25"/>
  <c r="W19" i="25"/>
  <c r="AE16" i="25"/>
  <c r="AG16" i="25"/>
  <c r="AO16" i="25"/>
  <c r="AM16" i="25"/>
  <c r="O17" i="24"/>
  <c r="Q17" i="24"/>
  <c r="E17" i="24"/>
  <c r="W14" i="24"/>
  <c r="Y14" i="24"/>
  <c r="U13" i="24"/>
  <c r="W17" i="24"/>
  <c r="Y17" i="24"/>
  <c r="AE14" i="24"/>
  <c r="AG14" i="24"/>
  <c r="AC13" i="24"/>
  <c r="AK13" i="24"/>
  <c r="AO14" i="24"/>
  <c r="AM14" i="24"/>
  <c r="C14" i="25"/>
  <c r="K13" i="25"/>
  <c r="S13" i="25"/>
  <c r="AA13" i="25"/>
  <c r="AI13" i="25"/>
  <c r="R26" i="29"/>
  <c r="T26" i="29"/>
  <c r="T24" i="30"/>
  <c r="R24" i="30"/>
  <c r="R27" i="30"/>
  <c r="T27" i="30"/>
  <c r="R27" i="29"/>
  <c r="T27" i="29"/>
  <c r="E19" i="25"/>
  <c r="Q19" i="25"/>
  <c r="O19" i="25"/>
  <c r="W16" i="25"/>
  <c r="Y16" i="25"/>
  <c r="AE19" i="25"/>
  <c r="AG19" i="25"/>
  <c r="AM19" i="25"/>
  <c r="AO19" i="25"/>
  <c r="M13" i="24"/>
  <c r="O14" i="24"/>
  <c r="E14" i="24"/>
  <c r="Q14" i="24"/>
  <c r="AG17" i="24"/>
  <c r="AE17" i="24"/>
  <c r="AO17" i="24"/>
  <c r="AM17" i="24"/>
  <c r="Q14" i="25"/>
  <c r="O14" i="25"/>
  <c r="M13" i="25"/>
  <c r="E14" i="25"/>
  <c r="O17" i="25"/>
  <c r="E17" i="25"/>
  <c r="Q17" i="25"/>
  <c r="W14" i="25"/>
  <c r="U13" i="25"/>
  <c r="Y14" i="25"/>
  <c r="W17" i="25"/>
  <c r="Y17" i="25"/>
  <c r="AG14" i="25"/>
  <c r="AC13" i="25"/>
  <c r="AE14" i="25"/>
  <c r="AG17" i="25"/>
  <c r="AE17" i="25"/>
  <c r="AO14" i="25"/>
  <c r="AK13" i="25"/>
  <c r="AM14" i="25"/>
  <c r="AM17" i="25"/>
  <c r="AO17" i="25"/>
  <c r="O15" i="24"/>
  <c r="Q15" i="24"/>
  <c r="E15" i="24"/>
  <c r="E18" i="24"/>
  <c r="O18" i="24"/>
  <c r="Q18" i="24"/>
  <c r="W15" i="24"/>
  <c r="Y15" i="24"/>
  <c r="W18" i="24"/>
  <c r="Y18" i="24"/>
  <c r="AG15" i="24"/>
  <c r="AE15" i="24"/>
  <c r="AG18" i="24"/>
  <c r="AE18" i="24"/>
  <c r="AM15" i="24"/>
  <c r="AO15" i="24"/>
  <c r="AO18" i="24"/>
  <c r="AM18" i="24"/>
  <c r="C13" i="25" l="1"/>
  <c r="E13" i="25"/>
  <c r="G14" i="25"/>
  <c r="I14" i="25"/>
  <c r="I19" i="25"/>
  <c r="G19" i="25"/>
  <c r="G15" i="25"/>
  <c r="I15" i="25"/>
  <c r="I19" i="24"/>
  <c r="G19" i="24"/>
  <c r="I14" i="24"/>
  <c r="E13" i="24"/>
  <c r="G14" i="24"/>
  <c r="G18" i="24"/>
  <c r="I18" i="24"/>
  <c r="G16" i="25"/>
  <c r="I16" i="25"/>
  <c r="G16" i="24"/>
  <c r="I16" i="24"/>
  <c r="I17" i="25"/>
  <c r="G17" i="25"/>
  <c r="G17" i="24"/>
  <c r="I17" i="24"/>
  <c r="I15" i="24"/>
  <c r="G15" i="24"/>
  <c r="G18" i="25"/>
  <c r="I18" i="25"/>
  <c r="G34" i="16" l="1"/>
  <c r="G35" i="16"/>
  <c r="K33" i="16"/>
  <c r="K32" i="16" l="1"/>
  <c r="I34" i="16"/>
  <c r="I35" i="16"/>
  <c r="R23" i="29" l="1"/>
  <c r="T23" i="29"/>
  <c r="R23" i="30"/>
  <c r="T23" i="30"/>
  <c r="K22" i="16" l="1"/>
  <c r="G18" i="16" l="1"/>
  <c r="G17" i="16"/>
  <c r="G9" i="16"/>
  <c r="K16" i="16"/>
  <c r="I10" i="16"/>
  <c r="G29" i="16"/>
  <c r="G30" i="16"/>
  <c r="G24" i="16"/>
  <c r="G23" i="16"/>
  <c r="I9" i="16"/>
  <c r="K15" i="16"/>
  <c r="I18" i="16"/>
  <c r="I17" i="16"/>
  <c r="K28" i="16"/>
  <c r="I24" i="16"/>
  <c r="K21" i="16"/>
  <c r="I23" i="16"/>
  <c r="G10" i="16"/>
  <c r="I30" i="16"/>
  <c r="I29" i="16"/>
  <c r="K27" i="16"/>
  <c r="I12" i="16" l="1"/>
  <c r="K9" i="16"/>
  <c r="I11" i="16"/>
  <c r="K10" i="16"/>
  <c r="G11" i="16"/>
  <c r="G12" i="16"/>
  <c r="E10" i="28" l="1"/>
  <c r="K10" i="28"/>
  <c r="M10" i="28" l="1"/>
  <c r="G10" i="28"/>
  <c r="E24" i="28" l="1"/>
  <c r="G24" i="28" l="1"/>
  <c r="K24" i="28" l="1"/>
  <c r="M24" i="28" l="1"/>
</calcChain>
</file>

<file path=xl/sharedStrings.xml><?xml version="1.0" encoding="utf-8"?>
<sst xmlns="http://schemas.openxmlformats.org/spreadsheetml/2006/main" count="2910" uniqueCount="1137">
  <si>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</si>
  <si>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</si>
  <si>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</si>
  <si>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</si>
  <si>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</si>
  <si>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</si>
  <si>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</si>
  <si>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</si>
  <si>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</si>
  <si>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</si>
  <si>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</si>
  <si>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</si>
  <si>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</si>
  <si>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</si>
  <si>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</si>
  <si>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</si>
  <si>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</si>
  <si>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</si>
  <si>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</si>
  <si>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</si>
  <si>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</si>
  <si>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</si>
  <si>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</si>
  <si>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</si>
  <si>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</si>
  <si>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</si>
  <si>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</si>
  <si>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</si>
  <si>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</si>
  <si>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</si>
  <si>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</si>
  <si>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</si>
  <si>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</si>
  <si>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</si>
  <si>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</si>
  <si>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</si>
  <si>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</si>
  <si>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</si>
  <si>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</si>
  <si>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</si>
  <si>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</si>
  <si>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</si>
  <si>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</si>
  <si>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</si>
  <si>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</si>
  <si>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</si>
  <si>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</si>
  <si>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</si>
  <si>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</si>
  <si>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</si>
  <si>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</si>
  <si>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</si>
  <si>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</si>
  <si>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</si>
  <si>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</si>
  <si>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</si>
  <si>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</si>
  <si>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</si>
  <si>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</si>
  <si>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</si>
  <si>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</si>
  <si>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</si>
  <si>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</si>
  <si>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</si>
  <si>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</si>
  <si>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</si>
  <si>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</si>
  <si>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</si>
  <si>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</si>
  <si>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</si>
  <si>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</si>
  <si>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</si>
  <si>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</si>
  <si>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</si>
  <si>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</si>
  <si>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</si>
  <si>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</si>
  <si>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</si>
  <si>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</si>
  <si>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</si>
  <si>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</si>
  <si>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</si>
  <si>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</si>
  <si>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</si>
  <si>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</si>
  <si>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</si>
  <si>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</si>
  <si>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</si>
  <si>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</si>
  <si>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</si>
  <si>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</si>
  <si>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</si>
  <si>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</si>
  <si>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</si>
  <si>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</si>
  <si>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</si>
  <si>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</si>
  <si>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</si>
  <si>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</si>
  <si>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</si>
  <si>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</si>
  <si>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</si>
  <si>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</si>
  <si>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</si>
  <si>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</si>
  <si>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</si>
  <si>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</si>
  <si>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</si>
  <si>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</si>
  <si>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</si>
  <si>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</si>
  <si>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</si>
  <si>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</si>
  <si>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</si>
  <si>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</si>
  <si>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</si>
  <si>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</si>
  <si>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</si>
  <si>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</si>
  <si>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</si>
  <si>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</si>
  <si>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</si>
  <si>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</si>
  <si>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</si>
  <si>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</si>
  <si>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</si>
  <si>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</si>
  <si>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</si>
  <si>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</si>
  <si>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</si>
  <si>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</si>
  <si>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</si>
  <si>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</si>
  <si>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</si>
  <si>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</si>
  <si>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</si>
  <si>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</si>
  <si>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</si>
  <si>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</si>
  <si>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</si>
  <si>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</si>
  <si>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</si>
  <si>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</si>
  <si>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</si>
  <si>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</si>
  <si>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</si>
  <si>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</si>
  <si>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</si>
  <si>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</si>
  <si>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</si>
  <si>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</si>
  <si>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</si>
  <si>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</si>
  <si>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</si>
  <si>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</si>
  <si>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</si>
  <si>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</si>
  <si>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</si>
  <si>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</si>
  <si>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</si>
  <si>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</si>
  <si>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</si>
  <si>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</si>
  <si>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</si>
  <si>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</si>
  <si>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</si>
  <si>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</si>
  <si>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</si>
  <si>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</si>
  <si>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</si>
  <si>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</si>
  <si>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</si>
  <si>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</si>
  <si>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</si>
  <si>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</si>
  <si>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</si>
  <si>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</si>
  <si>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</si>
  <si>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</si>
  <si>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</si>
  <si>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</si>
  <si>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</si>
  <si>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</si>
  <si>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</si>
  <si>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</si>
  <si>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</si>
  <si>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</si>
  <si>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</si>
  <si>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</si>
  <si>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</si>
  <si>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</si>
  <si>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</si>
  <si>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</si>
  <si>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</si>
  <si>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</si>
  <si>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</si>
  <si>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</si>
  <si>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</si>
  <si>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</si>
  <si>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</si>
  <si>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</si>
  <si>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</si>
  <si>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</si>
  <si>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</si>
  <si>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</si>
  <si>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</si>
  <si>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</si>
  <si>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</si>
  <si>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</si>
  <si>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</si>
  <si>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</si>
  <si>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</si>
  <si>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</si>
  <si>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</si>
  <si>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</si>
  <si>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</si>
  <si>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</si>
  <si>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</si>
  <si>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</si>
  <si>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</si>
  <si>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</si>
  <si>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</si>
  <si>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</si>
  <si>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</si>
  <si>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</si>
  <si>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</si>
  <si>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</si>
  <si>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</si>
  <si>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</si>
  <si>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</si>
  <si>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</si>
  <si>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</si>
  <si>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</si>
  <si>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</si>
  <si>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</si>
  <si>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</si>
  <si>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</si>
  <si>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</si>
  <si>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</si>
  <si>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</si>
  <si>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</si>
  <si>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</si>
  <si>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</si>
  <si>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</si>
  <si>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</si>
  <si>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</si>
  <si>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</si>
  <si>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</si>
  <si>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</si>
  <si>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</si>
  <si>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</si>
  <si>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</si>
  <si>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</si>
  <si>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</si>
  <si>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</si>
  <si>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</si>
  <si>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</si>
  <si>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</si>
  <si>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</si>
  <si>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</si>
  <si>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</si>
  <si>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</si>
  <si>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</si>
  <si>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</si>
  <si>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</si>
  <si>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</si>
  <si>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</si>
  <si>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</si>
  <si>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</si>
  <si>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</si>
  <si>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</si>
  <si>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</si>
  <si>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</si>
  <si>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</si>
  <si>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</si>
  <si>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</si>
  <si>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</si>
  <si>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</si>
  <si>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</si>
  <si>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</si>
  <si>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</si>
  <si>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</si>
  <si>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</si>
  <si>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</si>
  <si>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</si>
  <si>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</si>
  <si>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</si>
  <si>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</si>
  <si>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</si>
  <si>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</si>
  <si>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</si>
  <si>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</si>
  <si>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</si>
  <si>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</si>
  <si>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</si>
  <si>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</si>
  <si>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</si>
  <si>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</si>
  <si>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</si>
  <si>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</si>
  <si>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</si>
  <si>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</si>
  <si>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</si>
  <si>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</si>
  <si>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</si>
  <si>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</si>
  <si>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</si>
  <si>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</si>
  <si>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</si>
  <si>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</si>
  <si>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</si>
  <si>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</si>
  <si>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</si>
  <si>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</si>
  <si>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</si>
  <si>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</si>
  <si>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</si>
  <si>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</si>
  <si>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</si>
  <si>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</si>
  <si>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</si>
  <si>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</si>
  <si>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</si>
  <si>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</si>
  <si>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</si>
  <si>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</si>
  <si>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</si>
  <si>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</si>
  <si>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</si>
  <si>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</si>
  <si>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</si>
  <si>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</si>
  <si>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</si>
  <si>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</si>
  <si>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</si>
  <si>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</si>
  <si>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</si>
  <si>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</si>
  <si>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</si>
  <si>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</si>
  <si>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</si>
  <si>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</si>
  <si>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</si>
  <si>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</si>
  <si>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</si>
  <si>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</si>
  <si>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</si>
  <si>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</si>
  <si>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</si>
  <si>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</si>
  <si>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</si>
  <si>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</si>
  <si>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</si>
  <si>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</si>
  <si>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</si>
  <si>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</si>
  <si>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</si>
  <si>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</si>
  <si>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</si>
  <si>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</si>
  <si>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</si>
  <si>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</si>
  <si>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</si>
  <si>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</si>
  <si>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</si>
  <si>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</si>
  <si>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</si>
  <si>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</si>
  <si>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</si>
  <si>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</si>
  <si>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</si>
  <si>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</si>
  <si>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</si>
  <si>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</si>
  <si>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</si>
  <si>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</si>
  <si>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</si>
  <si>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</si>
  <si>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</si>
  <si>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</si>
  <si>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</si>
  <si>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</si>
  <si>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</si>
  <si>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</si>
  <si>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</si>
  <si>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</si>
  <si>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</si>
  <si>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</si>
  <si>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</si>
  <si>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</si>
  <si>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</si>
  <si>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</si>
  <si>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</si>
  <si>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</si>
  <si>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</si>
  <si>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</si>
  <si>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</si>
  <si>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</si>
  <si>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</si>
  <si>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</si>
  <si>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</si>
  <si>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</si>
  <si>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</si>
  <si>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</si>
  <si>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</si>
  <si>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</si>
  <si>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</si>
  <si>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</si>
  <si>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</si>
  <si>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</si>
  <si>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</si>
  <si>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</si>
  <si>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</si>
  <si>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</si>
  <si>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</si>
  <si>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</si>
  <si>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</si>
  <si>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</si>
  <si>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</si>
  <si>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</si>
  <si>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</si>
  <si>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</si>
  <si>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</si>
  <si>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</si>
  <si>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</si>
  <si>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</si>
  <si>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</si>
  <si>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</si>
  <si>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</si>
  <si>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</si>
  <si>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</si>
  <si>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</si>
  <si>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</si>
  <si>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</si>
  <si>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</si>
  <si>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</si>
  <si>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</si>
  <si>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</si>
  <si>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</si>
  <si>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</si>
  <si>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</si>
  <si>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</si>
  <si>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</si>
  <si>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</si>
  <si>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</si>
  <si>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</si>
  <si>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</si>
  <si>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</si>
  <si>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</si>
  <si>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</si>
  <si>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</si>
  <si>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</si>
  <si>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</si>
  <si>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</si>
  <si>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</si>
  <si>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</si>
  <si>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</si>
  <si>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</si>
  <si>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</si>
  <si>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</si>
  <si>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</si>
  <si>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</si>
  <si>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</si>
  <si>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</si>
  <si>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</si>
  <si>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</si>
  <si>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</si>
  <si>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</si>
  <si>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</si>
  <si>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</si>
  <si>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</si>
  <si>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</si>
  <si>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</si>
  <si>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</si>
  <si>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</si>
  <si>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</si>
  <si>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</si>
  <si>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</si>
  <si>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</si>
  <si>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</si>
  <si>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</si>
  <si>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</si>
  <si>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</si>
  <si>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</si>
  <si>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</si>
  <si>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</si>
  <si>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</si>
  <si>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</si>
  <si>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</si>
  <si>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</si>
  <si>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</si>
  <si>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</si>
  <si>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</si>
  <si>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</si>
  <si>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</si>
  <si>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</si>
  <si>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</si>
  <si>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</si>
  <si>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</si>
  <si>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</si>
  <si>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</si>
  <si>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</si>
  <si>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</si>
  <si>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</si>
  <si>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</si>
  <si>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</si>
  <si>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</si>
  <si>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</si>
  <si>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</si>
  <si>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</si>
  <si>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</si>
  <si>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</si>
  <si>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</si>
  <si>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</si>
  <si>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</si>
  <si>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</si>
  <si>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</si>
  <si>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</si>
  <si>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</si>
  <si>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</si>
  <si>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</si>
  <si>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</si>
  <si>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</si>
  <si>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</si>
  <si>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</si>
  <si>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</si>
  <si>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</si>
  <si>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</si>
  <si>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</si>
  <si>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</si>
  <si>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</si>
  <si>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</si>
  <si>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</si>
  <si>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</si>
  <si>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</si>
  <si>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</si>
  <si>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</si>
  <si>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</si>
  <si>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</si>
  <si>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</si>
  <si>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</si>
  <si>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</si>
  <si>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</si>
  <si>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</si>
  <si>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</si>
  <si>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</si>
  <si>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</si>
  <si>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</si>
  <si>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</si>
  <si>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</si>
  <si>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</si>
  <si>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</si>
  <si>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</si>
  <si>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</si>
  <si>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</si>
  <si>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</si>
  <si>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</si>
  <si>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</si>
  <si>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</si>
  <si>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</si>
  <si>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</si>
  <si>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</si>
  <si>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</si>
  <si>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</si>
  <si>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</si>
  <si>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</si>
  <si>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</si>
  <si>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</si>
  <si>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</si>
  <si>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</si>
  <si>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</si>
  <si>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</si>
  <si>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</si>
  <si>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</si>
  <si>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</si>
  <si>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</si>
  <si>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</si>
  <si>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</si>
  <si>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</si>
  <si>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</si>
  <si>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</si>
  <si>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</si>
  <si>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</si>
  <si>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</si>
  <si>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</si>
  <si>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</si>
  <si>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</si>
  <si>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</si>
  <si>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</si>
  <si>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</si>
  <si>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</si>
  <si>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</si>
  <si>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</si>
  <si>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</si>
  <si>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</si>
  <si>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</si>
  <si>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</si>
  <si>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</si>
  <si>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</si>
  <si>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</si>
  <si>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</si>
  <si>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</si>
  <si>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</si>
  <si>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</si>
  <si>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</si>
  <si>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</si>
  <si>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</si>
  <si>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</si>
  <si>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</si>
  <si>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</si>
  <si>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</si>
  <si>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</si>
  <si>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</si>
  <si>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</si>
  <si>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</si>
  <si>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</si>
  <si>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</si>
  <si>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</si>
  <si>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</si>
  <si>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</si>
  <si>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</si>
  <si>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</si>
  <si>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</si>
  <si>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</si>
  <si>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</si>
  <si>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</si>
  <si>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</si>
  <si>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</si>
  <si>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</si>
  <si>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</si>
  <si>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</si>
  <si>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</si>
  <si>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</si>
  <si>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</si>
  <si>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</si>
  <si>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</si>
  <si>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</si>
  <si>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</si>
  <si>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</si>
  <si>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</si>
  <si>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</si>
  <si>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</si>
  <si>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</si>
  <si>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</si>
  <si>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</si>
  <si>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</si>
  <si>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</si>
  <si>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</si>
  <si>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</si>
  <si>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</si>
  <si>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</si>
  <si>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</si>
  <si>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</si>
  <si>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</si>
  <si>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</si>
  <si>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</si>
  <si>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</si>
  <si>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</si>
  <si>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</si>
  <si>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</si>
  <si>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</si>
  <si>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</si>
  <si>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</si>
  <si>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</si>
  <si>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</si>
  <si>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</si>
  <si>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</si>
  <si>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</si>
  <si>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</si>
  <si>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</si>
  <si>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</si>
  <si>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</si>
  <si>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</si>
  <si>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</si>
  <si>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</si>
  <si>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</si>
  <si>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</si>
  <si>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</si>
  <si>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</si>
  <si>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</si>
  <si>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</si>
  <si>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</si>
  <si>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</si>
  <si>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</si>
  <si>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</si>
  <si>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</si>
  <si>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</si>
  <si>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</si>
  <si>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</si>
  <si>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</si>
  <si>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</si>
  <si>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</si>
  <si>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</si>
  <si>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</si>
  <si>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</si>
  <si>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</si>
  <si>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</si>
  <si>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</si>
  <si>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</si>
  <si>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</si>
  <si>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</si>
  <si>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</si>
  <si>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</si>
  <si>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</si>
  <si>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</si>
  <si>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</si>
  <si>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</si>
  <si>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</si>
  <si>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</si>
  <si>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t>ABR 2023 a JUN 2023
APR 2023 to JUN 2023</t>
  </si>
  <si>
    <t>ABR 2024 a JUN2024
APR 2024 to JUN 2024</t>
  </si>
  <si>
    <t>JUN 2024
JUN 2024</t>
  </si>
  <si>
    <t>JUN 2023
JUN 2023</t>
  </si>
  <si>
    <t>Período: JANEIRO A JUNHO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</si>
  <si>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</si>
  <si>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</si>
  <si>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</si>
  <si>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</si>
  <si>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</si>
  <si>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</si>
  <si>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</si>
  <si>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</si>
  <si>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</si>
  <si>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</si>
  <si>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</si>
  <si>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Ə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</si>
  <si>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</si>
  <si>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</si>
  <si>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</si>
  <si>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</si>
  <si>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</si>
  <si>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</si>
  <si>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</si>
  <si>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</si>
  <si>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</si>
  <si>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</si>
  <si>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</si>
  <si>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</si>
  <si>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</si>
  <si>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</si>
  <si>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</si>
  <si>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</si>
  <si>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</si>
  <si>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</si>
  <si>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</si>
  <si>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</si>
  <si>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</si>
  <si>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</si>
  <si>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</si>
  <si>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</si>
  <si>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</si>
  <si>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</si>
  <si>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</si>
  <si>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</si>
  <si>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</si>
  <si>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</si>
  <si>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</si>
  <si>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</si>
  <si>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</si>
  <si>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</si>
  <si>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</si>
  <si>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</si>
  <si>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</si>
  <si>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</si>
  <si>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</si>
  <si>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</si>
  <si>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</si>
  <si>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</si>
  <si>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</si>
  <si>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</si>
  <si>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</si>
  <si>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</si>
  <si>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</si>
  <si>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</si>
  <si>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</si>
  <si>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</si>
  <si>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</si>
  <si>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</si>
  <si>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</si>
  <si>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</si>
  <si>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</si>
  <si>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</si>
  <si>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</si>
  <si>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</si>
  <si>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</si>
  <si>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</si>
  <si>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</si>
  <si>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</si>
  <si>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</si>
  <si>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</si>
  <si>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</si>
  <si>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</si>
  <si>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</si>
  <si>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</si>
  <si>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</si>
  <si>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</si>
  <si>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</si>
  <si>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</si>
  <si>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</si>
  <si>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</si>
  <si>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</si>
  <si>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</si>
  <si>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</si>
  <si>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</si>
  <si>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</si>
  <si>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</si>
  <si>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</si>
  <si>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</si>
  <si>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</si>
  <si>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</si>
  <si>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</si>
  <si>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</si>
  <si>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</si>
  <si>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</si>
  <si>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</si>
  <si>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</si>
  <si>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</si>
  <si>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</si>
  <si>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</si>
  <si>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</si>
  <si>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</si>
  <si>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</si>
  <si>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</si>
  <si>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</si>
  <si>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</si>
  <si>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</si>
  <si>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</si>
  <si>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</si>
  <si>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</si>
  <si>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</si>
  <si>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</si>
  <si>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</si>
  <si>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</si>
  <si>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</si>
  <si>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</si>
  <si>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</si>
  <si>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</si>
  <si>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</si>
  <si>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</si>
  <si>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</si>
  <si>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</si>
  <si>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</si>
  <si>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</si>
  <si>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</si>
  <si>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</si>
  <si>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</si>
  <si>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</si>
  <si>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</si>
  <si>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</si>
  <si>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</si>
  <si>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</si>
  <si>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</si>
  <si>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</si>
  <si>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</si>
  <si>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</si>
  <si>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</si>
  <si>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</si>
  <si>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</si>
  <si>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</si>
  <si>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</si>
  <si>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</si>
  <si>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</si>
  <si>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</si>
  <si>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</si>
  <si>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</si>
  <si>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</si>
  <si>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</si>
  <si>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</si>
  <si>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</si>
  <si>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</si>
  <si>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</si>
  <si>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</si>
  <si>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</si>
  <si>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</si>
  <si>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</si>
  <si>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</si>
  <si>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</si>
  <si>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</si>
  <si>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</si>
  <si>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</si>
  <si>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</si>
  <si>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</si>
  <si>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</si>
  <si>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</si>
  <si>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</si>
  <si>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</si>
  <si>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</si>
  <si>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</si>
  <si>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</si>
  <si>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</si>
  <si>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</si>
  <si>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</si>
  <si>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</si>
  <si>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</si>
  <si>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</si>
  <si>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</si>
  <si>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</si>
  <si>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</si>
  <si>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</si>
  <si>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</si>
  <si>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</si>
  <si>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</si>
  <si>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</si>
  <si>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</si>
  <si>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</si>
  <si>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</si>
  <si>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</si>
  <si>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</si>
  <si>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</si>
  <si>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</si>
  <si>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</si>
  <si>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</si>
  <si>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</si>
  <si>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</si>
  <si>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</si>
  <si>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</si>
  <si>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</si>
  <si>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</si>
  <si>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</si>
  <si>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</si>
  <si>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</si>
  <si>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</si>
  <si>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</si>
  <si>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</si>
  <si>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</si>
  <si>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</si>
  <si>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</si>
  <si>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</si>
  <si>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JUNE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</si>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</sst>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2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12" t="s">
        <v>707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2882.4384260000002</v>
      </c>
      <c r="G12" s="62"/>
      <c r="H12" s="62">
        <v>3047.4817670000002</v>
      </c>
      <c r="I12" s="62"/>
      <c r="J12" s="104">
        <f t="shared" ref="J12:J21" si="0">F12-H12</f>
        <v>-165.04334100000005</v>
      </c>
      <c r="K12" s="62"/>
      <c r="L12" s="105">
        <f t="shared" ref="L12:L21" si="1">F12/H12*100-100</f>
        <v>-5.415728579156422</v>
      </c>
      <c r="M12" s="98"/>
      <c r="N12" s="62">
        <v>8762.1447430000007</v>
      </c>
      <c r="O12" s="62"/>
      <c r="P12" s="62">
        <v>8945.936393</v>
      </c>
      <c r="Q12" s="62"/>
      <c r="R12" s="104">
        <f>N12-P12</f>
        <v>-183.79164999999921</v>
      </c>
      <c r="S12" s="62"/>
      <c r="T12" s="105">
        <f t="shared" ref="T12:T21" si="2">N12/P12*100-100</f>
        <v>-2.0544707890368272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973.39783599999998</v>
      </c>
      <c r="G13" s="62"/>
      <c r="H13" s="62">
        <v>1063.4878309999999</v>
      </c>
      <c r="I13" s="62"/>
      <c r="J13" s="104">
        <f t="shared" si="0"/>
        <v>-90.089994999999931</v>
      </c>
      <c r="K13" s="62"/>
      <c r="L13" s="105">
        <f t="shared" si="1"/>
        <v>-8.4711824972447545</v>
      </c>
      <c r="M13" s="98"/>
      <c r="N13" s="62">
        <v>3030.96144</v>
      </c>
      <c r="O13" s="62"/>
      <c r="P13" s="62">
        <v>3070.9828640000001</v>
      </c>
      <c r="Q13" s="62"/>
      <c r="R13" s="104">
        <f>N13-P13</f>
        <v>-40.021424000000025</v>
      </c>
      <c r="S13" s="62"/>
      <c r="T13" s="105">
        <f t="shared" si="2"/>
        <v>-1.3032122213756452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699.89045699999997</v>
      </c>
      <c r="G14" s="62"/>
      <c r="H14" s="62">
        <v>631.76271099999997</v>
      </c>
      <c r="I14" s="62"/>
      <c r="J14" s="104">
        <f t="shared" si="0"/>
        <v>68.127746000000002</v>
      </c>
      <c r="K14" s="62"/>
      <c r="L14" s="105">
        <f t="shared" si="1"/>
        <v>10.783755485055835</v>
      </c>
      <c r="M14" s="98"/>
      <c r="N14" s="62">
        <v>1912.783097</v>
      </c>
      <c r="O14" s="62"/>
      <c r="P14" s="62">
        <v>1798.483737</v>
      </c>
      <c r="Q14" s="62"/>
      <c r="R14" s="104">
        <f t="shared" ref="R14:R21" si="3">N14-P14</f>
        <v>114.29935999999998</v>
      </c>
      <c r="S14" s="62"/>
      <c r="T14" s="105">
        <f t="shared" si="2"/>
        <v>6.3553179630447829</v>
      </c>
      <c r="V14" s="43"/>
      <c r="W14" s="43"/>
    </row>
    <row r="15" spans="1:24" ht="12.75" customHeight="1" x14ac:dyDescent="0.2">
      <c r="B15" s="62" t="s">
        <v>369</v>
      </c>
      <c r="C15" s="62" t="s">
        <v>620</v>
      </c>
      <c r="D15" s="106"/>
      <c r="F15" s="62">
        <v>471.52364</v>
      </c>
      <c r="G15" s="62"/>
      <c r="H15" s="62">
        <v>505.42883599999999</v>
      </c>
      <c r="I15" s="62"/>
      <c r="J15" s="104">
        <f t="shared" si="0"/>
        <v>-33.905195999999989</v>
      </c>
      <c r="K15" s="62"/>
      <c r="L15" s="105">
        <f t="shared" si="1"/>
        <v>-6.7082037242528827</v>
      </c>
      <c r="M15" s="98"/>
      <c r="N15" s="62">
        <v>1510.058168</v>
      </c>
      <c r="O15" s="62"/>
      <c r="P15" s="62">
        <v>1449.5619119999999</v>
      </c>
      <c r="Q15" s="62"/>
      <c r="R15" s="104">
        <f t="shared" si="3"/>
        <v>60.49625600000013</v>
      </c>
      <c r="S15" s="62"/>
      <c r="T15" s="105">
        <f t="shared" si="2"/>
        <v>4.1734164990946567</v>
      </c>
      <c r="V15" s="43"/>
      <c r="W15" s="43"/>
    </row>
    <row r="16" spans="1:24" ht="12.75" customHeight="1" x14ac:dyDescent="0.2">
      <c r="B16" s="62" t="s">
        <v>370</v>
      </c>
      <c r="C16" s="62" t="s">
        <v>621</v>
      </c>
      <c r="D16" s="106"/>
      <c r="F16" s="62">
        <v>446.35114600000003</v>
      </c>
      <c r="G16" s="62"/>
      <c r="H16" s="62">
        <v>498.32394399999998</v>
      </c>
      <c r="I16" s="62"/>
      <c r="J16" s="104">
        <f t="shared" si="0"/>
        <v>-51.972797999999955</v>
      </c>
      <c r="K16" s="62"/>
      <c r="L16" s="105">
        <f t="shared" si="1"/>
        <v>-10.429520520892325</v>
      </c>
      <c r="M16" s="98"/>
      <c r="N16" s="62">
        <v>1323.971933</v>
      </c>
      <c r="O16" s="62"/>
      <c r="P16" s="62">
        <v>1362.8471440000001</v>
      </c>
      <c r="Q16" s="62"/>
      <c r="R16" s="104">
        <f t="shared" si="3"/>
        <v>-38.875211000000036</v>
      </c>
      <c r="S16" s="62"/>
      <c r="T16" s="105">
        <f t="shared" si="2"/>
        <v>-2.8524997224486981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429.73326700000001</v>
      </c>
      <c r="G17" s="62"/>
      <c r="H17" s="62">
        <v>461.413704</v>
      </c>
      <c r="I17" s="62"/>
      <c r="J17" s="104">
        <f t="shared" si="0"/>
        <v>-31.680436999999984</v>
      </c>
      <c r="K17" s="62"/>
      <c r="L17" s="105">
        <f t="shared" si="1"/>
        <v>-6.865950604709397</v>
      </c>
      <c r="M17" s="98"/>
      <c r="N17" s="62">
        <v>1377.085628</v>
      </c>
      <c r="O17" s="62"/>
      <c r="P17" s="62">
        <v>1333.2992450000002</v>
      </c>
      <c r="Q17" s="62"/>
      <c r="R17" s="104">
        <f t="shared" si="3"/>
        <v>43.786382999999887</v>
      </c>
      <c r="S17" s="62"/>
      <c r="T17" s="105">
        <f t="shared" si="2"/>
        <v>3.2840626861676299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210.898934</v>
      </c>
      <c r="G18" s="62"/>
      <c r="H18" s="62">
        <v>396.54749800000002</v>
      </c>
      <c r="I18" s="62"/>
      <c r="J18" s="104">
        <f t="shared" si="0"/>
        <v>-185.64856400000002</v>
      </c>
      <c r="K18" s="62"/>
      <c r="L18" s="105">
        <f t="shared" si="1"/>
        <v>-46.816223765456719</v>
      </c>
      <c r="M18" s="98"/>
      <c r="N18" s="62">
        <v>1047.322535</v>
      </c>
      <c r="O18" s="62"/>
      <c r="P18" s="62">
        <v>1027.4333530000001</v>
      </c>
      <c r="Q18" s="62"/>
      <c r="R18" s="104">
        <f t="shared" si="3"/>
        <v>19.889181999999892</v>
      </c>
      <c r="S18" s="62"/>
      <c r="T18" s="105">
        <f t="shared" si="2"/>
        <v>1.9358123757541534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267.258511</v>
      </c>
      <c r="G19" s="62"/>
      <c r="H19" s="62">
        <v>310.20574599999998</v>
      </c>
      <c r="I19" s="62"/>
      <c r="J19" s="104">
        <f t="shared" si="0"/>
        <v>-42.947234999999978</v>
      </c>
      <c r="K19" s="62"/>
      <c r="L19" s="105">
        <f t="shared" si="1"/>
        <v>-13.844758052934324</v>
      </c>
      <c r="M19" s="98"/>
      <c r="N19" s="62">
        <v>820.57436699999994</v>
      </c>
      <c r="O19" s="62"/>
      <c r="P19" s="62">
        <v>826.48257000000001</v>
      </c>
      <c r="Q19" s="62"/>
      <c r="R19" s="104">
        <f t="shared" si="3"/>
        <v>-5.9082030000000714</v>
      </c>
      <c r="S19" s="62"/>
      <c r="T19" s="105">
        <f t="shared" si="2"/>
        <v>-0.71486117366032431</v>
      </c>
      <c r="V19" s="43"/>
      <c r="W19" s="43"/>
    </row>
    <row r="20" spans="1:23" ht="12.75" customHeight="1" x14ac:dyDescent="0.2">
      <c r="B20" s="62" t="s">
        <v>373</v>
      </c>
      <c r="C20" s="62" t="s">
        <v>624</v>
      </c>
      <c r="D20" s="106"/>
      <c r="F20" s="62">
        <v>151.04990000000001</v>
      </c>
      <c r="G20" s="62"/>
      <c r="H20" s="62">
        <v>279.25083799999999</v>
      </c>
      <c r="I20" s="62"/>
      <c r="J20" s="104">
        <f t="shared" si="0"/>
        <v>-128.20093799999998</v>
      </c>
      <c r="K20" s="62"/>
      <c r="L20" s="105">
        <f t="shared" si="1"/>
        <v>-45.908882106917794</v>
      </c>
      <c r="M20" s="98"/>
      <c r="N20" s="62">
        <v>638.92165</v>
      </c>
      <c r="O20" s="62"/>
      <c r="P20" s="62">
        <v>681.08014200000002</v>
      </c>
      <c r="Q20" s="62"/>
      <c r="R20" s="104">
        <f t="shared" si="3"/>
        <v>-42.158492000000024</v>
      </c>
      <c r="S20" s="62"/>
      <c r="T20" s="105">
        <f t="shared" si="2"/>
        <v>-6.18994585221661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143.14484400000001</v>
      </c>
      <c r="G21" s="62"/>
      <c r="H21" s="62">
        <v>181.569624</v>
      </c>
      <c r="I21" s="62"/>
      <c r="J21" s="104">
        <f t="shared" si="0"/>
        <v>-38.424779999999998</v>
      </c>
      <c r="K21" s="62"/>
      <c r="L21" s="105">
        <f t="shared" si="1"/>
        <v>-21.162559658106687</v>
      </c>
      <c r="M21" s="98"/>
      <c r="N21" s="62">
        <v>457.23409700000002</v>
      </c>
      <c r="O21" s="62"/>
      <c r="P21" s="62">
        <v>524.59385199999997</v>
      </c>
      <c r="Q21" s="62"/>
      <c r="R21" s="104">
        <f t="shared" si="3"/>
        <v>-67.35975499999995</v>
      </c>
      <c r="S21" s="62"/>
      <c r="T21" s="105">
        <f t="shared" si="2"/>
        <v>-12.840363024307806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6038.7231419999953</v>
      </c>
      <c r="G23" s="100"/>
      <c r="H23" s="100">
        <v>6252.8902770000177</v>
      </c>
      <c r="I23" s="100"/>
      <c r="J23" s="101">
        <f>F23-H23</f>
        <v>-214.16713500002243</v>
      </c>
      <c r="K23" s="108"/>
      <c r="L23" s="102">
        <f>F23/H23*100-100</f>
        <v>-3.4250902464703898</v>
      </c>
      <c r="M23" s="103"/>
      <c r="N23" s="100">
        <v>18218.186091999993</v>
      </c>
      <c r="O23" s="100"/>
      <c r="P23" s="100">
        <v>18159.636148000012</v>
      </c>
      <c r="Q23" s="100"/>
      <c r="R23" s="101">
        <f>N23-P23</f>
        <v>58.549943999980314</v>
      </c>
      <c r="S23" s="108"/>
      <c r="T23" s="102">
        <f>N23/P23*100-100</f>
        <v>0.32241804583969724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6483.4917990000022</v>
      </c>
      <c r="G24" s="109"/>
      <c r="H24" s="109">
        <v>6735.4248890000008</v>
      </c>
      <c r="I24" s="109"/>
      <c r="J24" s="110">
        <f>F24-H24</f>
        <v>-251.93308999999863</v>
      </c>
      <c r="K24" s="110"/>
      <c r="L24" s="111">
        <f>F24/H24*100-100</f>
        <v>-3.7404186692281911</v>
      </c>
      <c r="M24" s="112"/>
      <c r="N24" s="109">
        <v>19609.395848</v>
      </c>
      <c r="O24" s="109"/>
      <c r="P24" s="109">
        <v>19587.600224000002</v>
      </c>
      <c r="Q24" s="109"/>
      <c r="R24" s="110">
        <f>N24-P24</f>
        <v>21.795623999998497</v>
      </c>
      <c r="S24" s="110"/>
      <c r="T24" s="111">
        <f>N24/P24*100-100</f>
        <v>0.11127255891865673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6565.0352930000017</v>
      </c>
      <c r="G25" s="100"/>
      <c r="H25" s="100">
        <v>6822.2382100000013</v>
      </c>
      <c r="I25" s="100"/>
      <c r="J25" s="101">
        <f>F25-H25</f>
        <v>-257.20291699999962</v>
      </c>
      <c r="K25" s="108"/>
      <c r="L25" s="102">
        <f>F25/H25*100-100</f>
        <v>-3.7700664955233094</v>
      </c>
      <c r="M25" s="103"/>
      <c r="N25" s="100">
        <v>19905.336092000001</v>
      </c>
      <c r="O25" s="100"/>
      <c r="P25" s="100">
        <v>19882.043007</v>
      </c>
      <c r="Q25" s="100"/>
      <c r="R25" s="101">
        <f>N25-P25</f>
        <v>23.293085000001156</v>
      </c>
      <c r="S25" s="108"/>
      <c r="T25" s="102">
        <f>N25/P25*100-100</f>
        <v>0.11715639580802417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2033.7008490000007</v>
      </c>
      <c r="G26" s="109"/>
      <c r="H26" s="109">
        <v>2365.5031999999997</v>
      </c>
      <c r="I26" s="62"/>
      <c r="J26" s="110">
        <f>F26-H26</f>
        <v>-331.80235099999891</v>
      </c>
      <c r="K26" s="78"/>
      <c r="L26" s="111">
        <f>F26/H26*100-100</f>
        <v>-14.026713259149219</v>
      </c>
      <c r="M26" s="114"/>
      <c r="N26" s="109">
        <v>7216.8490109999984</v>
      </c>
      <c r="O26" s="109"/>
      <c r="P26" s="109">
        <v>7023.789788</v>
      </c>
      <c r="Q26" s="62"/>
      <c r="R26" s="110">
        <f>N26-P26</f>
        <v>193.05922299999838</v>
      </c>
      <c r="S26" s="110"/>
      <c r="T26" s="111">
        <f>N26/P26*100-100</f>
        <v>2.7486475083556172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1952.1573550000007</v>
      </c>
      <c r="G27" s="100"/>
      <c r="H27" s="100">
        <v>2278.6898789999996</v>
      </c>
      <c r="I27" s="100"/>
      <c r="J27" s="101">
        <f>F27-H27</f>
        <v>-326.53252399999883</v>
      </c>
      <c r="K27" s="108"/>
      <c r="L27" s="102">
        <f>F27/H27*100-100</f>
        <v>-14.329836061030704</v>
      </c>
      <c r="M27" s="103"/>
      <c r="N27" s="100">
        <v>6920.908766999999</v>
      </c>
      <c r="O27" s="100"/>
      <c r="P27" s="100">
        <v>6729.3470049999996</v>
      </c>
      <c r="Q27" s="100"/>
      <c r="R27" s="101">
        <f>N27-P27</f>
        <v>191.56176199999936</v>
      </c>
      <c r="S27" s="108"/>
      <c r="T27" s="102">
        <f>N27/P27*100-100</f>
        <v>2.8466619696928603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15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15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15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15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15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15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15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15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15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15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15">
      <c r="B21" s="84" t="s">
        <v>340</v>
      </c>
      <c r="C21" s="88">
        <v>780.33571099999995</v>
      </c>
      <c r="D21" s="88">
        <v>36.124935999999998</v>
      </c>
      <c r="E21" s="88">
        <v>196.33767599999999</v>
      </c>
      <c r="F21" s="88">
        <v>10.473259000000001</v>
      </c>
      <c r="G21" s="88">
        <v>4.6636049999999996</v>
      </c>
      <c r="H21" s="88">
        <v>8.3686430000000005</v>
      </c>
      <c r="I21" s="88">
        <v>45.143523999999999</v>
      </c>
      <c r="J21" s="88">
        <v>40.685569000000001</v>
      </c>
      <c r="K21" s="88">
        <v>9.059939</v>
      </c>
      <c r="L21" s="88">
        <v>1618.710763</v>
      </c>
      <c r="M21" s="88">
        <v>5.5540750000000001</v>
      </c>
      <c r="N21" s="88">
        <v>40.880650000000003</v>
      </c>
      <c r="O21" s="88">
        <v>858.89031399999999</v>
      </c>
      <c r="P21" s="88">
        <v>19.966055000000001</v>
      </c>
      <c r="Q21" s="88">
        <v>40.165391</v>
      </c>
      <c r="R21" s="83"/>
      <c r="S21" s="84" t="s">
        <v>540</v>
      </c>
    </row>
    <row r="22" spans="1:19" x14ac:dyDescent="0.15">
      <c r="B22" s="84" t="s">
        <v>341</v>
      </c>
      <c r="C22" s="88">
        <v>807.11413300000004</v>
      </c>
      <c r="D22" s="88">
        <v>36.014830000000003</v>
      </c>
      <c r="E22" s="88">
        <v>174.76089999999999</v>
      </c>
      <c r="F22" s="88">
        <v>11.429133</v>
      </c>
      <c r="G22" s="88">
        <v>6.4055669999999996</v>
      </c>
      <c r="H22" s="88">
        <v>8.2050040000000006</v>
      </c>
      <c r="I22" s="88">
        <v>47.851115999999998</v>
      </c>
      <c r="J22" s="88">
        <v>39.905741999999996</v>
      </c>
      <c r="K22" s="88">
        <v>8.0942570000000007</v>
      </c>
      <c r="L22" s="88">
        <v>1761.680842</v>
      </c>
      <c r="M22" s="88">
        <v>6.1663309999999996</v>
      </c>
      <c r="N22" s="88">
        <v>83.183646999999993</v>
      </c>
      <c r="O22" s="88">
        <v>823.75680799999998</v>
      </c>
      <c r="P22" s="88">
        <v>40.671779999999998</v>
      </c>
      <c r="Q22" s="88">
        <v>37.539912000000001</v>
      </c>
      <c r="R22" s="83"/>
      <c r="S22" s="84" t="s">
        <v>541</v>
      </c>
    </row>
    <row r="23" spans="1:19" x14ac:dyDescent="0.15">
      <c r="B23" s="84" t="s">
        <v>342</v>
      </c>
      <c r="C23" s="88">
        <v>766.11034900000004</v>
      </c>
      <c r="D23" s="88">
        <v>38.021065</v>
      </c>
      <c r="E23" s="88">
        <v>155.67813100000001</v>
      </c>
      <c r="F23" s="88">
        <v>9.0768319999999996</v>
      </c>
      <c r="G23" s="88">
        <v>4.6462820000000002</v>
      </c>
      <c r="H23" s="88">
        <v>7.0376950000000003</v>
      </c>
      <c r="I23" s="88">
        <v>62.823712999999998</v>
      </c>
      <c r="J23" s="88">
        <v>45.227992</v>
      </c>
      <c r="K23" s="88">
        <v>7.912528</v>
      </c>
      <c r="L23" s="88">
        <v>1783.904389</v>
      </c>
      <c r="M23" s="88">
        <v>9.680847</v>
      </c>
      <c r="N23" s="88">
        <v>33.463931000000002</v>
      </c>
      <c r="O23" s="88">
        <v>857.45398</v>
      </c>
      <c r="P23" s="88">
        <v>23.141369999999998</v>
      </c>
      <c r="Q23" s="88">
        <v>37.536110999999998</v>
      </c>
      <c r="R23" s="83"/>
      <c r="S23" s="84" t="s">
        <v>542</v>
      </c>
    </row>
    <row r="24" spans="1:19" x14ac:dyDescent="0.15">
      <c r="B24" s="84" t="s">
        <v>343</v>
      </c>
      <c r="C24" s="88">
        <v>714.48666800000001</v>
      </c>
      <c r="D24" s="88">
        <v>38.139975999999997</v>
      </c>
      <c r="E24" s="88">
        <v>184.811767</v>
      </c>
      <c r="F24" s="88">
        <v>16.603081</v>
      </c>
      <c r="G24" s="88">
        <v>4.1849600000000002</v>
      </c>
      <c r="H24" s="88">
        <v>5.895187</v>
      </c>
      <c r="I24" s="88">
        <v>49.061909</v>
      </c>
      <c r="J24" s="88">
        <v>41.807451999999998</v>
      </c>
      <c r="K24" s="88">
        <v>4.6268789999999997</v>
      </c>
      <c r="L24" s="88">
        <v>1747.404601</v>
      </c>
      <c r="M24" s="88">
        <v>9.3789280000000002</v>
      </c>
      <c r="N24" s="88">
        <v>28.783284999999999</v>
      </c>
      <c r="O24" s="88">
        <v>865.11160900000004</v>
      </c>
      <c r="P24" s="88">
        <v>19.829561000000002</v>
      </c>
      <c r="Q24" s="88">
        <v>35.726878999999997</v>
      </c>
      <c r="R24" s="83"/>
      <c r="S24" s="84" t="s">
        <v>543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15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15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15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15">
      <c r="B52" s="84" t="s">
        <v>340</v>
      </c>
      <c r="C52" s="88">
        <v>34.177847999999997</v>
      </c>
      <c r="D52" s="88">
        <v>319.17875199999997</v>
      </c>
      <c r="E52" s="88">
        <v>5.807582</v>
      </c>
      <c r="F52" s="88">
        <v>10.384759000000001</v>
      </c>
      <c r="G52" s="88">
        <v>11.838661999999999</v>
      </c>
      <c r="H52" s="88">
        <v>3.7591869999999998</v>
      </c>
      <c r="I52" s="88">
        <v>240.47614300000001</v>
      </c>
      <c r="J52" s="88">
        <v>125.55342</v>
      </c>
      <c r="K52" s="88">
        <v>303.93938800000024</v>
      </c>
      <c r="L52" s="88">
        <v>55.485109999999999</v>
      </c>
      <c r="M52" s="88">
        <v>51.354807999999998</v>
      </c>
      <c r="N52" s="88">
        <v>78.989985000000004</v>
      </c>
      <c r="O52" s="88">
        <v>33.684092</v>
      </c>
      <c r="P52" s="89">
        <v>2117.4860580000004</v>
      </c>
      <c r="Q52" s="89">
        <v>1813.5466700000002</v>
      </c>
      <c r="R52" s="83"/>
      <c r="S52" s="84" t="s">
        <v>540</v>
      </c>
    </row>
    <row r="53" spans="1:19" x14ac:dyDescent="0.15">
      <c r="B53" s="84" t="s">
        <v>341</v>
      </c>
      <c r="C53" s="88">
        <v>36.302576000000002</v>
      </c>
      <c r="D53" s="88">
        <v>318.08910600000002</v>
      </c>
      <c r="E53" s="88">
        <v>11.17844</v>
      </c>
      <c r="F53" s="88">
        <v>7.8447420000000001</v>
      </c>
      <c r="G53" s="88">
        <v>11.124896</v>
      </c>
      <c r="H53" s="88">
        <v>3.3487710000000002</v>
      </c>
      <c r="I53" s="88">
        <v>246.287723</v>
      </c>
      <c r="J53" s="88">
        <v>99.998778999999999</v>
      </c>
      <c r="K53" s="88">
        <v>309.06670300000019</v>
      </c>
      <c r="L53" s="88">
        <v>61.704726000000001</v>
      </c>
      <c r="M53" s="88">
        <v>49.239131999999998</v>
      </c>
      <c r="N53" s="88">
        <v>90.290087999999997</v>
      </c>
      <c r="O53" s="88">
        <v>45.060082999999999</v>
      </c>
      <c r="P53" s="89">
        <v>1985.6325229999998</v>
      </c>
      <c r="Q53" s="89">
        <v>1676.5658199999996</v>
      </c>
      <c r="R53" s="83"/>
      <c r="S53" s="84" t="s">
        <v>541</v>
      </c>
    </row>
    <row r="54" spans="1:19" x14ac:dyDescent="0.15">
      <c r="B54" s="84" t="s">
        <v>342</v>
      </c>
      <c r="C54" s="88">
        <v>36.951383</v>
      </c>
      <c r="D54" s="88">
        <v>295.28492199999999</v>
      </c>
      <c r="E54" s="88">
        <v>5.9006489999999996</v>
      </c>
      <c r="F54" s="88">
        <v>8.0177659999999999</v>
      </c>
      <c r="G54" s="88">
        <v>11.535819999999999</v>
      </c>
      <c r="H54" s="88">
        <v>2.6205240000000001</v>
      </c>
      <c r="I54" s="88">
        <v>277.96525200000002</v>
      </c>
      <c r="J54" s="88">
        <v>110.654189</v>
      </c>
      <c r="K54" s="88">
        <v>326.95397999999932</v>
      </c>
      <c r="L54" s="88">
        <v>61.911537000000003</v>
      </c>
      <c r="M54" s="88">
        <v>51.320239999999998</v>
      </c>
      <c r="N54" s="88">
        <v>122.13655900000001</v>
      </c>
      <c r="O54" s="88">
        <v>52.127625999999999</v>
      </c>
      <c r="P54" s="89">
        <v>1980.1864749999993</v>
      </c>
      <c r="Q54" s="89">
        <v>1653.232495</v>
      </c>
      <c r="R54" s="83"/>
      <c r="S54" s="84" t="s">
        <v>542</v>
      </c>
    </row>
    <row r="55" spans="1:19" x14ac:dyDescent="0.15">
      <c r="B55" s="84" t="s">
        <v>343</v>
      </c>
      <c r="C55" s="88">
        <v>34.690699000000002</v>
      </c>
      <c r="D55" s="88">
        <v>303.13499400000001</v>
      </c>
      <c r="E55" s="88">
        <v>8.2430859999999999</v>
      </c>
      <c r="F55" s="88">
        <v>10.570967</v>
      </c>
      <c r="G55" s="88">
        <v>11.744121</v>
      </c>
      <c r="H55" s="88">
        <v>2.4606479999999999</v>
      </c>
      <c r="I55" s="88">
        <v>264.06984999999997</v>
      </c>
      <c r="J55" s="88">
        <v>96.841065</v>
      </c>
      <c r="K55" s="88">
        <v>269.8119669999997</v>
      </c>
      <c r="L55" s="88">
        <v>53.555045999999997</v>
      </c>
      <c r="M55" s="88">
        <v>49.612247000000004</v>
      </c>
      <c r="N55" s="88">
        <v>96.504250999999996</v>
      </c>
      <c r="O55" s="88">
        <v>49.475219000000003</v>
      </c>
      <c r="P55" s="89">
        <v>1878.8575979999998</v>
      </c>
      <c r="Q55" s="89">
        <v>1609.045631</v>
      </c>
      <c r="R55" s="83"/>
      <c r="S55" s="84" t="s">
        <v>543</v>
      </c>
    </row>
    <row r="56" spans="1:19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19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5" t="s">
        <v>708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1747.404601</v>
      </c>
      <c r="G12" s="62"/>
      <c r="H12" s="62">
        <v>1759.8546919999999</v>
      </c>
      <c r="I12" s="62"/>
      <c r="J12" s="104">
        <f t="shared" ref="J12:J21" si="0">F12-H12</f>
        <v>-12.450090999999929</v>
      </c>
      <c r="K12" s="62"/>
      <c r="L12" s="105">
        <f t="shared" ref="L12:L21" si="1">F12/H12*100-100</f>
        <v>-0.7074499421228353</v>
      </c>
      <c r="M12" s="98"/>
      <c r="N12" s="62">
        <v>5292.9898320000002</v>
      </c>
      <c r="O12" s="62"/>
      <c r="P12" s="62">
        <v>5103.4484059999995</v>
      </c>
      <c r="Q12" s="62"/>
      <c r="R12" s="104">
        <f>N12-P12</f>
        <v>189.54142600000068</v>
      </c>
      <c r="S12" s="62"/>
      <c r="T12" s="105">
        <f t="shared" ref="T12:T21" si="2">N12/P12*100-100</f>
        <v>3.7139873066446967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865.11160900000004</v>
      </c>
      <c r="G13" s="62"/>
      <c r="H13" s="62">
        <v>980.34778200000005</v>
      </c>
      <c r="I13" s="62"/>
      <c r="J13" s="104">
        <f t="shared" si="0"/>
        <v>-115.23617300000001</v>
      </c>
      <c r="K13" s="62"/>
      <c r="L13" s="105">
        <f t="shared" si="1"/>
        <v>-11.754621687918501</v>
      </c>
      <c r="M13" s="98"/>
      <c r="N13" s="62">
        <v>2546.3223969999999</v>
      </c>
      <c r="P13" s="62">
        <v>2737.030843</v>
      </c>
      <c r="Q13" s="62"/>
      <c r="R13" s="104">
        <f>N13-P13</f>
        <v>-190.70844600000009</v>
      </c>
      <c r="S13" s="62"/>
      <c r="T13" s="105">
        <f t="shared" si="2"/>
        <v>-6.9677127127646372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714.48666800000001</v>
      </c>
      <c r="G14" s="62"/>
      <c r="H14" s="62">
        <v>746.15877499999999</v>
      </c>
      <c r="I14" s="62"/>
      <c r="J14" s="104">
        <f t="shared" si="0"/>
        <v>-31.672106999999983</v>
      </c>
      <c r="K14" s="62"/>
      <c r="L14" s="105">
        <f t="shared" si="1"/>
        <v>-4.2446873321298142</v>
      </c>
      <c r="M14" s="98"/>
      <c r="N14" s="62">
        <v>2287.7111500000001</v>
      </c>
      <c r="O14" s="62"/>
      <c r="P14" s="62">
        <v>2137.667453</v>
      </c>
      <c r="Q14" s="62"/>
      <c r="R14" s="104">
        <f t="shared" ref="R14:R21" si="3">N14-P14</f>
        <v>150.04369700000007</v>
      </c>
      <c r="S14" s="62"/>
      <c r="T14" s="105">
        <f t="shared" si="2"/>
        <v>7.0190382881784927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561.32210499999997</v>
      </c>
      <c r="G15" s="62"/>
      <c r="H15" s="62">
        <v>379.55175800000001</v>
      </c>
      <c r="I15" s="62"/>
      <c r="J15" s="104">
        <f t="shared" si="0"/>
        <v>181.77034699999996</v>
      </c>
      <c r="K15" s="62"/>
      <c r="L15" s="105">
        <f t="shared" si="1"/>
        <v>47.890793065434821</v>
      </c>
      <c r="M15" s="98"/>
      <c r="N15" s="62">
        <v>1423.9575130000001</v>
      </c>
      <c r="P15" s="62">
        <v>1092.668032</v>
      </c>
      <c r="Q15" s="62"/>
      <c r="R15" s="104">
        <f t="shared" si="3"/>
        <v>331.28948100000002</v>
      </c>
      <c r="S15" s="62"/>
      <c r="T15" s="105">
        <f t="shared" si="2"/>
        <v>30.319316690689078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269.81196699999998</v>
      </c>
      <c r="G16" s="62"/>
      <c r="H16" s="62">
        <v>326.907535</v>
      </c>
      <c r="I16" s="62"/>
      <c r="J16" s="104">
        <f t="shared" si="0"/>
        <v>-57.095568000000014</v>
      </c>
      <c r="K16" s="62"/>
      <c r="L16" s="105">
        <f t="shared" si="1"/>
        <v>-17.465356985424023</v>
      </c>
      <c r="M16" s="98"/>
      <c r="N16" s="62">
        <v>905.83264999999994</v>
      </c>
      <c r="P16" s="62">
        <v>919.48655099999996</v>
      </c>
      <c r="Q16" s="62"/>
      <c r="R16" s="104">
        <f t="shared" si="3"/>
        <v>-13.653901000000019</v>
      </c>
      <c r="S16" s="62"/>
      <c r="T16" s="105">
        <f t="shared" si="2"/>
        <v>-1.4849484187833468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303.13499400000001</v>
      </c>
      <c r="G17" s="62"/>
      <c r="H17" s="62">
        <v>289.68687599999998</v>
      </c>
      <c r="I17" s="62"/>
      <c r="J17" s="104">
        <f t="shared" si="0"/>
        <v>13.448118000000022</v>
      </c>
      <c r="K17" s="62"/>
      <c r="L17" s="105">
        <f t="shared" si="1"/>
        <v>4.6422945304571073</v>
      </c>
      <c r="M17" s="98"/>
      <c r="N17" s="62">
        <v>916.50902199999996</v>
      </c>
      <c r="P17" s="62">
        <v>870.44062799999995</v>
      </c>
      <c r="Q17" s="62"/>
      <c r="R17" s="104">
        <f t="shared" si="3"/>
        <v>46.068394000000012</v>
      </c>
      <c r="S17" s="62"/>
      <c r="T17" s="105">
        <f t="shared" si="2"/>
        <v>5.2925371953111551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264.06984999999997</v>
      </c>
      <c r="G18" s="62"/>
      <c r="H18" s="62">
        <v>274.62610999999998</v>
      </c>
      <c r="I18" s="62"/>
      <c r="J18" s="104">
        <f t="shared" si="0"/>
        <v>-10.556260000000009</v>
      </c>
      <c r="K18" s="62"/>
      <c r="L18" s="105">
        <f t="shared" si="1"/>
        <v>-3.843866120377271</v>
      </c>
      <c r="M18" s="98"/>
      <c r="N18" s="62">
        <v>788.32282499999997</v>
      </c>
      <c r="P18" s="62">
        <v>742.78097000000002</v>
      </c>
      <c r="Q18" s="62"/>
      <c r="R18" s="104">
        <f t="shared" si="3"/>
        <v>45.541854999999941</v>
      </c>
      <c r="S18" s="62"/>
      <c r="T18" s="105">
        <f t="shared" si="2"/>
        <v>6.1312630289922225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184.811767</v>
      </c>
      <c r="G19" s="62"/>
      <c r="H19" s="62">
        <v>194.790032</v>
      </c>
      <c r="I19" s="62"/>
      <c r="J19" s="104">
        <f t="shared" si="0"/>
        <v>-9.9782649999999933</v>
      </c>
      <c r="K19" s="62"/>
      <c r="L19" s="105">
        <f t="shared" si="1"/>
        <v>-5.122574752695769</v>
      </c>
      <c r="M19" s="98"/>
      <c r="N19" s="62">
        <v>515.25079800000003</v>
      </c>
      <c r="P19" s="62">
        <v>539.90715499999999</v>
      </c>
      <c r="Q19" s="62"/>
      <c r="R19" s="104">
        <f t="shared" si="3"/>
        <v>-24.656356999999957</v>
      </c>
      <c r="S19" s="62"/>
      <c r="T19" s="105">
        <f t="shared" si="2"/>
        <v>-4.5667772267252076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88.804952</v>
      </c>
      <c r="G20" s="62"/>
      <c r="H20" s="62">
        <v>103.086276</v>
      </c>
      <c r="I20" s="62"/>
      <c r="J20" s="104">
        <f t="shared" si="0"/>
        <v>-14.281323999999998</v>
      </c>
      <c r="K20" s="62"/>
      <c r="L20" s="105">
        <f t="shared" si="1"/>
        <v>-13.85375876804396</v>
      </c>
      <c r="M20" s="98"/>
      <c r="N20" s="62">
        <v>258.681173</v>
      </c>
      <c r="P20" s="62">
        <v>313.11777799999999</v>
      </c>
      <c r="Q20" s="62"/>
      <c r="R20" s="104">
        <f t="shared" si="3"/>
        <v>-54.436604999999986</v>
      </c>
      <c r="S20" s="62"/>
      <c r="T20" s="105">
        <f t="shared" si="2"/>
        <v>-17.385344692884217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96.841065</v>
      </c>
      <c r="G21" s="62"/>
      <c r="H21" s="62">
        <v>99.945092000000002</v>
      </c>
      <c r="I21" s="62"/>
      <c r="J21" s="104">
        <f t="shared" si="0"/>
        <v>-3.1040270000000021</v>
      </c>
      <c r="K21" s="62"/>
      <c r="L21" s="105">
        <f t="shared" si="1"/>
        <v>-3.1057322954888065</v>
      </c>
      <c r="M21" s="98"/>
      <c r="N21" s="62">
        <v>307.494033</v>
      </c>
      <c r="P21" s="62">
        <v>300.50326100000001</v>
      </c>
      <c r="Q21" s="62"/>
      <c r="R21" s="104">
        <f t="shared" si="3"/>
        <v>6.9907719999999927</v>
      </c>
      <c r="S21" s="62"/>
      <c r="T21" s="105">
        <f t="shared" si="2"/>
        <v>2.3263547878769941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4348.8504569999959</v>
      </c>
      <c r="G23" s="100"/>
      <c r="H23" s="100">
        <v>4543.5909240000101</v>
      </c>
      <c r="I23" s="100"/>
      <c r="J23" s="101">
        <f>F23-H23</f>
        <v>-194.74046700001418</v>
      </c>
      <c r="K23" s="108"/>
      <c r="L23" s="102">
        <f>F23/H23*100-100</f>
        <v>-4.2860475394332411</v>
      </c>
      <c r="M23" s="103"/>
      <c r="N23" s="100">
        <v>13246.729135999998</v>
      </c>
      <c r="O23" s="100"/>
      <c r="P23" s="100">
        <v>12994.307393000006</v>
      </c>
      <c r="Q23" s="100"/>
      <c r="R23" s="101">
        <f>N23-P23</f>
        <v>252.42174299999169</v>
      </c>
      <c r="S23" s="108"/>
      <c r="T23" s="102">
        <f>N23/P23*100-100</f>
        <v>1.942556346912113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4746.7549349999999</v>
      </c>
      <c r="G24" s="109"/>
      <c r="H24" s="109">
        <v>4953.0397439999997</v>
      </c>
      <c r="I24" s="109"/>
      <c r="J24" s="110">
        <f>F24-H24</f>
        <v>-206.28480899999977</v>
      </c>
      <c r="K24" s="110"/>
      <c r="L24" s="111">
        <f>F24/H24*100-100</f>
        <v>-4.1648123104582169</v>
      </c>
      <c r="M24" s="112"/>
      <c r="N24" s="109">
        <v>14498.145681000002</v>
      </c>
      <c r="O24" s="109"/>
      <c r="P24" s="109">
        <v>14165.557827999999</v>
      </c>
      <c r="Q24" s="109"/>
      <c r="R24" s="110">
        <f>N24-P24</f>
        <v>332.58785300000272</v>
      </c>
      <c r="S24" s="110"/>
      <c r="T24" s="111">
        <f>N24/P24*100-100</f>
        <v>2.3478627318339846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5016.5669019999996</v>
      </c>
      <c r="G25" s="100"/>
      <c r="H25" s="100">
        <v>5279.947279</v>
      </c>
      <c r="I25" s="100"/>
      <c r="J25" s="101">
        <f>F25-H25</f>
        <v>-263.38037700000041</v>
      </c>
      <c r="K25" s="108"/>
      <c r="L25" s="102">
        <f>F25/H25*100-100</f>
        <v>-4.988314524418584</v>
      </c>
      <c r="M25" s="103"/>
      <c r="N25" s="100">
        <v>15403.978330999998</v>
      </c>
      <c r="O25" s="100"/>
      <c r="P25" s="100">
        <v>15085.044379000001</v>
      </c>
      <c r="Q25" s="100"/>
      <c r="R25" s="101">
        <f>N25-P25</f>
        <v>318.93395199999759</v>
      </c>
      <c r="S25" s="108"/>
      <c r="T25" s="102">
        <f>N25/P25*100-100</f>
        <v>2.1142394015359258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1878.8575979999998</v>
      </c>
      <c r="G26" s="109"/>
      <c r="H26" s="109">
        <v>1933.3069769999995</v>
      </c>
      <c r="I26" s="109"/>
      <c r="J26" s="110">
        <f>F26-H26</f>
        <v>-54.449378999999681</v>
      </c>
      <c r="K26" s="110"/>
      <c r="L26" s="111">
        <f>F26/H26*100-100</f>
        <v>-2.8163855842744283</v>
      </c>
      <c r="M26" s="114"/>
      <c r="N26" s="109">
        <v>5844.6765959999984</v>
      </c>
      <c r="O26" s="109"/>
      <c r="P26" s="109">
        <v>5598.8524159999988</v>
      </c>
      <c r="Q26" s="62"/>
      <c r="R26" s="110">
        <f>N26-P26</f>
        <v>245.82417999999961</v>
      </c>
      <c r="S26" s="110"/>
      <c r="T26" s="111">
        <f>N26/P26*100-100</f>
        <v>4.3906172503761667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1609.045631</v>
      </c>
      <c r="G27" s="100"/>
      <c r="H27" s="100">
        <v>1606.399441999999</v>
      </c>
      <c r="I27" s="100"/>
      <c r="J27" s="101">
        <f>F27-H27</f>
        <v>2.6461890000009589</v>
      </c>
      <c r="K27" s="108"/>
      <c r="L27" s="102">
        <f>F27/H27*100-100</f>
        <v>0.16472795811645824</v>
      </c>
      <c r="M27" s="103"/>
      <c r="N27" s="100">
        <v>4938.8439459999991</v>
      </c>
      <c r="O27" s="100"/>
      <c r="P27" s="100">
        <v>4679.3658649999979</v>
      </c>
      <c r="Q27" s="100"/>
      <c r="R27" s="101">
        <f>N27-P27</f>
        <v>259.47808100000111</v>
      </c>
      <c r="S27" s="108"/>
      <c r="T27" s="102">
        <f>N27/P27*100-100</f>
        <v>5.545154802722422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139.231572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431.42864399999996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579.48673699999995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95.593670000000017</v>
      </c>
      <c r="D21" s="123">
        <v>310.56037100000003</v>
      </c>
      <c r="E21" s="123">
        <v>80.350504000000001</v>
      </c>
      <c r="F21" s="123">
        <v>632.15999599999998</v>
      </c>
      <c r="G21" s="123">
        <v>239.04203000000001</v>
      </c>
      <c r="H21" s="123">
        <v>2096.4422739999982</v>
      </c>
      <c r="I21" s="123">
        <v>446.65815700000002</v>
      </c>
      <c r="J21" s="123">
        <v>21.928449000000001</v>
      </c>
      <c r="K21" s="123">
        <v>310.02674000000007</v>
      </c>
      <c r="L21" s="123">
        <v>838.67191500000035</v>
      </c>
      <c r="M21" s="123">
        <v>645.75326200000018</v>
      </c>
      <c r="N21" s="123">
        <v>625.864103</v>
      </c>
      <c r="O21" s="123">
        <v>335.86838299999999</v>
      </c>
      <c r="P21" s="123">
        <v>22.484459000000001</v>
      </c>
      <c r="Q21" s="123">
        <v>603.37179000000003</v>
      </c>
      <c r="R21" s="123">
        <v>195.30003599999995</v>
      </c>
      <c r="S21" s="123">
        <v>457.46662900000007</v>
      </c>
      <c r="T21" s="123">
        <v>563.658817</v>
      </c>
      <c r="U21" s="123">
        <v>0.247998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157.389072</v>
      </c>
      <c r="D22" s="123">
        <v>363.43079900000009</v>
      </c>
      <c r="E22" s="123">
        <v>64.320561999999995</v>
      </c>
      <c r="F22" s="123">
        <v>688.32345799999996</v>
      </c>
      <c r="G22" s="123">
        <v>240.86609000000004</v>
      </c>
      <c r="H22" s="123">
        <v>2484.7395290000013</v>
      </c>
      <c r="I22" s="123">
        <v>729.07528200000002</v>
      </c>
      <c r="J22" s="123">
        <v>23.864186</v>
      </c>
      <c r="K22" s="123">
        <v>292.30611200000004</v>
      </c>
      <c r="L22" s="123">
        <v>826.7998769999997</v>
      </c>
      <c r="M22" s="123">
        <v>724.46825599999988</v>
      </c>
      <c r="N22" s="123">
        <v>572.70243400000004</v>
      </c>
      <c r="O22" s="123">
        <v>168.37096</v>
      </c>
      <c r="P22" s="123">
        <v>43.296212000000004</v>
      </c>
      <c r="Q22" s="123">
        <v>592.84834500000011</v>
      </c>
      <c r="R22" s="123">
        <v>210.87954500000001</v>
      </c>
      <c r="S22" s="123">
        <v>477.30768600000016</v>
      </c>
      <c r="T22" s="123">
        <v>575.70534399999997</v>
      </c>
      <c r="U22" s="123">
        <v>0.94229799999999986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179.116275</v>
      </c>
      <c r="D23" s="123">
        <v>354.93828300000001</v>
      </c>
      <c r="E23" s="123">
        <v>79.54113000000001</v>
      </c>
      <c r="F23" s="123">
        <v>705.4733379999999</v>
      </c>
      <c r="G23" s="123">
        <v>215.49589499999996</v>
      </c>
      <c r="H23" s="123">
        <v>2365.3993439999977</v>
      </c>
      <c r="I23" s="123">
        <v>588.29775200000006</v>
      </c>
      <c r="J23" s="123">
        <v>22.144780000000001</v>
      </c>
      <c r="K23" s="123">
        <v>430.06450199999995</v>
      </c>
      <c r="L23" s="123">
        <v>837.09694399999978</v>
      </c>
      <c r="M23" s="123">
        <v>704.64679100000001</v>
      </c>
      <c r="N23" s="123">
        <v>576.98675200000002</v>
      </c>
      <c r="O23" s="123">
        <v>135.62509299999999</v>
      </c>
      <c r="P23" s="123">
        <v>31.313908999999999</v>
      </c>
      <c r="Q23" s="123">
        <v>555.89845400000002</v>
      </c>
      <c r="R23" s="123">
        <v>223.99931799999993</v>
      </c>
      <c r="S23" s="123">
        <v>485.38018500000021</v>
      </c>
      <c r="T23" s="123">
        <v>578.91748399999994</v>
      </c>
      <c r="U23" s="123">
        <v>0.60185500000000003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115.67440499999999</v>
      </c>
      <c r="D24" s="123">
        <v>319.96696799999995</v>
      </c>
      <c r="E24" s="123">
        <v>50.868596000000004</v>
      </c>
      <c r="F24" s="123">
        <v>661.95557800000006</v>
      </c>
      <c r="G24" s="123">
        <v>237.96573500000008</v>
      </c>
      <c r="H24" s="123">
        <v>2277.5718399999973</v>
      </c>
      <c r="I24" s="123">
        <v>314.75301300000001</v>
      </c>
      <c r="J24" s="123">
        <v>25.158953</v>
      </c>
      <c r="K24" s="123">
        <v>504.56663500000013</v>
      </c>
      <c r="L24" s="123">
        <v>797.54743599999995</v>
      </c>
      <c r="M24" s="123">
        <v>656.54179299999987</v>
      </c>
      <c r="N24" s="123">
        <v>547.84871199999998</v>
      </c>
      <c r="O24" s="123">
        <v>197.263508</v>
      </c>
      <c r="P24" s="123">
        <v>29.934355</v>
      </c>
      <c r="Q24" s="123">
        <v>557.31038999999998</v>
      </c>
      <c r="R24" s="123">
        <v>216.86247299999991</v>
      </c>
      <c r="S24" s="123">
        <v>446.69033300000007</v>
      </c>
      <c r="T24" s="123">
        <v>558.03403099999991</v>
      </c>
      <c r="U24" s="123">
        <v>0.42538799999999999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387.77815499999997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33.037318000000006</v>
      </c>
      <c r="D20" s="123">
        <v>169.70418299999997</v>
      </c>
      <c r="E20" s="123">
        <v>44.967547999999994</v>
      </c>
      <c r="F20" s="123">
        <v>539.19948599999975</v>
      </c>
      <c r="G20" s="123">
        <v>182.47011799999999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332.98922699999986</v>
      </c>
      <c r="N20" s="123">
        <v>449.929576</v>
      </c>
      <c r="O20" s="123">
        <v>120.48343099999998</v>
      </c>
      <c r="P20" s="123">
        <v>53.532713000000001</v>
      </c>
      <c r="Q20" s="123">
        <v>660.51791100000025</v>
      </c>
      <c r="R20" s="123">
        <v>162.06223900000003</v>
      </c>
      <c r="S20" s="123">
        <v>558.80322599999977</v>
      </c>
      <c r="T20" s="123">
        <v>377.69052600000009</v>
      </c>
      <c r="U20" s="123">
        <v>5.3848919999999998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40.702132000000006</v>
      </c>
      <c r="D21" s="123">
        <v>169.16696500000003</v>
      </c>
      <c r="E21" s="123">
        <v>60.646760999999998</v>
      </c>
      <c r="F21" s="123">
        <v>509.74839399999917</v>
      </c>
      <c r="G21" s="123">
        <v>176.369809</v>
      </c>
      <c r="H21" s="123">
        <v>2160.2909149999941</v>
      </c>
      <c r="I21" s="123">
        <v>14.928298</v>
      </c>
      <c r="J21" s="123">
        <v>110.632532</v>
      </c>
      <c r="K21" s="123">
        <v>229.43410199999997</v>
      </c>
      <c r="L21" s="123">
        <v>569.43975600000022</v>
      </c>
      <c r="M21" s="123">
        <v>388.25690099999986</v>
      </c>
      <c r="N21" s="123">
        <v>423.39005400000002</v>
      </c>
      <c r="O21" s="123">
        <v>113.882091</v>
      </c>
      <c r="P21" s="123">
        <v>62.062348999999998</v>
      </c>
      <c r="Q21" s="123">
        <v>633.62615600000015</v>
      </c>
      <c r="R21" s="123">
        <v>160.97526700000003</v>
      </c>
      <c r="S21" s="123">
        <v>564.371217</v>
      </c>
      <c r="T21" s="123">
        <v>411.316956</v>
      </c>
      <c r="U21" s="123">
        <v>4.2769269999999997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54.382663000000001</v>
      </c>
      <c r="D22" s="123">
        <v>186.22535500000001</v>
      </c>
      <c r="E22" s="123">
        <v>52.963981999999987</v>
      </c>
      <c r="F22" s="123">
        <v>555.73310200000003</v>
      </c>
      <c r="G22" s="123">
        <v>193.35990900000002</v>
      </c>
      <c r="H22" s="123">
        <v>1906.1799949999959</v>
      </c>
      <c r="I22" s="123">
        <v>30.585568000000002</v>
      </c>
      <c r="J22" s="123">
        <v>223.50892400000004</v>
      </c>
      <c r="K22" s="123">
        <v>371.62435000000011</v>
      </c>
      <c r="L22" s="123">
        <v>562.90284299999985</v>
      </c>
      <c r="M22" s="123">
        <v>407.83054799999985</v>
      </c>
      <c r="N22" s="123">
        <v>404.66138600000005</v>
      </c>
      <c r="O22" s="123">
        <v>107.799542</v>
      </c>
      <c r="P22" s="123">
        <v>66.520764999999997</v>
      </c>
      <c r="Q22" s="123">
        <v>645.34476500000005</v>
      </c>
      <c r="R22" s="123">
        <v>166.08190100000004</v>
      </c>
      <c r="S22" s="123">
        <v>513.65296000000023</v>
      </c>
      <c r="T22" s="123">
        <v>406.26146399999993</v>
      </c>
      <c r="U22" s="123">
        <v>3.2234789999999998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33.009541999999996</v>
      </c>
      <c r="D23" s="123">
        <v>208.33496300000002</v>
      </c>
      <c r="E23" s="123">
        <v>62.158992999999995</v>
      </c>
      <c r="F23" s="123">
        <v>529.84480200000019</v>
      </c>
      <c r="G23" s="123">
        <v>212.209543</v>
      </c>
      <c r="H23" s="123">
        <v>1961.0276219999978</v>
      </c>
      <c r="I23" s="123">
        <v>24.238061999999999</v>
      </c>
      <c r="J23" s="123">
        <v>159.890219</v>
      </c>
      <c r="K23" s="123">
        <v>304.18730600000004</v>
      </c>
      <c r="L23" s="123">
        <v>582.02806399999986</v>
      </c>
      <c r="M23" s="123">
        <v>401.68732099999994</v>
      </c>
      <c r="N23" s="123">
        <v>358.81936499999995</v>
      </c>
      <c r="O23" s="123">
        <v>114.21239600000001</v>
      </c>
      <c r="P23" s="123">
        <v>70.232067999999998</v>
      </c>
      <c r="Q23" s="123">
        <v>664.76516899999979</v>
      </c>
      <c r="R23" s="123">
        <v>169.12705500000004</v>
      </c>
      <c r="S23" s="123">
        <v>568.38363700000002</v>
      </c>
      <c r="T23" s="123">
        <v>431.18388199999981</v>
      </c>
      <c r="U23" s="123">
        <v>2.9298860000000002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24.809721</v>
      </c>
      <c r="D24" s="123">
        <v>194.67831000000001</v>
      </c>
      <c r="E24" s="123">
        <v>38.427745000000009</v>
      </c>
      <c r="F24" s="123">
        <v>504.20010300000007</v>
      </c>
      <c r="G24" s="123">
        <v>186.064989</v>
      </c>
      <c r="H24" s="123">
        <v>2069.1273479999982</v>
      </c>
      <c r="I24" s="123">
        <v>59.688364</v>
      </c>
      <c r="J24" s="123">
        <v>155.327112</v>
      </c>
      <c r="K24" s="123">
        <v>270.54215500000004</v>
      </c>
      <c r="L24" s="123">
        <v>550.8153269999998</v>
      </c>
      <c r="M24" s="123">
        <v>407.52772400000003</v>
      </c>
      <c r="N24" s="123">
        <v>259.23798199999999</v>
      </c>
      <c r="O24" s="123">
        <v>122.18396299999999</v>
      </c>
      <c r="P24" s="123">
        <v>61.336548999999998</v>
      </c>
      <c r="Q24" s="123">
        <v>598.75005300000009</v>
      </c>
      <c r="R24" s="123">
        <v>144.62804900000003</v>
      </c>
      <c r="S24" s="123">
        <v>551.6707279999996</v>
      </c>
      <c r="T24" s="123">
        <v>422.91345499999977</v>
      </c>
      <c r="U24" s="123">
        <v>3.2211110000000001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15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15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15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15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15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15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15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15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15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15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15">
      <c r="B21" s="84" t="s">
        <v>340</v>
      </c>
      <c r="C21" s="88">
        <v>20.277518000000001</v>
      </c>
      <c r="D21" s="88">
        <v>136.555688</v>
      </c>
      <c r="E21" s="88">
        <v>183.45735299999998</v>
      </c>
      <c r="F21" s="88">
        <v>72.015610000000009</v>
      </c>
      <c r="G21" s="88">
        <v>6.9591269999999987</v>
      </c>
      <c r="H21" s="88">
        <v>18.234113999999998</v>
      </c>
      <c r="I21" s="88">
        <v>72.288460000000001</v>
      </c>
      <c r="J21" s="88">
        <v>80.515868999999995</v>
      </c>
      <c r="K21" s="88">
        <v>38.870540000000005</v>
      </c>
      <c r="L21" s="88">
        <v>84.27243399999999</v>
      </c>
      <c r="M21" s="88">
        <v>12.037652</v>
      </c>
      <c r="N21" s="88">
        <v>45.265350999999995</v>
      </c>
      <c r="O21" s="88">
        <v>4.3798019999999998</v>
      </c>
      <c r="P21" s="88">
        <v>0.53881999999999997</v>
      </c>
      <c r="Q21" s="88">
        <v>102.908294</v>
      </c>
      <c r="R21" s="88">
        <v>42.596587999999997</v>
      </c>
      <c r="S21" s="88">
        <v>44.006222000000008</v>
      </c>
      <c r="U21" s="84" t="s">
        <v>540</v>
      </c>
    </row>
    <row r="22" spans="1:21" x14ac:dyDescent="0.15">
      <c r="B22" s="84" t="s">
        <v>341</v>
      </c>
      <c r="C22" s="88">
        <v>20.157261000000002</v>
      </c>
      <c r="D22" s="88">
        <v>149.300175</v>
      </c>
      <c r="E22" s="88">
        <v>232.11650999999998</v>
      </c>
      <c r="F22" s="88">
        <v>76.260803999999993</v>
      </c>
      <c r="G22" s="88">
        <v>6.5676880000000004</v>
      </c>
      <c r="H22" s="88">
        <v>15.412042999999999</v>
      </c>
      <c r="I22" s="88">
        <v>73.033735000000007</v>
      </c>
      <c r="J22" s="88">
        <v>91.398558000000008</v>
      </c>
      <c r="K22" s="88">
        <v>40.596326999999995</v>
      </c>
      <c r="L22" s="88">
        <v>98.601238999999993</v>
      </c>
      <c r="M22" s="88">
        <v>14.427070000000001</v>
      </c>
      <c r="N22" s="88">
        <v>82.791132999999988</v>
      </c>
      <c r="O22" s="88">
        <v>4.6871840000000002</v>
      </c>
      <c r="P22" s="88">
        <v>1.4420809999999999</v>
      </c>
      <c r="Q22" s="88">
        <v>117.346183</v>
      </c>
      <c r="R22" s="88">
        <v>45.250060999999995</v>
      </c>
      <c r="S22" s="88">
        <v>25.452069999999999</v>
      </c>
      <c r="U22" s="84" t="s">
        <v>541</v>
      </c>
    </row>
    <row r="23" spans="1:21" x14ac:dyDescent="0.15">
      <c r="B23" s="84" t="s">
        <v>342</v>
      </c>
      <c r="C23" s="88">
        <v>22.553820000000002</v>
      </c>
      <c r="D23" s="88">
        <v>149.574636</v>
      </c>
      <c r="E23" s="88">
        <v>228.62323599999999</v>
      </c>
      <c r="F23" s="88">
        <v>78.215178000000009</v>
      </c>
      <c r="G23" s="88">
        <v>7.3371190000000013</v>
      </c>
      <c r="H23" s="88">
        <v>15.404707999999999</v>
      </c>
      <c r="I23" s="88">
        <v>59.175793000000006</v>
      </c>
      <c r="J23" s="88">
        <v>107.467043</v>
      </c>
      <c r="K23" s="88">
        <v>40.671174999999991</v>
      </c>
      <c r="L23" s="88">
        <v>95.610106999999999</v>
      </c>
      <c r="M23" s="88">
        <v>14.07586</v>
      </c>
      <c r="N23" s="88">
        <v>82.331102000000001</v>
      </c>
      <c r="O23" s="88">
        <v>4.4502160000000002</v>
      </c>
      <c r="P23" s="88">
        <v>1.0580989999999999</v>
      </c>
      <c r="Q23" s="88">
        <v>109.53389300000001</v>
      </c>
      <c r="R23" s="88">
        <v>49.781849999999999</v>
      </c>
      <c r="S23" s="88">
        <v>37.608656000000011</v>
      </c>
      <c r="U23" s="84" t="s">
        <v>542</v>
      </c>
    </row>
    <row r="24" spans="1:21" x14ac:dyDescent="0.15">
      <c r="B24" s="84" t="s">
        <v>343</v>
      </c>
      <c r="C24" s="88">
        <v>19.385217000000001</v>
      </c>
      <c r="D24" s="88">
        <v>140.932143</v>
      </c>
      <c r="E24" s="88">
        <v>194.01565099999996</v>
      </c>
      <c r="F24" s="88">
        <v>75.303130999999993</v>
      </c>
      <c r="G24" s="88">
        <v>7.6635390000000001</v>
      </c>
      <c r="H24" s="88">
        <v>14.703749</v>
      </c>
      <c r="I24" s="88">
        <v>49.349367999999998</v>
      </c>
      <c r="J24" s="88">
        <v>104.20751700000002</v>
      </c>
      <c r="K24" s="88">
        <v>40.073155</v>
      </c>
      <c r="L24" s="88">
        <v>93.048531999999994</v>
      </c>
      <c r="M24" s="88">
        <v>10.542138</v>
      </c>
      <c r="N24" s="88">
        <v>45.909655000000001</v>
      </c>
      <c r="O24" s="88">
        <v>2.967244</v>
      </c>
      <c r="P24" s="88">
        <v>0.49391099999999999</v>
      </c>
      <c r="Q24" s="88">
        <v>98.185510000000008</v>
      </c>
      <c r="R24" s="88">
        <v>48.856605999999999</v>
      </c>
      <c r="S24" s="88">
        <v>18.328970999999999</v>
      </c>
      <c r="U24" s="84" t="s">
        <v>543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15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15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15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15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15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15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15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15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15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15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15">
      <c r="B52" s="84" t="s">
        <v>340</v>
      </c>
      <c r="C52" s="88">
        <v>25.548383999999999</v>
      </c>
      <c r="D52" s="88">
        <v>84.05144700000001</v>
      </c>
      <c r="E52" s="88">
        <v>55.141757000000005</v>
      </c>
      <c r="F52" s="88">
        <v>57.680586000000005</v>
      </c>
      <c r="G52" s="88">
        <v>52.297453000000004</v>
      </c>
      <c r="H52" s="88">
        <v>48.952612000000002</v>
      </c>
      <c r="I52" s="88">
        <v>24.193776</v>
      </c>
      <c r="J52" s="88">
        <v>20.481948999999997</v>
      </c>
      <c r="K52" s="88">
        <v>2.1869740000000002</v>
      </c>
      <c r="L52" s="88">
        <v>784.13299600000005</v>
      </c>
      <c r="M52" s="88">
        <v>43.680991999999996</v>
      </c>
      <c r="N52" s="88">
        <v>150.82004399999997</v>
      </c>
      <c r="O52" s="88">
        <v>322.04821399999997</v>
      </c>
      <c r="P52" s="88">
        <v>32.126688999999999</v>
      </c>
      <c r="Q52" s="88">
        <v>67.423726000000002</v>
      </c>
      <c r="R52" s="88">
        <v>92.150197999999989</v>
      </c>
      <c r="S52" s="88">
        <v>51.073262</v>
      </c>
      <c r="U52" s="84" t="s">
        <v>540</v>
      </c>
    </row>
    <row r="53" spans="1:21" x14ac:dyDescent="0.15">
      <c r="B53" s="84" t="s">
        <v>341</v>
      </c>
      <c r="C53" s="88">
        <v>22.502368999999998</v>
      </c>
      <c r="D53" s="88">
        <v>87.703614999999999</v>
      </c>
      <c r="E53" s="88">
        <v>53.841571999999999</v>
      </c>
      <c r="F53" s="88">
        <v>67.211856999999995</v>
      </c>
      <c r="G53" s="88">
        <v>52.808312000000001</v>
      </c>
      <c r="H53" s="88">
        <v>52.683557999999998</v>
      </c>
      <c r="I53" s="88">
        <v>31.380872</v>
      </c>
      <c r="J53" s="88">
        <v>23.150406999999998</v>
      </c>
      <c r="K53" s="88">
        <v>2.127081</v>
      </c>
      <c r="L53" s="88">
        <v>1059.7418870000001</v>
      </c>
      <c r="M53" s="88">
        <v>53.281341999999995</v>
      </c>
      <c r="N53" s="88">
        <v>213.21691100000012</v>
      </c>
      <c r="O53" s="88">
        <v>333.32260600000001</v>
      </c>
      <c r="P53" s="88">
        <v>30.903210999999999</v>
      </c>
      <c r="Q53" s="88">
        <v>67.933077999999995</v>
      </c>
      <c r="R53" s="88">
        <v>91.565292999999997</v>
      </c>
      <c r="S53" s="88">
        <v>55.185393999999995</v>
      </c>
      <c r="U53" s="84" t="s">
        <v>541</v>
      </c>
    </row>
    <row r="54" spans="1:21" x14ac:dyDescent="0.15">
      <c r="B54" s="84" t="s">
        <v>342</v>
      </c>
      <c r="C54" s="88">
        <v>23.535436999999998</v>
      </c>
      <c r="D54" s="88">
        <v>91.704038999999995</v>
      </c>
      <c r="E54" s="88">
        <v>59.653379999999999</v>
      </c>
      <c r="F54" s="88">
        <v>71.603270999999992</v>
      </c>
      <c r="G54" s="88">
        <v>63.089033000000001</v>
      </c>
      <c r="H54" s="88">
        <v>50.615880000000004</v>
      </c>
      <c r="I54" s="88">
        <v>50.202851000000003</v>
      </c>
      <c r="J54" s="88">
        <v>23.157881999999997</v>
      </c>
      <c r="K54" s="88">
        <v>3.1780230000000005</v>
      </c>
      <c r="L54" s="88">
        <v>1057.1694469999998</v>
      </c>
      <c r="M54" s="88">
        <v>59.471731000000005</v>
      </c>
      <c r="N54" s="88">
        <v>184.35719199999997</v>
      </c>
      <c r="O54" s="88">
        <v>300.82785100000001</v>
      </c>
      <c r="P54" s="88">
        <v>33.048831999999997</v>
      </c>
      <c r="Q54" s="88">
        <v>67.841131000000004</v>
      </c>
      <c r="R54" s="88">
        <v>90.038173999999998</v>
      </c>
      <c r="S54" s="88">
        <v>51.256956000000002</v>
      </c>
      <c r="U54" s="84" t="s">
        <v>542</v>
      </c>
    </row>
    <row r="55" spans="1:21" x14ac:dyDescent="0.15">
      <c r="B55" s="84" t="s">
        <v>343</v>
      </c>
      <c r="C55" s="88">
        <v>21.723379999999999</v>
      </c>
      <c r="D55" s="88">
        <v>83.983418</v>
      </c>
      <c r="E55" s="88">
        <v>52.942475999999999</v>
      </c>
      <c r="F55" s="88">
        <v>73.433043999999995</v>
      </c>
      <c r="G55" s="88">
        <v>64.513127999999995</v>
      </c>
      <c r="H55" s="88">
        <v>47.739581999999999</v>
      </c>
      <c r="I55" s="88">
        <v>38.166395999999999</v>
      </c>
      <c r="J55" s="88">
        <v>25.291893999999999</v>
      </c>
      <c r="K55" s="88">
        <v>2.3898259999999998</v>
      </c>
      <c r="L55" s="88">
        <v>864.82264299999986</v>
      </c>
      <c r="M55" s="88">
        <v>50.862808000000015</v>
      </c>
      <c r="N55" s="88">
        <v>266.60498599999994</v>
      </c>
      <c r="O55" s="88">
        <v>317.26972699999999</v>
      </c>
      <c r="P55" s="88">
        <v>23.636226000000001</v>
      </c>
      <c r="Q55" s="88">
        <v>64.10156400000001</v>
      </c>
      <c r="R55" s="88">
        <v>87.830236999999997</v>
      </c>
      <c r="S55" s="88">
        <v>52.472657999999996</v>
      </c>
      <c r="U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15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15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15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15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15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15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15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15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15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15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15">
      <c r="B83" s="84" t="s">
        <v>340</v>
      </c>
      <c r="C83" s="88">
        <v>13.709358</v>
      </c>
      <c r="D83" s="88">
        <v>1.957595</v>
      </c>
      <c r="E83" s="88">
        <v>2.2641800000000001</v>
      </c>
      <c r="F83" s="88">
        <v>154.24284599999999</v>
      </c>
      <c r="G83" s="88">
        <v>381.23107599999992</v>
      </c>
      <c r="H83" s="88">
        <v>98.595787999999985</v>
      </c>
      <c r="I83" s="88">
        <v>23.738574000000003</v>
      </c>
      <c r="J83" s="88">
        <v>48.794312999999995</v>
      </c>
      <c r="K83" s="88">
        <v>1.282645</v>
      </c>
      <c r="L83" s="88">
        <v>93.622066000000032</v>
      </c>
      <c r="M83" s="88">
        <v>13.213535</v>
      </c>
      <c r="N83" s="88">
        <v>1.180828</v>
      </c>
      <c r="O83" s="88">
        <v>7.6832820000000002</v>
      </c>
      <c r="P83" s="88">
        <v>108.209007</v>
      </c>
      <c r="Q83" s="88">
        <v>15.585215999999999</v>
      </c>
      <c r="R83" s="88">
        <v>1.0171700000000001</v>
      </c>
      <c r="S83" s="88">
        <v>10.96579</v>
      </c>
      <c r="U83" s="84" t="s">
        <v>540</v>
      </c>
    </row>
    <row r="84" spans="1:21" x14ac:dyDescent="0.15">
      <c r="B84" s="84" t="s">
        <v>341</v>
      </c>
      <c r="C84" s="88">
        <v>13.879190999999999</v>
      </c>
      <c r="D84" s="88">
        <v>2.4820139999999999</v>
      </c>
      <c r="E84" s="88">
        <v>2.296548</v>
      </c>
      <c r="F84" s="88">
        <v>157.827046</v>
      </c>
      <c r="G84" s="88">
        <v>419.66522300000008</v>
      </c>
      <c r="H84" s="88">
        <v>112.01211799999997</v>
      </c>
      <c r="I84" s="88">
        <v>29.210470000000004</v>
      </c>
      <c r="J84" s="88">
        <v>49.360267000000015</v>
      </c>
      <c r="K84" s="88">
        <v>1.5309029999999999</v>
      </c>
      <c r="L84" s="88">
        <v>113.21097500000002</v>
      </c>
      <c r="M84" s="88">
        <v>12.633154999999999</v>
      </c>
      <c r="N84" s="88">
        <v>1.544578</v>
      </c>
      <c r="O84" s="88">
        <v>16.706914000000001</v>
      </c>
      <c r="P84" s="88">
        <v>122.34624899999999</v>
      </c>
      <c r="Q84" s="88">
        <v>14.676407999999999</v>
      </c>
      <c r="R84" s="88">
        <v>0.94019999999999992</v>
      </c>
      <c r="S84" s="88">
        <v>9.9670299999999994</v>
      </c>
      <c r="U84" s="84" t="s">
        <v>541</v>
      </c>
    </row>
    <row r="85" spans="1:21" x14ac:dyDescent="0.15">
      <c r="B85" s="84" t="s">
        <v>342</v>
      </c>
      <c r="C85" s="88">
        <v>13.902223000000001</v>
      </c>
      <c r="D85" s="88">
        <v>2.027631</v>
      </c>
      <c r="E85" s="88">
        <v>2.2591479999999997</v>
      </c>
      <c r="F85" s="88">
        <v>163.77278100000001</v>
      </c>
      <c r="G85" s="88">
        <v>426.34136100000001</v>
      </c>
      <c r="H85" s="88">
        <v>105.31409000000002</v>
      </c>
      <c r="I85" s="88">
        <v>29.430668999999998</v>
      </c>
      <c r="J85" s="88">
        <v>54.269377000000006</v>
      </c>
      <c r="K85" s="88">
        <v>2.7974030000000001</v>
      </c>
      <c r="L85" s="88">
        <v>91.670297000000005</v>
      </c>
      <c r="M85" s="88">
        <v>18.933744000000001</v>
      </c>
      <c r="N85" s="88">
        <v>1.4823189999999999</v>
      </c>
      <c r="O85" s="88">
        <v>14.967584</v>
      </c>
      <c r="P85" s="88">
        <v>125.39341699999999</v>
      </c>
      <c r="Q85" s="88">
        <v>18.873894</v>
      </c>
      <c r="R85" s="88">
        <v>0.95182500000000014</v>
      </c>
      <c r="S85" s="88">
        <v>13.258096</v>
      </c>
      <c r="U85" s="84" t="s">
        <v>542</v>
      </c>
    </row>
    <row r="86" spans="1:21" x14ac:dyDescent="0.15">
      <c r="B86" s="84" t="s">
        <v>343</v>
      </c>
      <c r="C86" s="88">
        <v>14.021056</v>
      </c>
      <c r="D86" s="88">
        <v>2.3696380000000001</v>
      </c>
      <c r="E86" s="88">
        <v>2.1844840000000003</v>
      </c>
      <c r="F86" s="88">
        <v>149.194523</v>
      </c>
      <c r="G86" s="88">
        <v>411.30891300000002</v>
      </c>
      <c r="H86" s="88">
        <v>99.101305000000011</v>
      </c>
      <c r="I86" s="88">
        <v>25.526893000000001</v>
      </c>
      <c r="J86" s="88">
        <v>50.691844000000025</v>
      </c>
      <c r="K86" s="88">
        <v>1.7739859999999998</v>
      </c>
      <c r="L86" s="88">
        <v>97.727728999999982</v>
      </c>
      <c r="M86" s="88">
        <v>17.206420000000001</v>
      </c>
      <c r="N86" s="88">
        <v>0.85521000000000003</v>
      </c>
      <c r="O86" s="88">
        <v>12.137317999999999</v>
      </c>
      <c r="P86" s="88">
        <v>111.081031</v>
      </c>
      <c r="Q86" s="88">
        <v>15.444624000000001</v>
      </c>
      <c r="R86" s="88">
        <v>0.72063499999999991</v>
      </c>
      <c r="S86" s="88">
        <v>10.649264000000001</v>
      </c>
      <c r="U86" s="84" t="s">
        <v>543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15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15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15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15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15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15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15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15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15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15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15">
      <c r="B114" s="84" t="s">
        <v>340</v>
      </c>
      <c r="C114" s="88">
        <v>38.024485000000034</v>
      </c>
      <c r="D114" s="88">
        <v>7.3165899999999997</v>
      </c>
      <c r="E114" s="88">
        <v>31.984634</v>
      </c>
      <c r="F114" s="88">
        <v>15.776588000000002</v>
      </c>
      <c r="G114" s="88">
        <v>11.681177999999999</v>
      </c>
      <c r="H114" s="88">
        <v>6.969600999999999</v>
      </c>
      <c r="I114" s="88">
        <v>4.2173359999999995</v>
      </c>
      <c r="J114" s="88">
        <v>12.599884999999999</v>
      </c>
      <c r="K114" s="88">
        <v>11.451870999999999</v>
      </c>
      <c r="L114" s="88">
        <v>105.22214399999999</v>
      </c>
      <c r="M114" s="88">
        <v>113.80551700000007</v>
      </c>
      <c r="N114" s="88">
        <v>21.830578000000006</v>
      </c>
      <c r="O114" s="88">
        <v>79.133585000000011</v>
      </c>
      <c r="P114" s="88">
        <v>4.8088269999999991</v>
      </c>
      <c r="Q114" s="88">
        <v>3.4003260000000002</v>
      </c>
      <c r="R114" s="88">
        <v>2.242445</v>
      </c>
      <c r="S114" s="88">
        <v>29.155166000000001</v>
      </c>
      <c r="U114" s="84" t="s">
        <v>540</v>
      </c>
    </row>
    <row r="115" spans="1:21" x14ac:dyDescent="0.15">
      <c r="B115" s="84" t="s">
        <v>341</v>
      </c>
      <c r="C115" s="88">
        <v>58.877048999999985</v>
      </c>
      <c r="D115" s="88">
        <v>9.3869199999999964</v>
      </c>
      <c r="E115" s="88">
        <v>30.730765000000005</v>
      </c>
      <c r="F115" s="88">
        <v>25.475110000000001</v>
      </c>
      <c r="G115" s="88">
        <v>11.696002</v>
      </c>
      <c r="H115" s="88">
        <v>7.709479</v>
      </c>
      <c r="I115" s="88">
        <v>5.233692999999997</v>
      </c>
      <c r="J115" s="88">
        <v>12.954567000000001</v>
      </c>
      <c r="K115" s="88">
        <v>11.577018000000001</v>
      </c>
      <c r="L115" s="88">
        <v>114.21478400000004</v>
      </c>
      <c r="M115" s="88">
        <v>120.27392399999997</v>
      </c>
      <c r="N115" s="88">
        <v>23.667209999999997</v>
      </c>
      <c r="O115" s="88">
        <v>81.06829500000002</v>
      </c>
      <c r="P115" s="88">
        <v>5.2426369999999993</v>
      </c>
      <c r="Q115" s="88">
        <v>3.5625599999999995</v>
      </c>
      <c r="R115" s="88">
        <v>1.7792939999999999</v>
      </c>
      <c r="S115" s="88">
        <v>27.292547999999996</v>
      </c>
      <c r="U115" s="84" t="s">
        <v>541</v>
      </c>
    </row>
    <row r="116" spans="1:21" x14ac:dyDescent="0.15">
      <c r="B116" s="84" t="s">
        <v>342</v>
      </c>
      <c r="C116" s="88">
        <v>60.545480000000005</v>
      </c>
      <c r="D116" s="88">
        <v>10.355787000000001</v>
      </c>
      <c r="E116" s="88">
        <v>33.236143999999982</v>
      </c>
      <c r="F116" s="88">
        <v>23.352894999999997</v>
      </c>
      <c r="G116" s="88">
        <v>12.781587999999999</v>
      </c>
      <c r="H116" s="88">
        <v>7.7980189999999991</v>
      </c>
      <c r="I116" s="88">
        <v>5.1245280000000006</v>
      </c>
      <c r="J116" s="88">
        <v>12.155873</v>
      </c>
      <c r="K116" s="88">
        <v>11.404414000000001</v>
      </c>
      <c r="L116" s="88">
        <v>117.92757900000004</v>
      </c>
      <c r="M116" s="88">
        <v>114.95850499999997</v>
      </c>
      <c r="N116" s="88">
        <v>24.474754000000001</v>
      </c>
      <c r="O116" s="88">
        <v>80.700087999999994</v>
      </c>
      <c r="P116" s="88">
        <v>4.9091870000000002</v>
      </c>
      <c r="Q116" s="88">
        <v>2.9374419999999999</v>
      </c>
      <c r="R116" s="88">
        <v>1.855979</v>
      </c>
      <c r="S116" s="88">
        <v>29.232680999999999</v>
      </c>
      <c r="U116" s="84" t="s">
        <v>542</v>
      </c>
    </row>
    <row r="117" spans="1:21" x14ac:dyDescent="0.15">
      <c r="B117" s="84" t="s">
        <v>343</v>
      </c>
      <c r="C117" s="88">
        <v>50.370140999999983</v>
      </c>
      <c r="D117" s="88">
        <v>7.7883899999999979</v>
      </c>
      <c r="E117" s="88">
        <v>29.285628999999997</v>
      </c>
      <c r="F117" s="88">
        <v>18.151807999999999</v>
      </c>
      <c r="G117" s="88">
        <v>10.560341000000001</v>
      </c>
      <c r="H117" s="88">
        <v>8.264723</v>
      </c>
      <c r="I117" s="88">
        <v>5.2035220000000004</v>
      </c>
      <c r="J117" s="88">
        <v>12.066372999999999</v>
      </c>
      <c r="K117" s="88">
        <v>10.892130000000002</v>
      </c>
      <c r="L117" s="88">
        <v>113.04562499999999</v>
      </c>
      <c r="M117" s="88">
        <v>103.98595000000002</v>
      </c>
      <c r="N117" s="88">
        <v>22.538230000000002</v>
      </c>
      <c r="O117" s="88">
        <v>68.721780999999979</v>
      </c>
      <c r="P117" s="88">
        <v>4.7576890000000001</v>
      </c>
      <c r="Q117" s="88">
        <v>1.8549090000000001</v>
      </c>
      <c r="R117" s="88">
        <v>2.244346999999999</v>
      </c>
      <c r="S117" s="88">
        <v>27.425936000000004</v>
      </c>
      <c r="U117" s="84" t="s">
        <v>543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15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15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15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15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15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15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15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15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15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15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15">
      <c r="B145" s="84" t="s">
        <v>340</v>
      </c>
      <c r="C145" s="88">
        <v>25.766086999999999</v>
      </c>
      <c r="D145" s="88">
        <v>54.586034000000005</v>
      </c>
      <c r="E145" s="88">
        <v>25.567772000000001</v>
      </c>
      <c r="F145" s="88">
        <v>256.55590000000001</v>
      </c>
      <c r="G145" s="88">
        <v>140.712279</v>
      </c>
      <c r="H145" s="88">
        <v>74.179211999999993</v>
      </c>
      <c r="I145" s="88">
        <v>1.806522</v>
      </c>
      <c r="J145" s="88">
        <v>108.782622</v>
      </c>
      <c r="K145" s="88">
        <v>0.54582600000000003</v>
      </c>
      <c r="L145" s="88">
        <v>7.8986190000000001</v>
      </c>
      <c r="M145" s="88">
        <v>4.4907680000000001</v>
      </c>
      <c r="N145" s="88">
        <v>2.6712440000000002</v>
      </c>
      <c r="O145" s="88">
        <v>23.956789999999998</v>
      </c>
      <c r="P145" s="88">
        <v>54.683439000000007</v>
      </c>
      <c r="Q145" s="88">
        <v>763.97967900000003</v>
      </c>
      <c r="R145" s="88">
        <v>820.23691700000029</v>
      </c>
      <c r="S145" s="88">
        <v>15.993590000000001</v>
      </c>
      <c r="U145" s="84" t="s">
        <v>540</v>
      </c>
    </row>
    <row r="146" spans="1:21" x14ac:dyDescent="0.15">
      <c r="B146" s="84" t="s">
        <v>341</v>
      </c>
      <c r="C146" s="88">
        <v>25.89678</v>
      </c>
      <c r="D146" s="88">
        <v>57.794566000000003</v>
      </c>
      <c r="E146" s="88">
        <v>30.431680999999998</v>
      </c>
      <c r="F146" s="88">
        <v>392.84752400000002</v>
      </c>
      <c r="G146" s="88">
        <v>154.04339099999999</v>
      </c>
      <c r="H146" s="88">
        <v>84.507165999999998</v>
      </c>
      <c r="I146" s="88">
        <v>2.576403</v>
      </c>
      <c r="J146" s="88">
        <v>114.164856</v>
      </c>
      <c r="K146" s="88">
        <v>1.7874699999999999</v>
      </c>
      <c r="L146" s="88">
        <v>13.759124999999999</v>
      </c>
      <c r="M146" s="88">
        <v>2.8085059999999999</v>
      </c>
      <c r="N146" s="88">
        <v>2.599996</v>
      </c>
      <c r="O146" s="88">
        <v>27.642657999999994</v>
      </c>
      <c r="P146" s="88">
        <v>55.628450999999998</v>
      </c>
      <c r="Q146" s="88">
        <v>754.15558600000008</v>
      </c>
      <c r="R146" s="88">
        <v>902.79475899999954</v>
      </c>
      <c r="S146" s="88">
        <v>11.952375999999999</v>
      </c>
      <c r="U146" s="84" t="s">
        <v>541</v>
      </c>
    </row>
    <row r="147" spans="1:21" x14ac:dyDescent="0.15">
      <c r="B147" s="84" t="s">
        <v>342</v>
      </c>
      <c r="C147" s="88">
        <v>26.660502999999999</v>
      </c>
      <c r="D147" s="88">
        <v>55.647247999999998</v>
      </c>
      <c r="E147" s="88">
        <v>26.754407999999998</v>
      </c>
      <c r="F147" s="88">
        <v>297.43270800000005</v>
      </c>
      <c r="G147" s="88">
        <v>155.24261799999999</v>
      </c>
      <c r="H147" s="88">
        <v>85.838664999999992</v>
      </c>
      <c r="I147" s="88">
        <v>2.1675409999999999</v>
      </c>
      <c r="J147" s="88">
        <v>115.325558</v>
      </c>
      <c r="K147" s="88">
        <v>3.0788820000000001</v>
      </c>
      <c r="L147" s="88">
        <v>9.5676330000000007</v>
      </c>
      <c r="M147" s="88">
        <v>5.3979610000000005</v>
      </c>
      <c r="N147" s="88">
        <v>2.302276</v>
      </c>
      <c r="O147" s="88">
        <v>25.221364000000001</v>
      </c>
      <c r="P147" s="88">
        <v>51.161244000000003</v>
      </c>
      <c r="Q147" s="88">
        <v>772.59121199999981</v>
      </c>
      <c r="R147" s="88">
        <v>860.64674700000046</v>
      </c>
      <c r="S147" s="88">
        <v>2.6155390000000001</v>
      </c>
      <c r="U147" s="84" t="s">
        <v>542</v>
      </c>
    </row>
    <row r="148" spans="1:21" x14ac:dyDescent="0.15">
      <c r="B148" s="84" t="s">
        <v>343</v>
      </c>
      <c r="C148" s="88">
        <v>24.862386000000004</v>
      </c>
      <c r="D148" s="88">
        <v>53.374048999999999</v>
      </c>
      <c r="E148" s="88">
        <v>25.770385999999998</v>
      </c>
      <c r="F148" s="88">
        <v>242.36320600000005</v>
      </c>
      <c r="G148" s="88">
        <v>139.55328799999998</v>
      </c>
      <c r="H148" s="88">
        <v>83.416348999999997</v>
      </c>
      <c r="I148" s="88">
        <v>1.6115629999999999</v>
      </c>
      <c r="J148" s="88">
        <v>112.60271</v>
      </c>
      <c r="K148" s="88">
        <v>3.631437</v>
      </c>
      <c r="L148" s="88">
        <v>9.1716090000000001</v>
      </c>
      <c r="M148" s="88">
        <v>3.841888</v>
      </c>
      <c r="N148" s="88">
        <v>1.9466329999999998</v>
      </c>
      <c r="O148" s="88">
        <v>24.131264000000002</v>
      </c>
      <c r="P148" s="88">
        <v>51.705994000000004</v>
      </c>
      <c r="Q148" s="88">
        <v>721.61845299999982</v>
      </c>
      <c r="R148" s="88">
        <v>828.70249099999944</v>
      </c>
      <c r="S148" s="88">
        <v>2.562649</v>
      </c>
      <c r="U148" s="84" t="s">
        <v>543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15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1183.6244140000001</v>
      </c>
      <c r="D176" s="88">
        <v>162.43014300000002</v>
      </c>
      <c r="E176" s="88">
        <v>11.579943999999999</v>
      </c>
      <c r="F176" s="88">
        <v>202.66652899999997</v>
      </c>
      <c r="G176" s="88">
        <v>12.793962000000004</v>
      </c>
      <c r="H176" s="88">
        <v>2.069353</v>
      </c>
      <c r="I176" s="88">
        <v>3.2206489999999999</v>
      </c>
      <c r="J176" s="88">
        <v>132.20762999999999</v>
      </c>
      <c r="K176" s="88">
        <v>39.363205999999998</v>
      </c>
      <c r="L176" s="88">
        <v>29.557800999999994</v>
      </c>
      <c r="M176" s="88">
        <v>3.7398639999999999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1105.9369380000001</v>
      </c>
      <c r="D177" s="88">
        <v>20.189318</v>
      </c>
      <c r="E177" s="88">
        <v>17.205803</v>
      </c>
      <c r="F177" s="88">
        <v>207.09579799999995</v>
      </c>
      <c r="G177" s="88">
        <v>14.422643999999995</v>
      </c>
      <c r="H177" s="88">
        <v>2.3617900000000001</v>
      </c>
      <c r="I177" s="88">
        <v>4.714664</v>
      </c>
      <c r="J177" s="88">
        <v>132.068342</v>
      </c>
      <c r="K177" s="88">
        <v>40.852795</v>
      </c>
      <c r="L177" s="88">
        <v>30.946896999999996</v>
      </c>
      <c r="M177" s="88">
        <v>2.3956650000000006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1084.356595</v>
      </c>
      <c r="D178" s="88">
        <v>24.508569000000001</v>
      </c>
      <c r="E178" s="88">
        <v>3.5277730000000003</v>
      </c>
      <c r="F178" s="88">
        <v>195.13801200000006</v>
      </c>
      <c r="G178" s="88">
        <v>17.973317999999999</v>
      </c>
      <c r="H178" s="88">
        <v>2.3931990000000001</v>
      </c>
      <c r="I178" s="88">
        <v>2.3542920000000001</v>
      </c>
      <c r="J178" s="88">
        <v>136.72833399999999</v>
      </c>
      <c r="K178" s="88">
        <v>46.228117000000005</v>
      </c>
      <c r="L178" s="88">
        <v>32.384039000000001</v>
      </c>
      <c r="M178" s="88">
        <v>4.1748739999999991</v>
      </c>
      <c r="N178" s="88">
        <v>0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1035.9031560000001</v>
      </c>
      <c r="D179" s="88">
        <v>94.640375000000006</v>
      </c>
      <c r="E179" s="88">
        <v>11.280335000000001</v>
      </c>
      <c r="F179" s="88">
        <v>189.29764200000002</v>
      </c>
      <c r="G179" s="88">
        <v>18.944119000000001</v>
      </c>
      <c r="H179" s="88">
        <v>1.7816399999999999</v>
      </c>
      <c r="I179" s="88">
        <v>3.3564639999999999</v>
      </c>
      <c r="J179" s="88">
        <v>133.43047300000001</v>
      </c>
      <c r="K179" s="88">
        <v>41.018414999999997</v>
      </c>
      <c r="L179" s="88">
        <v>31.078060000000001</v>
      </c>
      <c r="M179" s="88">
        <v>4.6931869999999982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3" sqref="A3:U3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15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15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15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15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15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15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15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15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15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15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15">
      <c r="B21" s="84" t="s">
        <v>340</v>
      </c>
      <c r="C21" s="88">
        <v>35.662739999999999</v>
      </c>
      <c r="D21" s="88">
        <v>24.094752000000003</v>
      </c>
      <c r="E21" s="88">
        <v>77.843580000000003</v>
      </c>
      <c r="F21" s="88">
        <v>39.230077999999999</v>
      </c>
      <c r="G21" s="88">
        <v>7.7340239999999998</v>
      </c>
      <c r="H21" s="88">
        <v>20.139531999999999</v>
      </c>
      <c r="I21" s="88">
        <v>42.503785999999998</v>
      </c>
      <c r="J21" s="88">
        <v>67.620536999999999</v>
      </c>
      <c r="K21" s="88">
        <v>10.688383000000002</v>
      </c>
      <c r="L21" s="88">
        <v>11.561206</v>
      </c>
      <c r="M21" s="88">
        <v>6.9538089999999997</v>
      </c>
      <c r="N21" s="88">
        <v>8.8345929999999981</v>
      </c>
      <c r="O21" s="88">
        <v>0.90667600000000004</v>
      </c>
      <c r="P21" s="88">
        <v>0.17499300000000001</v>
      </c>
      <c r="Q21" s="88">
        <v>148.64343400000001</v>
      </c>
      <c r="R21" s="88">
        <v>35.762071000000006</v>
      </c>
      <c r="S21" s="88">
        <v>34.971051000000003</v>
      </c>
      <c r="U21" s="84" t="s">
        <v>540</v>
      </c>
    </row>
    <row r="22" spans="1:21" x14ac:dyDescent="0.15">
      <c r="B22" s="84" t="s">
        <v>341</v>
      </c>
      <c r="C22" s="88">
        <v>49.299492000000001</v>
      </c>
      <c r="D22" s="88">
        <v>26.606983000000003</v>
      </c>
      <c r="E22" s="88">
        <v>72.126058</v>
      </c>
      <c r="F22" s="88">
        <v>42.35796899999999</v>
      </c>
      <c r="G22" s="88">
        <v>7.3891549999999997</v>
      </c>
      <c r="H22" s="88">
        <v>24.604703000000001</v>
      </c>
      <c r="I22" s="88">
        <v>43.301552000000001</v>
      </c>
      <c r="J22" s="88">
        <v>84.503473</v>
      </c>
      <c r="K22" s="88">
        <v>12.843692999999996</v>
      </c>
      <c r="L22" s="88">
        <v>13.248390000000001</v>
      </c>
      <c r="M22" s="88">
        <v>8.1825659999999996</v>
      </c>
      <c r="N22" s="88">
        <v>8.1820240000000002</v>
      </c>
      <c r="O22" s="88">
        <v>0.88644000000000001</v>
      </c>
      <c r="P22" s="88">
        <v>0.48675099999999999</v>
      </c>
      <c r="Q22" s="88">
        <v>173.67727500000001</v>
      </c>
      <c r="R22" s="88">
        <v>37.307897999999994</v>
      </c>
      <c r="S22" s="88">
        <v>23.608122000000002</v>
      </c>
      <c r="U22" s="84" t="s">
        <v>541</v>
      </c>
    </row>
    <row r="23" spans="1:21" x14ac:dyDescent="0.15">
      <c r="B23" s="84" t="s">
        <v>342</v>
      </c>
      <c r="C23" s="88">
        <v>28.579097000000001</v>
      </c>
      <c r="D23" s="88">
        <v>28.228956</v>
      </c>
      <c r="E23" s="88">
        <v>77.918706000000014</v>
      </c>
      <c r="F23" s="88">
        <v>42.33557600000001</v>
      </c>
      <c r="G23" s="88">
        <v>7.4934599999999998</v>
      </c>
      <c r="H23" s="88">
        <v>17.849200999999997</v>
      </c>
      <c r="I23" s="88">
        <v>54.381591</v>
      </c>
      <c r="J23" s="88">
        <v>89.219577000000001</v>
      </c>
      <c r="K23" s="88">
        <v>11.425654000000002</v>
      </c>
      <c r="L23" s="88">
        <v>10.326853</v>
      </c>
      <c r="M23" s="88">
        <v>11.078062999999998</v>
      </c>
      <c r="N23" s="88">
        <v>9.3559859999999997</v>
      </c>
      <c r="O23" s="88">
        <v>0.89000799999999991</v>
      </c>
      <c r="P23" s="88">
        <v>0.52548300000000003</v>
      </c>
      <c r="Q23" s="88">
        <v>157.04703600000002</v>
      </c>
      <c r="R23" s="88">
        <v>34.958283999999999</v>
      </c>
      <c r="S23" s="88">
        <v>31.553443999999999</v>
      </c>
      <c r="U23" s="84" t="s">
        <v>542</v>
      </c>
    </row>
    <row r="24" spans="1:21" x14ac:dyDescent="0.15">
      <c r="B24" s="84" t="s">
        <v>343</v>
      </c>
      <c r="C24" s="88">
        <v>22.262297999999998</v>
      </c>
      <c r="D24" s="88">
        <v>27.890155999999998</v>
      </c>
      <c r="E24" s="88">
        <v>79.926449000000005</v>
      </c>
      <c r="F24" s="88">
        <v>37.66493100000001</v>
      </c>
      <c r="G24" s="88">
        <v>6.129010000000001</v>
      </c>
      <c r="H24" s="88">
        <v>10.459678</v>
      </c>
      <c r="I24" s="88">
        <v>55.976196999999999</v>
      </c>
      <c r="J24" s="88">
        <v>78.359266000000005</v>
      </c>
      <c r="K24" s="88">
        <v>12.639188000000001</v>
      </c>
      <c r="L24" s="88">
        <v>7.9716589999999998</v>
      </c>
      <c r="M24" s="88">
        <v>7.0633300000000006</v>
      </c>
      <c r="N24" s="88">
        <v>8.2104409999999994</v>
      </c>
      <c r="O24" s="88">
        <v>0.75260900000000008</v>
      </c>
      <c r="P24" s="88">
        <v>0.33426600000000001</v>
      </c>
      <c r="Q24" s="88">
        <v>143.39998199999999</v>
      </c>
      <c r="R24" s="88">
        <v>35.550813000000005</v>
      </c>
      <c r="S24" s="88">
        <v>14.968724</v>
      </c>
      <c r="U24" s="84" t="s">
        <v>543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15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15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15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15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15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15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15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15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15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15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15">
      <c r="B52" s="84" t="s">
        <v>340</v>
      </c>
      <c r="C52" s="88">
        <v>8.9638559999999998</v>
      </c>
      <c r="D52" s="88">
        <v>42.828054000000009</v>
      </c>
      <c r="E52" s="88">
        <v>56.842737999999997</v>
      </c>
      <c r="F52" s="88">
        <v>33.342628999999988</v>
      </c>
      <c r="G52" s="88">
        <v>114.34227499999997</v>
      </c>
      <c r="H52" s="88">
        <v>18.191991999999999</v>
      </c>
      <c r="I52" s="88">
        <v>72.415636000000006</v>
      </c>
      <c r="J52" s="88">
        <v>26.170295999999993</v>
      </c>
      <c r="K52" s="88">
        <v>44.154775999999998</v>
      </c>
      <c r="L52" s="88">
        <v>365.69006699999989</v>
      </c>
      <c r="M52" s="88">
        <v>13.031095000000004</v>
      </c>
      <c r="N52" s="88">
        <v>114.193231</v>
      </c>
      <c r="O52" s="88">
        <v>429.88996599999996</v>
      </c>
      <c r="P52" s="88">
        <v>11.308954</v>
      </c>
      <c r="Q52" s="88">
        <v>28.226094999999994</v>
      </c>
      <c r="R52" s="88">
        <v>24.933731999999999</v>
      </c>
      <c r="S52" s="88">
        <v>14.981161000000006</v>
      </c>
      <c r="U52" s="84" t="s">
        <v>540</v>
      </c>
    </row>
    <row r="53" spans="1:21" x14ac:dyDescent="0.15">
      <c r="B53" s="84" t="s">
        <v>341</v>
      </c>
      <c r="C53" s="88">
        <v>8.2054859999999969</v>
      </c>
      <c r="D53" s="88">
        <v>45.586719999999985</v>
      </c>
      <c r="E53" s="88">
        <v>62.550055999999998</v>
      </c>
      <c r="F53" s="88">
        <v>35.489122000000002</v>
      </c>
      <c r="G53" s="88">
        <v>121.82917000000003</v>
      </c>
      <c r="H53" s="88">
        <v>22.515821000000003</v>
      </c>
      <c r="I53" s="88">
        <v>86.154536000000007</v>
      </c>
      <c r="J53" s="88">
        <v>36.793600999999995</v>
      </c>
      <c r="K53" s="88">
        <v>51.409272000000001</v>
      </c>
      <c r="L53" s="88">
        <v>635.09319200000004</v>
      </c>
      <c r="M53" s="88">
        <v>11.762934000000001</v>
      </c>
      <c r="N53" s="88">
        <v>68.095092000000008</v>
      </c>
      <c r="O53" s="88">
        <v>141.68911400000002</v>
      </c>
      <c r="P53" s="88">
        <v>13.121571000000001</v>
      </c>
      <c r="Q53" s="88">
        <v>27.860958000000018</v>
      </c>
      <c r="R53" s="88">
        <v>26.667775999999993</v>
      </c>
      <c r="S53" s="88">
        <v>18.503572999999999</v>
      </c>
      <c r="U53" s="84" t="s">
        <v>541</v>
      </c>
    </row>
    <row r="54" spans="1:21" x14ac:dyDescent="0.15">
      <c r="B54" s="84" t="s">
        <v>342</v>
      </c>
      <c r="C54" s="88">
        <v>8.6393259999999987</v>
      </c>
      <c r="D54" s="88">
        <v>45.703796999999994</v>
      </c>
      <c r="E54" s="88">
        <v>62.278691999999999</v>
      </c>
      <c r="F54" s="88">
        <v>32.208826000000002</v>
      </c>
      <c r="G54" s="88">
        <v>120.36961599999995</v>
      </c>
      <c r="H54" s="88">
        <v>21.907018000000001</v>
      </c>
      <c r="I54" s="88">
        <v>78.066524999999999</v>
      </c>
      <c r="J54" s="88">
        <v>35.925484999999995</v>
      </c>
      <c r="K54" s="88">
        <v>65.897147000000004</v>
      </c>
      <c r="L54" s="88">
        <v>497.24068099999977</v>
      </c>
      <c r="M54" s="88">
        <v>17.118793</v>
      </c>
      <c r="N54" s="88">
        <v>79.738528000000017</v>
      </c>
      <c r="O54" s="88">
        <v>137.89024699999999</v>
      </c>
      <c r="P54" s="88">
        <v>12.218256</v>
      </c>
      <c r="Q54" s="88">
        <v>26.883155999999993</v>
      </c>
      <c r="R54" s="88">
        <v>32.791837999999984</v>
      </c>
      <c r="S54" s="88">
        <v>17.229570000000006</v>
      </c>
      <c r="U54" s="84" t="s">
        <v>542</v>
      </c>
    </row>
    <row r="55" spans="1:21" x14ac:dyDescent="0.15">
      <c r="B55" s="84" t="s">
        <v>343</v>
      </c>
      <c r="C55" s="88">
        <v>7.3469379999999997</v>
      </c>
      <c r="D55" s="88">
        <v>45.313648999999998</v>
      </c>
      <c r="E55" s="88">
        <v>48.980914000000027</v>
      </c>
      <c r="F55" s="88">
        <v>36.911163999999999</v>
      </c>
      <c r="G55" s="88">
        <v>110.76356400000003</v>
      </c>
      <c r="H55" s="88">
        <v>16.975887</v>
      </c>
      <c r="I55" s="88">
        <v>88.362484999999992</v>
      </c>
      <c r="J55" s="88">
        <v>31.473589000000004</v>
      </c>
      <c r="K55" s="88">
        <v>57.235571</v>
      </c>
      <c r="L55" s="88">
        <v>494.61542099999997</v>
      </c>
      <c r="M55" s="88">
        <v>14.825673999999998</v>
      </c>
      <c r="N55" s="88">
        <v>92.839640000000003</v>
      </c>
      <c r="O55" s="88">
        <v>315.62738599999994</v>
      </c>
      <c r="P55" s="88">
        <v>13.620856</v>
      </c>
      <c r="Q55" s="88">
        <v>24.257968999999996</v>
      </c>
      <c r="R55" s="88">
        <v>27.197884999999982</v>
      </c>
      <c r="S55" s="88">
        <v>16.769271000000003</v>
      </c>
      <c r="U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15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15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15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15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15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15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15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15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15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15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15">
      <c r="B83" s="84" t="s">
        <v>340</v>
      </c>
      <c r="C83" s="88">
        <v>9.7980780000000003</v>
      </c>
      <c r="D83" s="88">
        <v>0.67344399999999993</v>
      </c>
      <c r="E83" s="88">
        <v>1.148436</v>
      </c>
      <c r="F83" s="88">
        <v>37.130330999999998</v>
      </c>
      <c r="G83" s="88">
        <v>299.71020499999992</v>
      </c>
      <c r="H83" s="88">
        <v>167.23909700000007</v>
      </c>
      <c r="I83" s="88">
        <v>8.8762100000000022</v>
      </c>
      <c r="J83" s="88">
        <v>30.919622999999998</v>
      </c>
      <c r="K83" s="88">
        <v>0.99279200000000001</v>
      </c>
      <c r="L83" s="88">
        <v>79.292721999999998</v>
      </c>
      <c r="M83" s="88">
        <v>105.511847</v>
      </c>
      <c r="N83" s="88">
        <v>0.14774700000000002</v>
      </c>
      <c r="O83" s="88">
        <v>69.831913000000014</v>
      </c>
      <c r="P83" s="88">
        <v>196.76022499999999</v>
      </c>
      <c r="Q83" s="88">
        <v>6.1271369999999994</v>
      </c>
      <c r="R83" s="88">
        <v>4.2673000000000003E-2</v>
      </c>
      <c r="S83" s="88">
        <v>5.7386540000000004</v>
      </c>
      <c r="U83" s="84" t="s">
        <v>540</v>
      </c>
    </row>
    <row r="84" spans="1:21" x14ac:dyDescent="0.15">
      <c r="B84" s="84" t="s">
        <v>341</v>
      </c>
      <c r="C84" s="88">
        <v>9.7928750000000004</v>
      </c>
      <c r="D84" s="88">
        <v>0.83870500000000003</v>
      </c>
      <c r="E84" s="88">
        <v>0.65694600000000003</v>
      </c>
      <c r="F84" s="88">
        <v>39.28763099999999</v>
      </c>
      <c r="G84" s="88">
        <v>326.94118999999995</v>
      </c>
      <c r="H84" s="88">
        <v>152.20943799999986</v>
      </c>
      <c r="I84" s="88">
        <v>9.9030780000000007</v>
      </c>
      <c r="J84" s="88">
        <v>30.347124999999998</v>
      </c>
      <c r="K84" s="88">
        <v>1.2899069999999999</v>
      </c>
      <c r="L84" s="88">
        <v>75.729839999999996</v>
      </c>
      <c r="M84" s="88">
        <v>104.02949800000002</v>
      </c>
      <c r="N84" s="88">
        <v>0.10631699999999999</v>
      </c>
      <c r="O84" s="88">
        <v>79.933809000000011</v>
      </c>
      <c r="P84" s="88">
        <v>209.89152899999999</v>
      </c>
      <c r="Q84" s="88">
        <v>4.2720189999999993</v>
      </c>
      <c r="R84" s="88">
        <v>6.1024000000000002E-2</v>
      </c>
      <c r="S84" s="88">
        <v>5.8615690000000003</v>
      </c>
      <c r="U84" s="84" t="s">
        <v>541</v>
      </c>
    </row>
    <row r="85" spans="1:21" x14ac:dyDescent="0.15">
      <c r="B85" s="84" t="s">
        <v>342</v>
      </c>
      <c r="C85" s="88">
        <v>10.141118000000001</v>
      </c>
      <c r="D85" s="88">
        <v>0.56826100000000002</v>
      </c>
      <c r="E85" s="88">
        <v>0.53679399999999999</v>
      </c>
      <c r="F85" s="88">
        <v>39.923510999999998</v>
      </c>
      <c r="G85" s="88">
        <v>324.76647800000001</v>
      </c>
      <c r="H85" s="88">
        <v>169.87083699999994</v>
      </c>
      <c r="I85" s="88">
        <v>9.5906369999999992</v>
      </c>
      <c r="J85" s="88">
        <v>43.389953000000006</v>
      </c>
      <c r="K85" s="88">
        <v>0.82208200000000009</v>
      </c>
      <c r="L85" s="88">
        <v>75.324141999999995</v>
      </c>
      <c r="M85" s="88">
        <v>106.72903899999999</v>
      </c>
      <c r="N85" s="88">
        <v>0.17779600000000001</v>
      </c>
      <c r="O85" s="88">
        <v>72.571496999999994</v>
      </c>
      <c r="P85" s="88">
        <v>221.09921599999996</v>
      </c>
      <c r="Q85" s="88">
        <v>5.3080429999999987</v>
      </c>
      <c r="R85" s="88">
        <v>7.5721999999999998E-2</v>
      </c>
      <c r="S85" s="88">
        <v>6.7469209999999986</v>
      </c>
      <c r="U85" s="84" t="s">
        <v>542</v>
      </c>
    </row>
    <row r="86" spans="1:21" x14ac:dyDescent="0.15">
      <c r="B86" s="84" t="s">
        <v>343</v>
      </c>
      <c r="C86" s="88">
        <v>9.6889640000000004</v>
      </c>
      <c r="D86" s="88">
        <v>0.832843</v>
      </c>
      <c r="E86" s="88">
        <v>0.6901790000000001</v>
      </c>
      <c r="F86" s="88">
        <v>47.315083999999999</v>
      </c>
      <c r="G86" s="88">
        <v>305.143126</v>
      </c>
      <c r="H86" s="88">
        <v>153.73486099999997</v>
      </c>
      <c r="I86" s="88">
        <v>8.6901880000000009</v>
      </c>
      <c r="J86" s="88">
        <v>32.535851999999998</v>
      </c>
      <c r="K86" s="88">
        <v>0.65056599999999998</v>
      </c>
      <c r="L86" s="88">
        <v>71.009534000000002</v>
      </c>
      <c r="M86" s="88">
        <v>111.597354</v>
      </c>
      <c r="N86" s="88">
        <v>0.122916</v>
      </c>
      <c r="O86" s="88">
        <v>86.769011000000006</v>
      </c>
      <c r="P86" s="88">
        <v>198.76726999999994</v>
      </c>
      <c r="Q86" s="88">
        <v>7.8556959999999982</v>
      </c>
      <c r="R86" s="88">
        <v>4.7362999999999995E-2</v>
      </c>
      <c r="S86" s="88">
        <v>5.8963570000000001</v>
      </c>
      <c r="U86" s="84" t="s">
        <v>543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15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15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15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15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15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15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15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15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15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15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15">
      <c r="B114" s="84" t="s">
        <v>340</v>
      </c>
      <c r="C114" s="88">
        <v>16.185757999999993</v>
      </c>
      <c r="D114" s="88">
        <v>3.1120800000000002</v>
      </c>
      <c r="E114" s="88">
        <v>9.1724889999999988</v>
      </c>
      <c r="F114" s="88">
        <v>20.094009999999997</v>
      </c>
      <c r="G114" s="88">
        <v>32.466419999999999</v>
      </c>
      <c r="H114" s="88">
        <v>7.200359999999999</v>
      </c>
      <c r="I114" s="88">
        <v>6.4228329999999989</v>
      </c>
      <c r="J114" s="88">
        <v>29.704188000000002</v>
      </c>
      <c r="K114" s="88">
        <v>16.756878</v>
      </c>
      <c r="L114" s="88">
        <v>193.55384700000002</v>
      </c>
      <c r="M114" s="88">
        <v>96.179796000000024</v>
      </c>
      <c r="N114" s="88">
        <v>62.251335000000019</v>
      </c>
      <c r="O114" s="88">
        <v>144.72301999999999</v>
      </c>
      <c r="P114" s="88">
        <v>9.5080759999999991</v>
      </c>
      <c r="Q114" s="88">
        <v>1.2303459999999999</v>
      </c>
      <c r="R114" s="88">
        <v>0.35838799999999998</v>
      </c>
      <c r="S114" s="88">
        <v>53.75263799999999</v>
      </c>
      <c r="U114" s="84" t="s">
        <v>540</v>
      </c>
    </row>
    <row r="115" spans="1:21" x14ac:dyDescent="0.15">
      <c r="B115" s="84" t="s">
        <v>341</v>
      </c>
      <c r="C115" s="88">
        <v>16.111874</v>
      </c>
      <c r="D115" s="88">
        <v>2.7566009999999999</v>
      </c>
      <c r="E115" s="88">
        <v>8.4579819999999994</v>
      </c>
      <c r="F115" s="88">
        <v>19.179152000000002</v>
      </c>
      <c r="G115" s="88">
        <v>32.268091999999996</v>
      </c>
      <c r="H115" s="88">
        <v>6.8606469999999984</v>
      </c>
      <c r="I115" s="88">
        <v>6.6341300000000007</v>
      </c>
      <c r="J115" s="88">
        <v>28.048816000000002</v>
      </c>
      <c r="K115" s="88">
        <v>17.802225999999997</v>
      </c>
      <c r="L115" s="88">
        <v>171.58979300000004</v>
      </c>
      <c r="M115" s="88">
        <v>79.780612999999974</v>
      </c>
      <c r="N115" s="88">
        <v>62.66665900000001</v>
      </c>
      <c r="O115" s="88">
        <v>119.94461199999999</v>
      </c>
      <c r="P115" s="88">
        <v>9.1353819999999999</v>
      </c>
      <c r="Q115" s="88">
        <v>1.230988</v>
      </c>
      <c r="R115" s="88">
        <v>0.32364199999999999</v>
      </c>
      <c r="S115" s="88">
        <v>57.997132999999998</v>
      </c>
      <c r="U115" s="84" t="s">
        <v>541</v>
      </c>
    </row>
    <row r="116" spans="1:21" x14ac:dyDescent="0.15">
      <c r="B116" s="84" t="s">
        <v>342</v>
      </c>
      <c r="C116" s="88">
        <v>16.796661</v>
      </c>
      <c r="D116" s="88">
        <v>3.9605329999999999</v>
      </c>
      <c r="E116" s="88">
        <v>7.3275140000000007</v>
      </c>
      <c r="F116" s="88">
        <v>22.346682000000001</v>
      </c>
      <c r="G116" s="88">
        <v>32.565331</v>
      </c>
      <c r="H116" s="88">
        <v>7.5917630000000003</v>
      </c>
      <c r="I116" s="88">
        <v>6.7577349999999985</v>
      </c>
      <c r="J116" s="88">
        <v>32.954750000000004</v>
      </c>
      <c r="K116" s="88">
        <v>16.136977000000002</v>
      </c>
      <c r="L116" s="88">
        <v>186.77718599999997</v>
      </c>
      <c r="M116" s="88">
        <v>83.627129999999994</v>
      </c>
      <c r="N116" s="88">
        <v>64.536015000000006</v>
      </c>
      <c r="O116" s="88">
        <v>135.352441</v>
      </c>
      <c r="P116" s="88">
        <v>11.547702999999998</v>
      </c>
      <c r="Q116" s="88">
        <v>1.3731979999999999</v>
      </c>
      <c r="R116" s="88">
        <v>0.23300999999999999</v>
      </c>
      <c r="S116" s="88">
        <v>55.582171000000002</v>
      </c>
      <c r="U116" s="84" t="s">
        <v>542</v>
      </c>
    </row>
    <row r="117" spans="1:21" x14ac:dyDescent="0.15">
      <c r="B117" s="84" t="s">
        <v>343</v>
      </c>
      <c r="C117" s="88">
        <v>13.898228</v>
      </c>
      <c r="D117" s="88">
        <v>2.8353770000000003</v>
      </c>
      <c r="E117" s="88">
        <v>8.3887390000000011</v>
      </c>
      <c r="F117" s="88">
        <v>18.317420000000006</v>
      </c>
      <c r="G117" s="88">
        <v>32.167538999999998</v>
      </c>
      <c r="H117" s="88">
        <v>5.6844129999999993</v>
      </c>
      <c r="I117" s="88">
        <v>6.6640339999999991</v>
      </c>
      <c r="J117" s="88">
        <v>27.791083</v>
      </c>
      <c r="K117" s="88">
        <v>16.063309999999998</v>
      </c>
      <c r="L117" s="88">
        <v>183.32149199999998</v>
      </c>
      <c r="M117" s="88">
        <v>74.809972000000002</v>
      </c>
      <c r="N117" s="88">
        <v>63.353509999999986</v>
      </c>
      <c r="O117" s="88">
        <v>152.931399</v>
      </c>
      <c r="P117" s="88">
        <v>9.4658799999999985</v>
      </c>
      <c r="Q117" s="88">
        <v>1.0640589999999999</v>
      </c>
      <c r="R117" s="88">
        <v>0.64844800000000002</v>
      </c>
      <c r="S117" s="88">
        <v>53.801450000000003</v>
      </c>
      <c r="U117" s="84" t="s">
        <v>543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15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15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15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15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15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15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15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15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15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15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15">
      <c r="B145" s="84" t="s">
        <v>340</v>
      </c>
      <c r="C145" s="88">
        <v>73.952231999999981</v>
      </c>
      <c r="D145" s="88">
        <v>59.322675000000004</v>
      </c>
      <c r="E145" s="88">
        <v>28.416308000000001</v>
      </c>
      <c r="F145" s="88">
        <v>160.55296999999999</v>
      </c>
      <c r="G145" s="88">
        <v>195.701775</v>
      </c>
      <c r="H145" s="88">
        <v>40.243873000000001</v>
      </c>
      <c r="I145" s="88">
        <v>0.70553399999999999</v>
      </c>
      <c r="J145" s="88">
        <v>89.176102</v>
      </c>
      <c r="K145" s="88">
        <v>4.4619749999999998</v>
      </c>
      <c r="L145" s="88">
        <v>1.663378</v>
      </c>
      <c r="M145" s="88">
        <v>3.4275499999999997</v>
      </c>
      <c r="N145" s="88">
        <v>0.288748</v>
      </c>
      <c r="O145" s="88">
        <v>21.850460999999992</v>
      </c>
      <c r="P145" s="88">
        <v>47.505460999999997</v>
      </c>
      <c r="Q145" s="88">
        <v>407.44305900000001</v>
      </c>
      <c r="R145" s="88">
        <v>584.460826</v>
      </c>
      <c r="S145" s="88">
        <v>0.53020900000000004</v>
      </c>
      <c r="U145" s="84" t="s">
        <v>540</v>
      </c>
    </row>
    <row r="146" spans="1:21" x14ac:dyDescent="0.15">
      <c r="B146" s="84" t="s">
        <v>341</v>
      </c>
      <c r="C146" s="88">
        <v>77.099588999999995</v>
      </c>
      <c r="D146" s="88">
        <v>64.995469999999997</v>
      </c>
      <c r="E146" s="88">
        <v>34.003900999999999</v>
      </c>
      <c r="F146" s="88">
        <v>153.327236</v>
      </c>
      <c r="G146" s="88">
        <v>197.15041600000001</v>
      </c>
      <c r="H146" s="88">
        <v>48.598613000000007</v>
      </c>
      <c r="I146" s="88">
        <v>9.8979000000000011E-2</v>
      </c>
      <c r="J146" s="88">
        <v>85.556626000000009</v>
      </c>
      <c r="K146" s="88">
        <v>4.271611</v>
      </c>
      <c r="L146" s="88">
        <v>1.9010590000000001</v>
      </c>
      <c r="M146" s="88">
        <v>4.9642710000000001</v>
      </c>
      <c r="N146" s="88">
        <v>0.22366</v>
      </c>
      <c r="O146" s="88">
        <v>21.311124999999997</v>
      </c>
      <c r="P146" s="88">
        <v>46.174473999999989</v>
      </c>
      <c r="Q146" s="88">
        <v>422.01120799999984</v>
      </c>
      <c r="R146" s="88">
        <v>584.83677299999977</v>
      </c>
      <c r="S146" s="88">
        <v>0.191493</v>
      </c>
      <c r="U146" s="84" t="s">
        <v>541</v>
      </c>
    </row>
    <row r="147" spans="1:21" x14ac:dyDescent="0.15">
      <c r="B147" s="84" t="s">
        <v>342</v>
      </c>
      <c r="C147" s="88">
        <v>78.591586999999976</v>
      </c>
      <c r="D147" s="88">
        <v>64.868322000000006</v>
      </c>
      <c r="E147" s="88">
        <v>40.160267999999995</v>
      </c>
      <c r="F147" s="88">
        <v>170.61453</v>
      </c>
      <c r="G147" s="88">
        <v>225.26508400000006</v>
      </c>
      <c r="H147" s="88">
        <v>48.950687000000002</v>
      </c>
      <c r="I147" s="88">
        <v>0.120348</v>
      </c>
      <c r="J147" s="88">
        <v>91.150162000000009</v>
      </c>
      <c r="K147" s="88">
        <v>3.8889390000000001</v>
      </c>
      <c r="L147" s="88">
        <v>1.732413</v>
      </c>
      <c r="M147" s="88">
        <v>2.7620520000000002</v>
      </c>
      <c r="N147" s="88">
        <v>0.239172</v>
      </c>
      <c r="O147" s="88">
        <v>20.029668999999991</v>
      </c>
      <c r="P147" s="88">
        <v>43.338005999999986</v>
      </c>
      <c r="Q147" s="88">
        <v>423.45399999999995</v>
      </c>
      <c r="R147" s="88">
        <v>590.3577310000004</v>
      </c>
      <c r="S147" s="88">
        <v>0.76212100000000005</v>
      </c>
      <c r="U147" s="84" t="s">
        <v>542</v>
      </c>
    </row>
    <row r="148" spans="1:21" x14ac:dyDescent="0.15">
      <c r="B148" s="84" t="s">
        <v>343</v>
      </c>
      <c r="C148" s="88">
        <v>73.595871999999986</v>
      </c>
      <c r="D148" s="88">
        <v>64.884573000000003</v>
      </c>
      <c r="E148" s="88">
        <v>26.418076000000003</v>
      </c>
      <c r="F148" s="88">
        <v>152.26316400000002</v>
      </c>
      <c r="G148" s="88">
        <v>228.15584400000006</v>
      </c>
      <c r="H148" s="88">
        <v>38.315997999999993</v>
      </c>
      <c r="I148" s="88">
        <v>0.27880199999999999</v>
      </c>
      <c r="J148" s="88">
        <v>87.923185000000018</v>
      </c>
      <c r="K148" s="88">
        <v>5.172415</v>
      </c>
      <c r="L148" s="88">
        <v>1.488305</v>
      </c>
      <c r="M148" s="88">
        <v>1.865065</v>
      </c>
      <c r="N148" s="88">
        <v>0.23492300000000002</v>
      </c>
      <c r="O148" s="88">
        <v>19.611659000000003</v>
      </c>
      <c r="P148" s="88">
        <v>43.747436</v>
      </c>
      <c r="Q148" s="88">
        <v>385.73423399999984</v>
      </c>
      <c r="R148" s="88">
        <v>586.32756200000006</v>
      </c>
      <c r="S148" s="88">
        <v>0.66826299999999983</v>
      </c>
      <c r="U148" s="84" t="s">
        <v>543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15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15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15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15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15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15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15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15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15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15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15">
      <c r="B176" s="84" t="s">
        <v>340</v>
      </c>
      <c r="C176" s="88">
        <v>874.74894600000016</v>
      </c>
      <c r="D176" s="88">
        <v>37.536315999999999</v>
      </c>
      <c r="E176" s="88">
        <v>13.741322999999998</v>
      </c>
      <c r="F176" s="88">
        <v>193.185509</v>
      </c>
      <c r="G176" s="88">
        <v>11.396405999999995</v>
      </c>
      <c r="H176" s="88">
        <v>0.69141299999999994</v>
      </c>
      <c r="I176" s="88">
        <v>7.8293820000000007</v>
      </c>
      <c r="J176" s="88">
        <v>194.43836600000003</v>
      </c>
      <c r="K176" s="88">
        <v>12.955507999999998</v>
      </c>
      <c r="L176" s="88">
        <v>10.876864999999999</v>
      </c>
      <c r="M176" s="88">
        <v>0.55691199999999996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15">
      <c r="B177" s="84" t="s">
        <v>341</v>
      </c>
      <c r="C177" s="88">
        <v>870.25641500000006</v>
      </c>
      <c r="D177" s="88">
        <v>34.062477000000001</v>
      </c>
      <c r="E177" s="88">
        <v>8.8281040000000015</v>
      </c>
      <c r="F177" s="88">
        <v>210.90144100000001</v>
      </c>
      <c r="G177" s="88">
        <v>11.455611000000001</v>
      </c>
      <c r="H177" s="88">
        <v>0.56684800000000002</v>
      </c>
      <c r="I177" s="88">
        <v>9.2889040000000005</v>
      </c>
      <c r="J177" s="88">
        <v>196.44802000000001</v>
      </c>
      <c r="K177" s="88">
        <v>15.237277000000001</v>
      </c>
      <c r="L177" s="88">
        <v>9.6745399999999968</v>
      </c>
      <c r="M177" s="88">
        <v>0.52534399999999981</v>
      </c>
      <c r="N177" s="88">
        <v>0</v>
      </c>
      <c r="O177" s="88">
        <v>11.038722</v>
      </c>
      <c r="P177" s="83"/>
      <c r="Q177" s="84" t="s">
        <v>541</v>
      </c>
    </row>
    <row r="178" spans="2:19" x14ac:dyDescent="0.15">
      <c r="B178" s="84" t="s">
        <v>342</v>
      </c>
      <c r="C178" s="88">
        <v>844.65066999999999</v>
      </c>
      <c r="D178" s="88">
        <v>37.485904000000005</v>
      </c>
      <c r="E178" s="88">
        <v>11.713519999999999</v>
      </c>
      <c r="F178" s="88">
        <v>208.50943899999999</v>
      </c>
      <c r="G178" s="88">
        <v>11.179034000000001</v>
      </c>
      <c r="H178" s="88">
        <v>0.65121499999999988</v>
      </c>
      <c r="I178" s="88">
        <v>8.4713570000000011</v>
      </c>
      <c r="J178" s="88">
        <v>210.83580999999995</v>
      </c>
      <c r="K178" s="88">
        <v>17.714347000000004</v>
      </c>
      <c r="L178" s="88">
        <v>9.5647330000000021</v>
      </c>
      <c r="M178" s="88">
        <v>2.0870040000000003</v>
      </c>
      <c r="N178" s="88">
        <v>0</v>
      </c>
      <c r="O178" s="88">
        <v>10.796709999999999</v>
      </c>
      <c r="P178" s="83"/>
      <c r="Q178" s="84" t="s">
        <v>542</v>
      </c>
    </row>
    <row r="179" spans="2:19" x14ac:dyDescent="0.15">
      <c r="B179" s="84" t="s">
        <v>343</v>
      </c>
      <c r="C179" s="88">
        <v>718.95994199999996</v>
      </c>
      <c r="D179" s="88">
        <v>27.67095599999999</v>
      </c>
      <c r="E179" s="88">
        <v>13.11632</v>
      </c>
      <c r="F179" s="88">
        <v>200.92125800000002</v>
      </c>
      <c r="G179" s="88">
        <v>11.145523999999998</v>
      </c>
      <c r="H179" s="88">
        <v>0.49251500000000004</v>
      </c>
      <c r="I179" s="88">
        <v>6.1017679999999999</v>
      </c>
      <c r="J179" s="88">
        <v>189.64045900000002</v>
      </c>
      <c r="K179" s="88">
        <v>14.847599000000001</v>
      </c>
      <c r="L179" s="88">
        <v>9.1610119999999995</v>
      </c>
      <c r="M179" s="88">
        <v>0.9968100000000002</v>
      </c>
      <c r="N179" s="88">
        <v>0</v>
      </c>
      <c r="O179" s="88">
        <v>10.642617000000001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713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928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53775.302504000007</v>
      </c>
      <c r="C7" s="152">
        <f>SUM(C9:C25)</f>
        <v>100</v>
      </c>
      <c r="D7" s="152">
        <f>SUM(D9:D25)</f>
        <v>52407.395627000005</v>
      </c>
      <c r="E7" s="152">
        <f>SUM(E9:E25)</f>
        <v>99.999999999999972</v>
      </c>
      <c r="F7" s="152">
        <f>D7/B7*100-100</f>
        <v>-2.543745573348005</v>
      </c>
      <c r="G7" s="152">
        <f>SUM(G9:G25)</f>
        <v>40388.844895000002</v>
      </c>
      <c r="H7" s="152">
        <f>SUM(H9:H25)</f>
        <v>100</v>
      </c>
      <c r="I7" s="152">
        <f>SUM(I9:I25)</f>
        <v>40013.184986</v>
      </c>
      <c r="J7" s="152">
        <f>SUM(J9:J25)</f>
        <v>99.999999999999986</v>
      </c>
      <c r="K7" s="152">
        <f>I7/G7*100-100</f>
        <v>-0.93010807805129048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5635.7055069999979</v>
      </c>
      <c r="C9" s="42">
        <f t="shared" ref="C9:C25" si="0">B9/$B$7*100</f>
        <v>10.480100054445614</v>
      </c>
      <c r="D9" s="42">
        <v>5559.678515999999</v>
      </c>
      <c r="E9" s="42">
        <f>D9/$D$7*100</f>
        <v>10.608576231434945</v>
      </c>
      <c r="F9" s="42">
        <f>D9/B9*100-100</f>
        <v>-1.3490234879300829</v>
      </c>
      <c r="G9" s="42">
        <v>2831.6042069999994</v>
      </c>
      <c r="H9" s="42">
        <f>G9/$G$7*100</f>
        <v>7.0108571175070713</v>
      </c>
      <c r="I9" s="42">
        <v>3161.9016399999996</v>
      </c>
      <c r="J9" s="42">
        <f>I9/$I$7*100</f>
        <v>7.9021493567840215</v>
      </c>
      <c r="K9" s="42">
        <f>I9/G9*100-100</f>
        <v>11.664675175417273</v>
      </c>
      <c r="L9" s="42"/>
      <c r="M9" s="154" t="s">
        <v>598</v>
      </c>
    </row>
    <row r="10" spans="1:13" x14ac:dyDescent="0.2">
      <c r="A10" s="154" t="s">
        <v>298</v>
      </c>
      <c r="B10" s="42">
        <v>2368.6367230000005</v>
      </c>
      <c r="C10" s="42">
        <f t="shared" si="0"/>
        <v>4.4046925125596692</v>
      </c>
      <c r="D10" s="42">
        <v>2442.5342189999997</v>
      </c>
      <c r="E10" s="42">
        <f t="shared" ref="E10:E25" si="1">D10/$D$7*100</f>
        <v>4.660667048567511</v>
      </c>
      <c r="F10" s="42">
        <f t="shared" ref="F10:F25" si="2">D10/B10*100-100</f>
        <v>3.1198324032738896</v>
      </c>
      <c r="G10" s="42">
        <v>1983.3215820000003</v>
      </c>
      <c r="H10" s="42">
        <f t="shared" ref="H10:H25" si="3">G10/$G$7*100</f>
        <v>4.9105677252124842</v>
      </c>
      <c r="I10" s="42">
        <v>2024.6918929999999</v>
      </c>
      <c r="J10" s="42">
        <f t="shared" ref="J10:J25" si="4">I10/$I$7*100</f>
        <v>5.06006181139644</v>
      </c>
      <c r="K10" s="42">
        <f t="shared" ref="K10:K25" si="5">I10/G10*100-100</f>
        <v>2.0859103927201517</v>
      </c>
      <c r="L10" s="42"/>
      <c r="M10" s="154" t="s">
        <v>599</v>
      </c>
    </row>
    <row r="11" spans="1:13" x14ac:dyDescent="0.2">
      <c r="A11" s="154" t="s">
        <v>299</v>
      </c>
      <c r="B11" s="42">
        <v>6311.1753849999996</v>
      </c>
      <c r="C11" s="42">
        <f t="shared" si="0"/>
        <v>11.736196899181648</v>
      </c>
      <c r="D11" s="42">
        <v>5528.2420439999996</v>
      </c>
      <c r="E11" s="42">
        <f t="shared" si="1"/>
        <v>10.548591430389415</v>
      </c>
      <c r="F11" s="42">
        <f t="shared" si="2"/>
        <v>-12.405507583592538</v>
      </c>
      <c r="G11" s="42">
        <v>2651.464884</v>
      </c>
      <c r="H11" s="42">
        <f t="shared" si="3"/>
        <v>6.564844552730059</v>
      </c>
      <c r="I11" s="42">
        <v>2924.4060340000001</v>
      </c>
      <c r="J11" s="42">
        <f t="shared" si="4"/>
        <v>7.3086059883091163</v>
      </c>
      <c r="K11" s="42">
        <f t="shared" si="5"/>
        <v>10.293975667829372</v>
      </c>
      <c r="L11" s="42"/>
      <c r="M11" s="154" t="s">
        <v>600</v>
      </c>
    </row>
    <row r="12" spans="1:13" x14ac:dyDescent="0.2">
      <c r="A12" s="154" t="s">
        <v>300</v>
      </c>
      <c r="B12" s="42">
        <v>6416.8764060000012</v>
      </c>
      <c r="C12" s="42">
        <f t="shared" si="0"/>
        <v>11.932757431764685</v>
      </c>
      <c r="D12" s="42">
        <v>6142.8395009999977</v>
      </c>
      <c r="E12" s="42">
        <f t="shared" si="1"/>
        <v>11.721321823966463</v>
      </c>
      <c r="F12" s="42">
        <f t="shared" si="2"/>
        <v>-4.2705654225125755</v>
      </c>
      <c r="G12" s="42">
        <v>2678.0376639999995</v>
      </c>
      <c r="H12" s="42">
        <f t="shared" si="3"/>
        <v>6.6306369270083554</v>
      </c>
      <c r="I12" s="42">
        <v>2653.4973010000003</v>
      </c>
      <c r="J12" s="42">
        <f t="shared" si="4"/>
        <v>6.6315573277368909</v>
      </c>
      <c r="K12" s="42">
        <f t="shared" si="5"/>
        <v>-0.91635615622168132</v>
      </c>
      <c r="L12" s="42"/>
      <c r="M12" s="154" t="s">
        <v>601</v>
      </c>
    </row>
    <row r="13" spans="1:13" x14ac:dyDescent="0.2">
      <c r="A13" s="154" t="s">
        <v>357</v>
      </c>
      <c r="B13" s="42">
        <v>3088.2572840000003</v>
      </c>
      <c r="C13" s="42">
        <f t="shared" si="0"/>
        <v>5.7428915137581686</v>
      </c>
      <c r="D13" s="42">
        <v>2988.5025779999996</v>
      </c>
      <c r="E13" s="42">
        <f t="shared" si="1"/>
        <v>5.7024443635209749</v>
      </c>
      <c r="F13" s="42">
        <f t="shared" si="2"/>
        <v>-3.2301293845179657</v>
      </c>
      <c r="G13" s="42">
        <v>2874.1948510000002</v>
      </c>
      <c r="H13" s="42">
        <f t="shared" si="3"/>
        <v>7.1163086205414494</v>
      </c>
      <c r="I13" s="42">
        <v>2827.227218</v>
      </c>
      <c r="J13" s="42">
        <f t="shared" si="4"/>
        <v>7.0657390032540608</v>
      </c>
      <c r="K13" s="42">
        <f t="shared" si="5"/>
        <v>-1.6341144367320481</v>
      </c>
      <c r="L13" s="42"/>
      <c r="M13" s="154" t="s">
        <v>602</v>
      </c>
    </row>
    <row r="14" spans="1:13" x14ac:dyDescent="0.2">
      <c r="A14" s="154" t="s">
        <v>358</v>
      </c>
      <c r="B14" s="42">
        <v>442.86480599999999</v>
      </c>
      <c r="C14" s="42">
        <f t="shared" si="0"/>
        <v>0.82354684284120583</v>
      </c>
      <c r="D14" s="42">
        <v>462.65756599999997</v>
      </c>
      <c r="E14" s="42">
        <f t="shared" si="1"/>
        <v>0.88280968833650897</v>
      </c>
      <c r="F14" s="42">
        <f t="shared" si="2"/>
        <v>4.4692555678041259</v>
      </c>
      <c r="G14" s="42">
        <v>225.38084300000003</v>
      </c>
      <c r="H14" s="42">
        <f t="shared" si="3"/>
        <v>0.55802745432786904</v>
      </c>
      <c r="I14" s="42">
        <v>259.58560199999999</v>
      </c>
      <c r="J14" s="42">
        <f t="shared" si="4"/>
        <v>0.64875016095525762</v>
      </c>
      <c r="K14" s="42">
        <f t="shared" si="5"/>
        <v>15.176426951247123</v>
      </c>
      <c r="L14" s="42"/>
      <c r="M14" s="154" t="s">
        <v>603</v>
      </c>
    </row>
    <row r="15" spans="1:13" x14ac:dyDescent="0.2">
      <c r="A15" s="154" t="s">
        <v>359</v>
      </c>
      <c r="B15" s="42">
        <v>828.50282600000003</v>
      </c>
      <c r="C15" s="42">
        <f t="shared" si="0"/>
        <v>1.5406753424369355</v>
      </c>
      <c r="D15" s="42">
        <v>706.08010400000001</v>
      </c>
      <c r="E15" s="42">
        <f t="shared" si="1"/>
        <v>1.3472909606601999</v>
      </c>
      <c r="F15" s="42">
        <f t="shared" si="2"/>
        <v>-14.776379531625167</v>
      </c>
      <c r="G15" s="42">
        <v>1165.0201599999998</v>
      </c>
      <c r="H15" s="42">
        <f t="shared" si="3"/>
        <v>2.8845097279427896</v>
      </c>
      <c r="I15" s="42">
        <v>1062.2555339999999</v>
      </c>
      <c r="J15" s="42">
        <f t="shared" si="4"/>
        <v>2.6547637594249665</v>
      </c>
      <c r="K15" s="42">
        <f t="shared" si="5"/>
        <v>-8.8208452976470255</v>
      </c>
      <c r="L15" s="42"/>
      <c r="M15" s="154" t="s">
        <v>604</v>
      </c>
    </row>
    <row r="16" spans="1:13" x14ac:dyDescent="0.2">
      <c r="A16" s="154" t="s">
        <v>360</v>
      </c>
      <c r="B16" s="42">
        <v>851.27464600000019</v>
      </c>
      <c r="C16" s="42">
        <f t="shared" si="0"/>
        <v>1.5830215849305156</v>
      </c>
      <c r="D16" s="42">
        <v>848.07059300000003</v>
      </c>
      <c r="E16" s="42">
        <f t="shared" si="1"/>
        <v>1.6182269369689468</v>
      </c>
      <c r="F16" s="42">
        <f t="shared" si="2"/>
        <v>-0.37638299402613029</v>
      </c>
      <c r="G16" s="42">
        <v>1627.718018</v>
      </c>
      <c r="H16" s="42">
        <f t="shared" si="3"/>
        <v>4.0301177769050431</v>
      </c>
      <c r="I16" s="42">
        <v>1715.019035</v>
      </c>
      <c r="J16" s="42">
        <f t="shared" si="4"/>
        <v>4.2861347718259841</v>
      </c>
      <c r="K16" s="42">
        <f t="shared" si="5"/>
        <v>5.3633993133078519</v>
      </c>
      <c r="L16" s="42"/>
      <c r="M16" s="154" t="s">
        <v>605</v>
      </c>
    </row>
    <row r="17" spans="1:13" x14ac:dyDescent="0.2">
      <c r="A17" s="154" t="s">
        <v>301</v>
      </c>
      <c r="B17" s="42">
        <v>1233.9690659999999</v>
      </c>
      <c r="C17" s="42">
        <f t="shared" si="0"/>
        <v>2.2946761962114719</v>
      </c>
      <c r="D17" s="42">
        <v>1104.0070620000001</v>
      </c>
      <c r="E17" s="42">
        <f t="shared" si="1"/>
        <v>2.1065863868862467</v>
      </c>
      <c r="F17" s="42">
        <f t="shared" si="2"/>
        <v>-10.532030954493948</v>
      </c>
      <c r="G17" s="42">
        <v>1299.0286349999999</v>
      </c>
      <c r="H17" s="42">
        <f t="shared" si="3"/>
        <v>3.2163054882533051</v>
      </c>
      <c r="I17" s="42">
        <v>1231.0903579999999</v>
      </c>
      <c r="J17" s="42">
        <f t="shared" si="4"/>
        <v>3.0767117349712088</v>
      </c>
      <c r="K17" s="42">
        <f t="shared" si="5"/>
        <v>-5.2299291308539892</v>
      </c>
      <c r="L17" s="42"/>
      <c r="M17" s="154" t="s">
        <v>606</v>
      </c>
    </row>
    <row r="18" spans="1:13" x14ac:dyDescent="0.2">
      <c r="A18" s="154" t="s">
        <v>302</v>
      </c>
      <c r="B18" s="42">
        <v>1358.108348</v>
      </c>
      <c r="C18" s="42">
        <f t="shared" si="0"/>
        <v>2.5255243294986185</v>
      </c>
      <c r="D18" s="42">
        <v>1359.2569149999999</v>
      </c>
      <c r="E18" s="42">
        <f t="shared" si="1"/>
        <v>2.5936356858376648</v>
      </c>
      <c r="F18" s="42">
        <f t="shared" si="2"/>
        <v>8.4571087549207391E-2</v>
      </c>
      <c r="G18" s="42">
        <v>1781.2829390000002</v>
      </c>
      <c r="H18" s="42">
        <f t="shared" si="3"/>
        <v>4.4103339514434019</v>
      </c>
      <c r="I18" s="42">
        <v>1610.3322429999998</v>
      </c>
      <c r="J18" s="42">
        <f t="shared" si="4"/>
        <v>4.0245040317671048</v>
      </c>
      <c r="K18" s="42">
        <f t="shared" si="5"/>
        <v>-9.5970545867334778</v>
      </c>
      <c r="L18" s="42"/>
      <c r="M18" s="154" t="s">
        <v>607</v>
      </c>
    </row>
    <row r="19" spans="1:13" x14ac:dyDescent="0.2">
      <c r="A19" s="154" t="s">
        <v>303</v>
      </c>
      <c r="B19" s="42">
        <v>476.76973499999997</v>
      </c>
      <c r="C19" s="42">
        <f t="shared" si="0"/>
        <v>0.88659610043948356</v>
      </c>
      <c r="D19" s="42">
        <v>466.22637499999996</v>
      </c>
      <c r="E19" s="42">
        <f t="shared" si="1"/>
        <v>0.88961943142200839</v>
      </c>
      <c r="F19" s="42">
        <f t="shared" si="2"/>
        <v>-2.2114155379430684</v>
      </c>
      <c r="G19" s="42">
        <v>1006.907913</v>
      </c>
      <c r="H19" s="42">
        <f t="shared" si="3"/>
        <v>2.4930346872204101</v>
      </c>
      <c r="I19" s="42">
        <v>856.80846300000007</v>
      </c>
      <c r="J19" s="42">
        <f t="shared" si="4"/>
        <v>2.1413153271847372</v>
      </c>
      <c r="K19" s="42">
        <f t="shared" si="5"/>
        <v>-14.906968955362643</v>
      </c>
      <c r="L19" s="42"/>
      <c r="M19" s="154" t="s">
        <v>608</v>
      </c>
    </row>
    <row r="20" spans="1:13" x14ac:dyDescent="0.2">
      <c r="A20" s="154" t="s">
        <v>361</v>
      </c>
      <c r="B20" s="42">
        <v>847.20861400000001</v>
      </c>
      <c r="C20" s="42">
        <f t="shared" si="0"/>
        <v>1.5754604336014315</v>
      </c>
      <c r="D20" s="42">
        <v>812.00806399999988</v>
      </c>
      <c r="E20" s="42">
        <f t="shared" si="1"/>
        <v>1.5494150287095314</v>
      </c>
      <c r="F20" s="42">
        <f t="shared" si="2"/>
        <v>-4.1548857528495517</v>
      </c>
      <c r="G20" s="42">
        <v>1744.1725800000002</v>
      </c>
      <c r="H20" s="42">
        <f t="shared" si="3"/>
        <v>4.318451256861576</v>
      </c>
      <c r="I20" s="42">
        <v>1627.1432130000001</v>
      </c>
      <c r="J20" s="42">
        <f t="shared" si="4"/>
        <v>4.066517608056726</v>
      </c>
      <c r="K20" s="42">
        <f t="shared" si="5"/>
        <v>-6.7097355125259526</v>
      </c>
      <c r="L20" s="42"/>
      <c r="M20" s="154" t="s">
        <v>609</v>
      </c>
    </row>
    <row r="21" spans="1:13" x14ac:dyDescent="0.2">
      <c r="A21" s="154" t="s">
        <v>304</v>
      </c>
      <c r="B21" s="42">
        <v>4632.8329280000007</v>
      </c>
      <c r="C21" s="42">
        <f t="shared" si="0"/>
        <v>8.6151685109635476</v>
      </c>
      <c r="D21" s="42">
        <v>4370.2825600000006</v>
      </c>
      <c r="E21" s="42">
        <f t="shared" si="1"/>
        <v>8.3390569359803379</v>
      </c>
      <c r="F21" s="42">
        <f t="shared" si="2"/>
        <v>-5.667166765570002</v>
      </c>
      <c r="G21" s="42">
        <v>3470.144988999999</v>
      </c>
      <c r="H21" s="42">
        <f t="shared" si="3"/>
        <v>8.5918401430430382</v>
      </c>
      <c r="I21" s="42">
        <v>3392.5311579999993</v>
      </c>
      <c r="J21" s="42">
        <f t="shared" si="4"/>
        <v>8.4785331614741324</v>
      </c>
      <c r="K21" s="42">
        <f t="shared" si="5"/>
        <v>-2.2366163732647379</v>
      </c>
      <c r="L21" s="42"/>
      <c r="M21" s="154" t="s">
        <v>610</v>
      </c>
    </row>
    <row r="22" spans="1:13" x14ac:dyDescent="0.2">
      <c r="A22" s="154" t="s">
        <v>362</v>
      </c>
      <c r="B22" s="42">
        <v>9565.7758780000004</v>
      </c>
      <c r="C22" s="42">
        <f t="shared" si="0"/>
        <v>17.788418535234577</v>
      </c>
      <c r="D22" s="42">
        <v>9504.1030549999996</v>
      </c>
      <c r="E22" s="42">
        <f t="shared" si="1"/>
        <v>18.135041707936995</v>
      </c>
      <c r="F22" s="42">
        <f t="shared" si="2"/>
        <v>-0.64472368772344169</v>
      </c>
      <c r="G22" s="42">
        <v>6102.9238880000012</v>
      </c>
      <c r="H22" s="42">
        <f t="shared" si="3"/>
        <v>15.110419483067519</v>
      </c>
      <c r="I22" s="42">
        <v>5901.0548370000006</v>
      </c>
      <c r="J22" s="42">
        <f t="shared" si="4"/>
        <v>14.747775862043197</v>
      </c>
      <c r="K22" s="42">
        <f t="shared" si="5"/>
        <v>-3.307743217917718</v>
      </c>
      <c r="L22" s="42"/>
      <c r="M22" s="154" t="s">
        <v>611</v>
      </c>
    </row>
    <row r="23" spans="1:13" x14ac:dyDescent="0.2">
      <c r="A23" s="154" t="s">
        <v>363</v>
      </c>
      <c r="B23" s="42">
        <v>6805.7502629999999</v>
      </c>
      <c r="C23" s="42">
        <f t="shared" si="0"/>
        <v>12.655903260597675</v>
      </c>
      <c r="D23" s="42">
        <v>7167.0449520000002</v>
      </c>
      <c r="E23" s="42">
        <f t="shared" si="1"/>
        <v>13.675636551394623</v>
      </c>
      <c r="F23" s="42">
        <f t="shared" si="2"/>
        <v>5.3086680386173981</v>
      </c>
      <c r="G23" s="42">
        <v>5643.2499490000009</v>
      </c>
      <c r="H23" s="42">
        <f t="shared" si="3"/>
        <v>13.972298449413234</v>
      </c>
      <c r="I23" s="42">
        <v>5340.2246429999996</v>
      </c>
      <c r="J23" s="42">
        <f t="shared" si="4"/>
        <v>13.34616238339553</v>
      </c>
      <c r="K23" s="42">
        <f t="shared" si="5"/>
        <v>-5.3696949229352811</v>
      </c>
      <c r="L23" s="42"/>
      <c r="M23" s="154" t="s">
        <v>612</v>
      </c>
    </row>
    <row r="24" spans="1:13" x14ac:dyDescent="0.2">
      <c r="A24" s="154" t="s">
        <v>325</v>
      </c>
      <c r="B24" s="42">
        <v>1239.9106840000002</v>
      </c>
      <c r="C24" s="42">
        <f t="shared" si="0"/>
        <v>2.3057251679946775</v>
      </c>
      <c r="D24" s="42">
        <v>1287.1432910000001</v>
      </c>
      <c r="E24" s="42">
        <f t="shared" si="1"/>
        <v>2.4560336868502408</v>
      </c>
      <c r="F24" s="42">
        <f t="shared" si="2"/>
        <v>3.8093555938743577</v>
      </c>
      <c r="G24" s="42">
        <v>1217.7552709999998</v>
      </c>
      <c r="H24" s="42">
        <f t="shared" si="3"/>
        <v>3.0150782330265491</v>
      </c>
      <c r="I24" s="42">
        <v>1279.9743599999999</v>
      </c>
      <c r="J24" s="42">
        <f t="shared" si="4"/>
        <v>3.1988814698151207</v>
      </c>
      <c r="K24" s="42">
        <f t="shared" si="5"/>
        <v>5.1093261907137588</v>
      </c>
      <c r="L24" s="42"/>
      <c r="M24" s="154" t="s">
        <v>613</v>
      </c>
    </row>
    <row r="25" spans="1:13" x14ac:dyDescent="0.2">
      <c r="A25" s="154" t="s">
        <v>305</v>
      </c>
      <c r="B25" s="42">
        <v>1671.6834049999998</v>
      </c>
      <c r="C25" s="42">
        <f t="shared" si="0"/>
        <v>3.1086452835400671</v>
      </c>
      <c r="D25" s="42">
        <v>1658.7182319999993</v>
      </c>
      <c r="E25" s="42">
        <f t="shared" si="1"/>
        <v>3.1650461011373685</v>
      </c>
      <c r="F25" s="42">
        <f t="shared" si="2"/>
        <v>-0.77557586330172512</v>
      </c>
      <c r="G25" s="42">
        <v>2086.6365219999998</v>
      </c>
      <c r="H25" s="42">
        <f t="shared" si="3"/>
        <v>5.1663684054958408</v>
      </c>
      <c r="I25" s="42">
        <v>2145.4414540000002</v>
      </c>
      <c r="J25" s="42">
        <f t="shared" si="4"/>
        <v>5.3618362416055039</v>
      </c>
      <c r="K25" s="42">
        <f t="shared" si="5"/>
        <v>2.8181684438091281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3"/>
      <c r="B32" s="193"/>
    </row>
    <row r="34" spans="1:3" x14ac:dyDescent="0.2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5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713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928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40568166.521000005</v>
      </c>
      <c r="C8" s="173"/>
      <c r="D8" s="172">
        <v>39656169.638000004</v>
      </c>
      <c r="E8" s="173"/>
      <c r="F8" s="172">
        <v>30568268.852000002</v>
      </c>
      <c r="G8" s="173"/>
      <c r="H8" s="172">
        <v>30321720.897</v>
      </c>
      <c r="I8" s="173"/>
      <c r="J8" s="174">
        <f>F8-B8</f>
        <v>-9999897.6690000035</v>
      </c>
      <c r="K8" s="174">
        <f>H8-D8</f>
        <v>-9334448.7410000041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39955498.362999998</v>
      </c>
      <c r="C9" s="173"/>
      <c r="D9" s="172">
        <v>39054475.241000004</v>
      </c>
      <c r="E9" s="173"/>
      <c r="F9" s="172">
        <v>28685807.990000002</v>
      </c>
      <c r="G9" s="173"/>
      <c r="H9" s="172">
        <v>28437063.454</v>
      </c>
      <c r="I9" s="173"/>
      <c r="J9" s="174">
        <f>F9-B9</f>
        <v>-11269690.372999996</v>
      </c>
      <c r="K9" s="174">
        <f>H9-D9</f>
        <v>-10617411.787000004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13207135.983000003</v>
      </c>
      <c r="C11" s="177"/>
      <c r="D11" s="172">
        <v>12751225.988999996</v>
      </c>
      <c r="E11" s="173"/>
      <c r="F11" s="172">
        <v>9820576.042999994</v>
      </c>
      <c r="G11" s="177"/>
      <c r="H11" s="172">
        <v>9691464.0889999978</v>
      </c>
      <c r="I11" s="173"/>
      <c r="J11" s="174">
        <f>F11-B11</f>
        <v>-3386559.9400000088</v>
      </c>
      <c r="K11" s="174">
        <f>H11-D11</f>
        <v>-3059761.8999999985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13819804.141000001</v>
      </c>
      <c r="C12" s="177"/>
      <c r="D12" s="172">
        <v>13352920.385999996</v>
      </c>
      <c r="E12" s="177"/>
      <c r="F12" s="172">
        <v>11703036.904999996</v>
      </c>
      <c r="G12" s="177"/>
      <c r="H12" s="172">
        <v>11576121.531999998</v>
      </c>
      <c r="I12" s="177"/>
      <c r="J12" s="174">
        <f>F12-B12</f>
        <v>-2116767.2360000052</v>
      </c>
      <c r="K12" s="174">
        <f>H12-D12</f>
        <v>-1776798.8539999984</v>
      </c>
      <c r="L12" s="174"/>
      <c r="M12" s="171" t="s">
        <v>698</v>
      </c>
      <c r="O12" s="84"/>
    </row>
    <row r="13" spans="1:15" x14ac:dyDescent="0.2">
      <c r="A13" s="155" t="s">
        <v>714</v>
      </c>
      <c r="B13" s="178">
        <v>448793.44799999997</v>
      </c>
      <c r="C13" s="179">
        <f>IF(B13=0,0,IF(OR(B13="x",B13="Ə"),"x",B13/$B$12*100))</f>
        <v>3.2474660524930226</v>
      </c>
      <c r="D13" s="178">
        <v>536068.48300000001</v>
      </c>
      <c r="E13" s="179">
        <f>IF(D13=0,0,IF(OR(D13="x",D13="Ə"),"x",D13/$D$12*100))</f>
        <v>4.0146160353209801</v>
      </c>
      <c r="F13" s="178">
        <v>555681.47600000002</v>
      </c>
      <c r="G13" s="179">
        <f>IF(F13=0,0,IF(OR(F13="x",F13="Ə"),"x",F13/$F$12*100))</f>
        <v>4.7481818651925387</v>
      </c>
      <c r="H13" s="178">
        <v>540626.24399999995</v>
      </c>
      <c r="I13" s="179">
        <f>IF(H13=0,0,IF(OR(H13="x",H13="Ə"),"x",H13/$H$12*100))</f>
        <v>4.6701845908022044</v>
      </c>
      <c r="J13" s="178">
        <v>106888.02800000005</v>
      </c>
      <c r="K13" s="178">
        <v>4557.7609999999404</v>
      </c>
      <c r="L13" s="178"/>
      <c r="M13" s="155" t="s">
        <v>714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715</v>
      </c>
      <c r="B14" s="178">
        <v>278222.96000000002</v>
      </c>
      <c r="C14" s="179">
        <f t="shared" ref="C14:C77" si="0">IF(B14=0,0,IF(OR(B14="x",B14="Ə"),"x",B14/$B$12*100))</f>
        <v>2.013219269689793</v>
      </c>
      <c r="D14" s="178">
        <v>269276.03899999999</v>
      </c>
      <c r="E14" s="179">
        <f t="shared" ref="E14:E77" si="1">IF(D14=0,0,IF(OR(D14="x",D14="Ə"),"x",D14/$D$12*100))</f>
        <v>2.0166078372063474</v>
      </c>
      <c r="F14" s="178">
        <v>407322.04100000003</v>
      </c>
      <c r="G14" s="179">
        <f t="shared" ref="G14:G77" si="2">IF(F14=0,0,IF(OR(F14="x",F14="Ə"),"x",F14/$F$12*100))</f>
        <v>3.4804815562529421</v>
      </c>
      <c r="H14" s="178">
        <v>416451.565</v>
      </c>
      <c r="I14" s="179">
        <f t="shared" ref="I14:I77" si="3">IF(H14=0,0,IF(OR(H14="x",H14="Ə"),"x",H14/$H$12*100))</f>
        <v>3.5975051216316141</v>
      </c>
      <c r="J14" s="178">
        <v>129099.08100000001</v>
      </c>
      <c r="K14" s="178">
        <v>147175.52600000001</v>
      </c>
      <c r="L14" s="178"/>
      <c r="M14" s="155" t="s">
        <v>929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716</v>
      </c>
      <c r="B15" s="178">
        <v>12397.687</v>
      </c>
      <c r="C15" s="179">
        <f t="shared" si="0"/>
        <v>8.970957094260891E-2</v>
      </c>
      <c r="D15" s="178">
        <v>10791.288</v>
      </c>
      <c r="E15" s="179">
        <f t="shared" si="1"/>
        <v>8.0815939045920132E-2</v>
      </c>
      <c r="F15" s="178">
        <v>6852.982</v>
      </c>
      <c r="G15" s="179">
        <f t="shared" si="2"/>
        <v>5.8557296329400939E-2</v>
      </c>
      <c r="H15" s="178">
        <v>8055.5810000000001</v>
      </c>
      <c r="I15" s="179">
        <f t="shared" si="3"/>
        <v>6.9587909713386048E-2</v>
      </c>
      <c r="J15" s="178">
        <v>-5544.7049999999999</v>
      </c>
      <c r="K15" s="178">
        <v>-2735.7070000000003</v>
      </c>
      <c r="L15" s="178"/>
      <c r="M15" s="155" t="s">
        <v>930</v>
      </c>
    </row>
    <row r="16" spans="1:15" x14ac:dyDescent="0.2">
      <c r="A16" s="155" t="s">
        <v>717</v>
      </c>
      <c r="B16" s="178">
        <v>43.622</v>
      </c>
      <c r="C16" s="179">
        <f t="shared" si="0"/>
        <v>3.1564846762613754E-4</v>
      </c>
      <c r="D16" s="178">
        <v>621.35699999999997</v>
      </c>
      <c r="E16" s="179">
        <f t="shared" si="1"/>
        <v>4.6533416064658637E-3</v>
      </c>
      <c r="F16" s="178">
        <v>196.35300000000001</v>
      </c>
      <c r="G16" s="179">
        <f t="shared" si="2"/>
        <v>1.6777952730894176E-3</v>
      </c>
      <c r="H16" s="178">
        <v>93.935000000000002</v>
      </c>
      <c r="I16" s="179">
        <f t="shared" si="3"/>
        <v>8.1145485334042542E-4</v>
      </c>
      <c r="J16" s="178">
        <v>152.73099999999999</v>
      </c>
      <c r="K16" s="178">
        <v>-527.42200000000003</v>
      </c>
      <c r="L16" s="178"/>
      <c r="M16" s="155" t="s">
        <v>931</v>
      </c>
    </row>
    <row r="17" spans="1:18" x14ac:dyDescent="0.2">
      <c r="A17" s="155" t="s">
        <v>718</v>
      </c>
      <c r="B17" s="178">
        <v>158129.179</v>
      </c>
      <c r="C17" s="179">
        <f t="shared" si="0"/>
        <v>1.1442215633929946</v>
      </c>
      <c r="D17" s="178">
        <v>255379.799</v>
      </c>
      <c r="E17" s="179">
        <f t="shared" si="1"/>
        <v>1.9125389174622469</v>
      </c>
      <c r="F17" s="178">
        <v>141310.1</v>
      </c>
      <c r="G17" s="179">
        <f t="shared" si="2"/>
        <v>1.2074652173371068</v>
      </c>
      <c r="H17" s="178">
        <v>116025.163</v>
      </c>
      <c r="I17" s="179">
        <f t="shared" si="3"/>
        <v>1.0022801046038639</v>
      </c>
      <c r="J17" s="178">
        <v>-16819.078999999998</v>
      </c>
      <c r="K17" s="178">
        <v>-139354.636</v>
      </c>
      <c r="L17" s="178"/>
      <c r="M17" s="155" t="s">
        <v>932</v>
      </c>
    </row>
    <row r="18" spans="1:18" x14ac:dyDescent="0.2">
      <c r="A18" s="155" t="s">
        <v>719</v>
      </c>
      <c r="B18" s="178">
        <v>1444639.031</v>
      </c>
      <c r="C18" s="179">
        <f t="shared" si="0"/>
        <v>10.45339728595796</v>
      </c>
      <c r="D18" s="178">
        <v>1783515.7579999999</v>
      </c>
      <c r="E18" s="179">
        <f t="shared" si="1"/>
        <v>13.356746737364997</v>
      </c>
      <c r="F18" s="178">
        <v>596320.81799999997</v>
      </c>
      <c r="G18" s="179">
        <f t="shared" si="2"/>
        <v>5.0954365336165726</v>
      </c>
      <c r="H18" s="178">
        <v>523129.848</v>
      </c>
      <c r="I18" s="179">
        <f t="shared" si="3"/>
        <v>4.5190424664591378</v>
      </c>
      <c r="J18" s="178">
        <v>-848318.21299999999</v>
      </c>
      <c r="K18" s="178">
        <v>-1260385.9099999999</v>
      </c>
      <c r="L18" s="178"/>
      <c r="M18" s="155" t="s">
        <v>933</v>
      </c>
    </row>
    <row r="19" spans="1:18" x14ac:dyDescent="0.2">
      <c r="A19" s="155" t="s">
        <v>720</v>
      </c>
      <c r="B19" s="178">
        <v>18795.796999999999</v>
      </c>
      <c r="C19" s="179">
        <f t="shared" si="0"/>
        <v>0.13600624732616459</v>
      </c>
      <c r="D19" s="178">
        <v>20592.108</v>
      </c>
      <c r="E19" s="179">
        <f t="shared" si="1"/>
        <v>0.15421426478053449</v>
      </c>
      <c r="F19" s="178">
        <v>128913.94500000001</v>
      </c>
      <c r="G19" s="179">
        <f t="shared" si="2"/>
        <v>1.101542668338702</v>
      </c>
      <c r="H19" s="178">
        <v>113157.845</v>
      </c>
      <c r="I19" s="179">
        <f t="shared" si="3"/>
        <v>0.97751085877248733</v>
      </c>
      <c r="J19" s="178">
        <v>110118.14800000002</v>
      </c>
      <c r="K19" s="178">
        <v>92565.736999999994</v>
      </c>
      <c r="L19" s="178"/>
      <c r="M19" s="155" t="s">
        <v>934</v>
      </c>
    </row>
    <row r="20" spans="1:18" x14ac:dyDescent="0.2">
      <c r="A20" s="155" t="s">
        <v>721</v>
      </c>
      <c r="B20" s="178">
        <v>233911.83900000001</v>
      </c>
      <c r="C20" s="179">
        <f t="shared" si="0"/>
        <v>1.6925843276319699</v>
      </c>
      <c r="D20" s="178">
        <v>1273.7190000000001</v>
      </c>
      <c r="E20" s="179">
        <f t="shared" si="1"/>
        <v>9.5388796097027849E-3</v>
      </c>
      <c r="F20" s="178">
        <v>6557.2460000000001</v>
      </c>
      <c r="G20" s="179">
        <f t="shared" si="2"/>
        <v>5.6030294129880837E-2</v>
      </c>
      <c r="H20" s="178">
        <v>6022.6549999999997</v>
      </c>
      <c r="I20" s="179">
        <f t="shared" si="3"/>
        <v>5.2026535686857722E-2</v>
      </c>
      <c r="J20" s="178">
        <v>-227354.59299999999</v>
      </c>
      <c r="K20" s="178">
        <v>4748.9359999999997</v>
      </c>
      <c r="L20" s="178"/>
      <c r="M20" s="155" t="s">
        <v>935</v>
      </c>
    </row>
    <row r="21" spans="1:18" x14ac:dyDescent="0.2">
      <c r="A21" s="155" t="s">
        <v>722</v>
      </c>
      <c r="B21" s="178">
        <v>357813</v>
      </c>
      <c r="C21" s="179">
        <f t="shared" si="0"/>
        <v>2.5891322072970322</v>
      </c>
      <c r="D21" s="178">
        <v>532833.53599999996</v>
      </c>
      <c r="E21" s="179">
        <f t="shared" si="1"/>
        <v>3.9903895222700094</v>
      </c>
      <c r="F21" s="178">
        <v>259506.003</v>
      </c>
      <c r="G21" s="179">
        <f t="shared" si="2"/>
        <v>2.217424460903211</v>
      </c>
      <c r="H21" s="178">
        <v>224266.57199999999</v>
      </c>
      <c r="I21" s="179">
        <f t="shared" si="3"/>
        <v>1.9373204693822321</v>
      </c>
      <c r="J21" s="178">
        <v>-98306.997000000003</v>
      </c>
      <c r="K21" s="178">
        <v>-308566.96399999998</v>
      </c>
      <c r="L21" s="178"/>
      <c r="M21" s="155" t="s">
        <v>936</v>
      </c>
    </row>
    <row r="22" spans="1:18" x14ac:dyDescent="0.2">
      <c r="A22" s="155" t="s">
        <v>723</v>
      </c>
      <c r="B22" s="178">
        <v>7490.8419999999996</v>
      </c>
      <c r="C22" s="179">
        <f t="shared" si="0"/>
        <v>5.4203677009983749E-2</v>
      </c>
      <c r="D22" s="178">
        <v>3558.8110000000001</v>
      </c>
      <c r="E22" s="179">
        <f t="shared" si="1"/>
        <v>2.6651930043193182E-2</v>
      </c>
      <c r="F22" s="178">
        <v>4162.9709999999995</v>
      </c>
      <c r="G22" s="179">
        <f t="shared" si="2"/>
        <v>3.5571715562320541E-2</v>
      </c>
      <c r="H22" s="178">
        <v>8985.598</v>
      </c>
      <c r="I22" s="179">
        <f t="shared" si="3"/>
        <v>7.762183538900326E-2</v>
      </c>
      <c r="J22" s="178">
        <v>-3327.8710000000001</v>
      </c>
      <c r="K22" s="178">
        <v>5426.7870000000003</v>
      </c>
      <c r="L22" s="178"/>
      <c r="M22" s="155" t="s">
        <v>937</v>
      </c>
    </row>
    <row r="23" spans="1:18" x14ac:dyDescent="0.2">
      <c r="A23" s="155" t="s">
        <v>724</v>
      </c>
      <c r="B23" s="178" t="s">
        <v>725</v>
      </c>
      <c r="C23" s="179" t="str">
        <f t="shared" si="0"/>
        <v>x</v>
      </c>
      <c r="D23" s="178">
        <v>9731.2250000000004</v>
      </c>
      <c r="E23" s="179">
        <f t="shared" si="1"/>
        <v>7.287712888787086E-2</v>
      </c>
      <c r="F23" s="178">
        <v>3034.9870000000001</v>
      </c>
      <c r="G23" s="179">
        <f t="shared" si="2"/>
        <v>2.593332845684982E-2</v>
      </c>
      <c r="H23" s="178">
        <v>3080.797</v>
      </c>
      <c r="I23" s="179">
        <f t="shared" si="3"/>
        <v>2.6613378163694287E-2</v>
      </c>
      <c r="J23" s="178">
        <v>3034.7960000000003</v>
      </c>
      <c r="K23" s="178">
        <v>-6650.4279999999999</v>
      </c>
      <c r="L23" s="178"/>
      <c r="M23" s="155" t="s">
        <v>938</v>
      </c>
    </row>
    <row r="24" spans="1:18" x14ac:dyDescent="0.2">
      <c r="A24" s="155" t="s">
        <v>726</v>
      </c>
      <c r="B24" s="178">
        <v>2.4279999999999999</v>
      </c>
      <c r="C24" s="179">
        <f t="shared" si="0"/>
        <v>1.7568989945354682E-5</v>
      </c>
      <c r="D24" s="178">
        <v>3.9220000000000002</v>
      </c>
      <c r="E24" s="179">
        <f t="shared" si="1"/>
        <v>2.9371851899244907E-5</v>
      </c>
      <c r="F24" s="178">
        <v>12258.646000000001</v>
      </c>
      <c r="G24" s="179">
        <f t="shared" si="2"/>
        <v>0.10474756338470254</v>
      </c>
      <c r="H24" s="178">
        <v>18820.169000000002</v>
      </c>
      <c r="I24" s="179">
        <f t="shared" si="3"/>
        <v>0.16257750014091685</v>
      </c>
      <c r="J24" s="178">
        <v>12256.218000000001</v>
      </c>
      <c r="K24" s="178">
        <v>18816.247000000003</v>
      </c>
      <c r="L24" s="178"/>
      <c r="M24" s="155" t="s">
        <v>939</v>
      </c>
    </row>
    <row r="25" spans="1:18" x14ac:dyDescent="0.2">
      <c r="A25" s="155" t="s">
        <v>727</v>
      </c>
      <c r="B25" s="178">
        <v>309.33199999999999</v>
      </c>
      <c r="C25" s="179">
        <f t="shared" si="0"/>
        <v>2.2383240518024936E-3</v>
      </c>
      <c r="D25" s="178">
        <v>65.451999999999998</v>
      </c>
      <c r="E25" s="179">
        <f t="shared" si="1"/>
        <v>4.9016992618801055E-4</v>
      </c>
      <c r="F25" s="178">
        <v>1250.2819999999999</v>
      </c>
      <c r="G25" s="179">
        <f t="shared" si="2"/>
        <v>1.06833979090148E-2</v>
      </c>
      <c r="H25" s="178">
        <v>1120.1990000000001</v>
      </c>
      <c r="I25" s="179">
        <f t="shared" si="3"/>
        <v>9.6768075292179845E-3</v>
      </c>
      <c r="J25" s="178">
        <v>940.94999999999993</v>
      </c>
      <c r="K25" s="178">
        <v>1054.7470000000001</v>
      </c>
      <c r="L25" s="178"/>
      <c r="M25" s="155" t="s">
        <v>940</v>
      </c>
    </row>
    <row r="26" spans="1:18" x14ac:dyDescent="0.2">
      <c r="A26" s="155" t="s">
        <v>728</v>
      </c>
      <c r="B26" s="178">
        <v>32976.639000000003</v>
      </c>
      <c r="C26" s="179">
        <f t="shared" si="0"/>
        <v>0.23861871458920555</v>
      </c>
      <c r="D26" s="178">
        <v>11613.58</v>
      </c>
      <c r="E26" s="179">
        <f t="shared" si="1"/>
        <v>8.6974082554827289E-2</v>
      </c>
      <c r="F26" s="178">
        <v>22462.991999999998</v>
      </c>
      <c r="G26" s="179">
        <f t="shared" si="2"/>
        <v>0.19194156339371132</v>
      </c>
      <c r="H26" s="178">
        <v>22748.418000000001</v>
      </c>
      <c r="I26" s="179">
        <f t="shared" si="3"/>
        <v>0.19651156855183582</v>
      </c>
      <c r="J26" s="178">
        <v>-10513.647000000004</v>
      </c>
      <c r="K26" s="178">
        <v>11134.838000000002</v>
      </c>
      <c r="L26" s="178"/>
      <c r="M26" s="155" t="s">
        <v>941</v>
      </c>
    </row>
    <row r="27" spans="1:18" x14ac:dyDescent="0.2">
      <c r="A27" s="155" t="s">
        <v>729</v>
      </c>
      <c r="B27" s="178">
        <v>2063.194</v>
      </c>
      <c r="C27" s="179">
        <f t="shared" si="0"/>
        <v>1.4929256442057705E-2</v>
      </c>
      <c r="D27" s="178">
        <v>100329.376</v>
      </c>
      <c r="E27" s="179">
        <f t="shared" si="1"/>
        <v>0.75136654079950438</v>
      </c>
      <c r="F27" s="178">
        <v>28187.337</v>
      </c>
      <c r="G27" s="179">
        <f t="shared" si="2"/>
        <v>0.24085489286936509</v>
      </c>
      <c r="H27" s="178">
        <v>20257.580999999998</v>
      </c>
      <c r="I27" s="179">
        <f t="shared" si="3"/>
        <v>0.1749945432414626</v>
      </c>
      <c r="J27" s="178">
        <v>26124.143</v>
      </c>
      <c r="K27" s="178">
        <v>-80071.795000000013</v>
      </c>
      <c r="L27" s="178"/>
      <c r="M27" s="155" t="s">
        <v>942</v>
      </c>
    </row>
    <row r="28" spans="1:18" x14ac:dyDescent="0.2">
      <c r="A28" s="155" t="s">
        <v>730</v>
      </c>
      <c r="B28" s="178">
        <v>546458.08100000001</v>
      </c>
      <c r="C28" s="179">
        <f t="shared" si="0"/>
        <v>3.9541666106453106</v>
      </c>
      <c r="D28" s="178">
        <v>729860.40599999996</v>
      </c>
      <c r="E28" s="179">
        <f t="shared" si="1"/>
        <v>5.4659234452204881</v>
      </c>
      <c r="F28" s="178">
        <v>19882.425999999999</v>
      </c>
      <c r="G28" s="179">
        <f t="shared" si="2"/>
        <v>0.16989116723630471</v>
      </c>
      <c r="H28" s="178">
        <v>18082.936000000002</v>
      </c>
      <c r="I28" s="179">
        <f t="shared" si="3"/>
        <v>0.15620893362265717</v>
      </c>
      <c r="J28" s="178">
        <v>-526575.65500000003</v>
      </c>
      <c r="K28" s="178">
        <v>-711777.47</v>
      </c>
      <c r="L28" s="178"/>
      <c r="M28" s="155" t="s">
        <v>943</v>
      </c>
    </row>
    <row r="29" spans="1:18" x14ac:dyDescent="0.2">
      <c r="A29" s="155" t="s">
        <v>731</v>
      </c>
      <c r="B29" s="178">
        <v>231594.45600000001</v>
      </c>
      <c r="C29" s="179">
        <f t="shared" si="0"/>
        <v>1.6758157614760654</v>
      </c>
      <c r="D29" s="178">
        <v>373399.25400000002</v>
      </c>
      <c r="E29" s="179">
        <f t="shared" si="1"/>
        <v>2.7963864323754541</v>
      </c>
      <c r="F29" s="178">
        <v>105115.80499999999</v>
      </c>
      <c r="G29" s="179">
        <f t="shared" si="2"/>
        <v>0.89819254483501121</v>
      </c>
      <c r="H29" s="178">
        <v>82128.921000000002</v>
      </c>
      <c r="I29" s="179">
        <f t="shared" si="3"/>
        <v>0.70946837222613934</v>
      </c>
      <c r="J29" s="178">
        <v>-126478.65100000001</v>
      </c>
      <c r="K29" s="178">
        <v>-291270.33299999998</v>
      </c>
      <c r="L29" s="178"/>
      <c r="M29" s="155" t="s">
        <v>944</v>
      </c>
      <c r="R29" s="183"/>
    </row>
    <row r="30" spans="1:18" x14ac:dyDescent="0.2">
      <c r="A30" s="155" t="s">
        <v>732</v>
      </c>
      <c r="B30" s="178">
        <v>13223.232</v>
      </c>
      <c r="C30" s="179">
        <f t="shared" si="0"/>
        <v>9.5683208423843605E-2</v>
      </c>
      <c r="D30" s="178">
        <v>254.369</v>
      </c>
      <c r="E30" s="179">
        <f t="shared" si="1"/>
        <v>1.9049690453235661E-3</v>
      </c>
      <c r="F30" s="178">
        <v>4988.1779999999999</v>
      </c>
      <c r="G30" s="179">
        <f t="shared" si="2"/>
        <v>4.2622936597498509E-2</v>
      </c>
      <c r="H30" s="178">
        <v>4458.1570000000002</v>
      </c>
      <c r="I30" s="179">
        <f t="shared" si="3"/>
        <v>3.851166375263311E-2</v>
      </c>
      <c r="J30" s="178">
        <v>-8235.0540000000001</v>
      </c>
      <c r="K30" s="178">
        <v>4203.7880000000005</v>
      </c>
      <c r="L30" s="178"/>
      <c r="M30" s="155" t="s">
        <v>945</v>
      </c>
    </row>
    <row r="31" spans="1:18" x14ac:dyDescent="0.2">
      <c r="A31" s="155" t="s">
        <v>733</v>
      </c>
      <c r="B31" s="178">
        <v>120147.95099999999</v>
      </c>
      <c r="C31" s="179">
        <f t="shared" si="0"/>
        <v>0.86938968001398953</v>
      </c>
      <c r="D31" s="178">
        <v>98380.351999999999</v>
      </c>
      <c r="E31" s="179">
        <f t="shared" si="1"/>
        <v>0.73677030309525304</v>
      </c>
      <c r="F31" s="178">
        <v>1052744.2390000001</v>
      </c>
      <c r="G31" s="179">
        <f t="shared" si="2"/>
        <v>8.9954791012427435</v>
      </c>
      <c r="H31" s="178">
        <v>858212.49400000006</v>
      </c>
      <c r="I31" s="179">
        <f t="shared" si="3"/>
        <v>7.4136444717484524</v>
      </c>
      <c r="J31" s="178">
        <v>932596.28800000006</v>
      </c>
      <c r="K31" s="178">
        <v>759832.14200000011</v>
      </c>
      <c r="L31" s="178"/>
      <c r="M31" s="155" t="s">
        <v>733</v>
      </c>
    </row>
    <row r="32" spans="1:18" x14ac:dyDescent="0.2">
      <c r="A32" s="155" t="s">
        <v>734</v>
      </c>
      <c r="B32" s="178">
        <v>93133.021999999997</v>
      </c>
      <c r="C32" s="179">
        <f t="shared" si="0"/>
        <v>0.67390985465341691</v>
      </c>
      <c r="D32" s="178">
        <v>83392.379000000001</v>
      </c>
      <c r="E32" s="179">
        <f t="shared" si="1"/>
        <v>0.62452539661236639</v>
      </c>
      <c r="F32" s="178">
        <v>694338.23199999996</v>
      </c>
      <c r="G32" s="179">
        <f t="shared" si="2"/>
        <v>5.9329748136003184</v>
      </c>
      <c r="H32" s="178">
        <v>483441.67200000002</v>
      </c>
      <c r="I32" s="179">
        <f t="shared" si="3"/>
        <v>4.1761972752585308</v>
      </c>
      <c r="J32" s="178">
        <v>601205.21</v>
      </c>
      <c r="K32" s="178">
        <v>400049.29300000001</v>
      </c>
      <c r="L32" s="178"/>
      <c r="M32" s="155" t="s">
        <v>946</v>
      </c>
    </row>
    <row r="33" spans="1:13" x14ac:dyDescent="0.2">
      <c r="A33" s="155" t="s">
        <v>735</v>
      </c>
      <c r="B33" s="178">
        <v>5494.1610000000001</v>
      </c>
      <c r="C33" s="179">
        <f t="shared" si="0"/>
        <v>3.9755708141334355E-2</v>
      </c>
      <c r="D33" s="178">
        <v>5460.8649999999998</v>
      </c>
      <c r="E33" s="179">
        <f t="shared" si="1"/>
        <v>4.08964094905074E-2</v>
      </c>
      <c r="F33" s="178">
        <v>175601.005</v>
      </c>
      <c r="G33" s="179">
        <f t="shared" si="2"/>
        <v>1.500473820816342</v>
      </c>
      <c r="H33" s="178">
        <v>176928.40100000001</v>
      </c>
      <c r="I33" s="179">
        <f t="shared" si="3"/>
        <v>1.5283910117124715</v>
      </c>
      <c r="J33" s="178">
        <v>170106.84400000001</v>
      </c>
      <c r="K33" s="178">
        <v>171467.53600000002</v>
      </c>
      <c r="L33" s="178"/>
      <c r="M33" s="155" t="s">
        <v>947</v>
      </c>
    </row>
    <row r="34" spans="1:13" x14ac:dyDescent="0.2">
      <c r="A34" s="155" t="s">
        <v>736</v>
      </c>
      <c r="B34" s="178">
        <v>38.959000000000003</v>
      </c>
      <c r="C34" s="179">
        <f t="shared" si="0"/>
        <v>2.8190703430027721E-4</v>
      </c>
      <c r="D34" s="178">
        <v>341.90499999999997</v>
      </c>
      <c r="E34" s="179">
        <f t="shared" si="1"/>
        <v>2.5605260131594415E-3</v>
      </c>
      <c r="F34" s="178">
        <v>60246.752999999997</v>
      </c>
      <c r="G34" s="179">
        <f t="shared" si="2"/>
        <v>0.51479589006730575</v>
      </c>
      <c r="H34" s="178">
        <v>65240.517</v>
      </c>
      <c r="I34" s="179">
        <f t="shared" si="3"/>
        <v>0.56357836966081376</v>
      </c>
      <c r="J34" s="178">
        <v>60207.793999999994</v>
      </c>
      <c r="K34" s="178">
        <v>64898.612000000001</v>
      </c>
      <c r="L34" s="178"/>
      <c r="M34" s="155" t="s">
        <v>948</v>
      </c>
    </row>
    <row r="35" spans="1:13" x14ac:dyDescent="0.2">
      <c r="A35" s="155" t="s">
        <v>737</v>
      </c>
      <c r="B35" s="178">
        <v>21232.634999999998</v>
      </c>
      <c r="C35" s="179">
        <f t="shared" si="0"/>
        <v>0.15363918897379977</v>
      </c>
      <c r="D35" s="178">
        <v>8494.8850000000002</v>
      </c>
      <c r="E35" s="179">
        <f t="shared" si="1"/>
        <v>6.3618180551024237E-2</v>
      </c>
      <c r="F35" s="178">
        <v>97549.421000000002</v>
      </c>
      <c r="G35" s="179">
        <f t="shared" si="2"/>
        <v>0.83353937778597509</v>
      </c>
      <c r="H35" s="178">
        <v>105020.556</v>
      </c>
      <c r="I35" s="179">
        <f t="shared" si="3"/>
        <v>0.90721711680108519</v>
      </c>
      <c r="J35" s="178">
        <v>76316.786000000007</v>
      </c>
      <c r="K35" s="178">
        <v>96525.671000000002</v>
      </c>
      <c r="L35" s="178"/>
      <c r="M35" s="155" t="s">
        <v>949</v>
      </c>
    </row>
    <row r="36" spans="1:13" x14ac:dyDescent="0.2">
      <c r="A36" s="155" t="s">
        <v>738</v>
      </c>
      <c r="B36" s="178">
        <v>249.17400000000001</v>
      </c>
      <c r="C36" s="179">
        <f t="shared" si="0"/>
        <v>1.8030212111383062E-3</v>
      </c>
      <c r="D36" s="178">
        <v>690.31799999999998</v>
      </c>
      <c r="E36" s="179">
        <f t="shared" si="1"/>
        <v>5.169790428195549E-3</v>
      </c>
      <c r="F36" s="178">
        <v>25008.828000000001</v>
      </c>
      <c r="G36" s="179">
        <f t="shared" si="2"/>
        <v>0.21369519897280037</v>
      </c>
      <c r="H36" s="178">
        <v>27581.348000000002</v>
      </c>
      <c r="I36" s="179">
        <f t="shared" si="3"/>
        <v>0.23826069831555055</v>
      </c>
      <c r="J36" s="178">
        <v>24759.654000000002</v>
      </c>
      <c r="K36" s="178">
        <v>26891.030000000002</v>
      </c>
      <c r="L36" s="178"/>
      <c r="M36" s="155" t="s">
        <v>950</v>
      </c>
    </row>
    <row r="37" spans="1:13" x14ac:dyDescent="0.2">
      <c r="A37" s="155" t="s">
        <v>739</v>
      </c>
      <c r="B37" s="178">
        <v>13783922.152000006</v>
      </c>
      <c r="C37" s="179">
        <f t="shared" si="0"/>
        <v>99.740358194415052</v>
      </c>
      <c r="D37" s="178">
        <v>13319462.956000004</v>
      </c>
      <c r="E37" s="179">
        <f t="shared" si="1"/>
        <v>99.749437358773804</v>
      </c>
      <c r="F37" s="178">
        <v>11124727.523999998</v>
      </c>
      <c r="G37" s="179">
        <f t="shared" si="2"/>
        <v>95.058467424357858</v>
      </c>
      <c r="H37" s="178">
        <v>10998698.704999996</v>
      </c>
      <c r="I37" s="179">
        <f t="shared" si="3"/>
        <v>95.011949162732748</v>
      </c>
      <c r="J37" s="178">
        <v>-2659194.6280000079</v>
      </c>
      <c r="K37" s="178">
        <v>-2320764.2510000076</v>
      </c>
      <c r="L37" s="178"/>
      <c r="M37" s="155" t="s">
        <v>951</v>
      </c>
    </row>
    <row r="38" spans="1:13" x14ac:dyDescent="0.2">
      <c r="A38" s="155" t="s">
        <v>740</v>
      </c>
      <c r="B38" s="178">
        <v>2117582.7209999999</v>
      </c>
      <c r="C38" s="179">
        <f t="shared" si="0"/>
        <v>15.322812822778339</v>
      </c>
      <c r="D38" s="178">
        <v>2210063.0499999998</v>
      </c>
      <c r="E38" s="179">
        <f t="shared" si="1"/>
        <v>16.551158743649534</v>
      </c>
      <c r="F38" s="178">
        <v>3258001.296000001</v>
      </c>
      <c r="G38" s="179">
        <f t="shared" si="2"/>
        <v>27.838938921982336</v>
      </c>
      <c r="H38" s="178">
        <v>3210771.3459999999</v>
      </c>
      <c r="I38" s="179">
        <f t="shared" si="3"/>
        <v>27.736157892990583</v>
      </c>
      <c r="J38" s="178">
        <v>1140418.5750000011</v>
      </c>
      <c r="K38" s="178">
        <v>1000708.2960000001</v>
      </c>
      <c r="L38" s="178"/>
      <c r="M38" s="155" t="s">
        <v>952</v>
      </c>
    </row>
    <row r="39" spans="1:13" x14ac:dyDescent="0.2">
      <c r="A39" s="155" t="s">
        <v>741</v>
      </c>
      <c r="B39" s="178">
        <v>313.08</v>
      </c>
      <c r="C39" s="179">
        <f t="shared" si="0"/>
        <v>2.2654445519323077E-3</v>
      </c>
      <c r="D39" s="178">
        <v>85.091999999999999</v>
      </c>
      <c r="E39" s="179">
        <f t="shared" si="1"/>
        <v>6.3725385563756943E-4</v>
      </c>
      <c r="F39" s="178">
        <v>3446.8870000000002</v>
      </c>
      <c r="G39" s="179">
        <f t="shared" si="2"/>
        <v>2.945292771423591E-2</v>
      </c>
      <c r="H39" s="178">
        <v>5842.451</v>
      </c>
      <c r="I39" s="179">
        <f t="shared" si="3"/>
        <v>5.0469848505388E-2</v>
      </c>
      <c r="J39" s="178">
        <v>3133.8070000000002</v>
      </c>
      <c r="K39" s="178">
        <v>5757.3590000000004</v>
      </c>
      <c r="L39" s="178"/>
      <c r="M39" s="155" t="s">
        <v>953</v>
      </c>
    </row>
    <row r="40" spans="1:13" x14ac:dyDescent="0.2">
      <c r="A40" s="155" t="s">
        <v>742</v>
      </c>
      <c r="B40" s="178">
        <v>1333.8430000000001</v>
      </c>
      <c r="C40" s="179">
        <f t="shared" si="0"/>
        <v>9.6516780295229504E-3</v>
      </c>
      <c r="D40" s="178">
        <v>1377.4860000000001</v>
      </c>
      <c r="E40" s="179">
        <f t="shared" si="1"/>
        <v>1.0315990511290993E-2</v>
      </c>
      <c r="F40" s="178">
        <v>4636.7569999999996</v>
      </c>
      <c r="G40" s="179">
        <f t="shared" si="2"/>
        <v>3.9620117732167413E-2</v>
      </c>
      <c r="H40" s="178">
        <v>5276.3969999999999</v>
      </c>
      <c r="I40" s="179">
        <f t="shared" si="3"/>
        <v>4.5580006960141174E-2</v>
      </c>
      <c r="J40" s="178">
        <v>3302.9139999999998</v>
      </c>
      <c r="K40" s="178">
        <v>3898.9110000000001</v>
      </c>
      <c r="L40" s="178"/>
      <c r="M40" s="155" t="s">
        <v>954</v>
      </c>
    </row>
    <row r="41" spans="1:13" x14ac:dyDescent="0.2">
      <c r="A41" s="155" t="s">
        <v>743</v>
      </c>
      <c r="B41" s="178">
        <v>3428.53</v>
      </c>
      <c r="C41" s="179">
        <f t="shared" si="0"/>
        <v>2.4808817585398223E-2</v>
      </c>
      <c r="D41" s="178">
        <v>1914.3140000000001</v>
      </c>
      <c r="E41" s="179">
        <f t="shared" si="1"/>
        <v>1.4336294568243526E-2</v>
      </c>
      <c r="F41" s="178">
        <v>2100.3580000000002</v>
      </c>
      <c r="G41" s="179">
        <f t="shared" si="2"/>
        <v>1.7947119342182412E-2</v>
      </c>
      <c r="H41" s="178">
        <v>3753.6889999999999</v>
      </c>
      <c r="I41" s="179">
        <f t="shared" si="3"/>
        <v>3.2426136764577299E-2</v>
      </c>
      <c r="J41" s="178">
        <v>-1328.172</v>
      </c>
      <c r="K41" s="178">
        <v>1839.3749999999998</v>
      </c>
      <c r="L41" s="178"/>
      <c r="M41" s="155" t="s">
        <v>955</v>
      </c>
    </row>
    <row r="42" spans="1:13" x14ac:dyDescent="0.2">
      <c r="A42" s="155" t="s">
        <v>744</v>
      </c>
      <c r="B42" s="178">
        <v>154.12</v>
      </c>
      <c r="C42" s="179">
        <f t="shared" si="0"/>
        <v>1.1152111739613111E-3</v>
      </c>
      <c r="D42" s="178">
        <v>417.25900000000001</v>
      </c>
      <c r="E42" s="179">
        <f t="shared" si="1"/>
        <v>3.1248520019446792E-3</v>
      </c>
      <c r="F42" s="178">
        <v>7555.5559999999996</v>
      </c>
      <c r="G42" s="179">
        <f t="shared" si="2"/>
        <v>6.4560644056176314E-2</v>
      </c>
      <c r="H42" s="178">
        <v>9247.4650000000001</v>
      </c>
      <c r="I42" s="179">
        <f t="shared" si="3"/>
        <v>7.9883966097255732E-2</v>
      </c>
      <c r="J42" s="178">
        <v>7401.4359999999997</v>
      </c>
      <c r="K42" s="178">
        <v>8830.2060000000001</v>
      </c>
      <c r="L42" s="178"/>
      <c r="M42" s="155" t="s">
        <v>956</v>
      </c>
    </row>
    <row r="43" spans="1:13" x14ac:dyDescent="0.2">
      <c r="A43" s="155" t="s">
        <v>715</v>
      </c>
      <c r="B43" s="178">
        <v>278222.96000000002</v>
      </c>
      <c r="C43" s="179">
        <f t="shared" si="0"/>
        <v>2.013219269689793</v>
      </c>
      <c r="D43" s="178">
        <v>269276.03899999999</v>
      </c>
      <c r="E43" s="179">
        <f t="shared" si="1"/>
        <v>2.0166078372063474</v>
      </c>
      <c r="F43" s="178">
        <v>407322.04100000003</v>
      </c>
      <c r="G43" s="179">
        <f t="shared" si="2"/>
        <v>3.4804815562529421</v>
      </c>
      <c r="H43" s="178">
        <v>416451.565</v>
      </c>
      <c r="I43" s="179">
        <f t="shared" si="3"/>
        <v>3.5975051216316141</v>
      </c>
      <c r="J43" s="178">
        <v>129099.08100000001</v>
      </c>
      <c r="K43" s="178">
        <v>147175.52600000001</v>
      </c>
      <c r="L43" s="178"/>
      <c r="M43" s="155" t="s">
        <v>929</v>
      </c>
    </row>
    <row r="44" spans="1:13" x14ac:dyDescent="0.2">
      <c r="A44" s="155" t="s">
        <v>745</v>
      </c>
      <c r="B44" s="178">
        <v>2.0609999999999999</v>
      </c>
      <c r="C44" s="179">
        <f t="shared" si="0"/>
        <v>1.4913380674372322E-5</v>
      </c>
      <c r="D44" s="178">
        <v>521.07299999999998</v>
      </c>
      <c r="E44" s="179">
        <f t="shared" si="1"/>
        <v>3.9023148864597754E-3</v>
      </c>
      <c r="F44" s="178">
        <v>1634.653</v>
      </c>
      <c r="G44" s="179">
        <f t="shared" si="2"/>
        <v>1.3967767625355537E-2</v>
      </c>
      <c r="H44" s="178">
        <v>1666.213</v>
      </c>
      <c r="I44" s="179">
        <f t="shared" si="3"/>
        <v>1.4393534098567206E-2</v>
      </c>
      <c r="J44" s="178">
        <v>1632.5920000000001</v>
      </c>
      <c r="K44" s="178">
        <v>1145.1399999999999</v>
      </c>
      <c r="L44" s="178"/>
      <c r="M44" s="155" t="s">
        <v>957</v>
      </c>
    </row>
    <row r="45" spans="1:13" x14ac:dyDescent="0.2">
      <c r="A45" s="155" t="s">
        <v>746</v>
      </c>
      <c r="B45" s="178">
        <v>612668.15800000005</v>
      </c>
      <c r="C45" s="179">
        <f t="shared" si="0"/>
        <v>4.4332622354781606</v>
      </c>
      <c r="D45" s="178">
        <v>601694.397</v>
      </c>
      <c r="E45" s="179">
        <f t="shared" si="1"/>
        <v>4.5060884031844637</v>
      </c>
      <c r="F45" s="178">
        <v>1882460.862</v>
      </c>
      <c r="G45" s="179">
        <f t="shared" si="2"/>
        <v>16.085233920741878</v>
      </c>
      <c r="H45" s="178">
        <v>1884657.443</v>
      </c>
      <c r="I45" s="179">
        <f t="shared" si="3"/>
        <v>16.280560270469007</v>
      </c>
      <c r="J45" s="178">
        <v>1269792.7039999999</v>
      </c>
      <c r="K45" s="178">
        <v>1282963.0460000001</v>
      </c>
      <c r="L45" s="178"/>
      <c r="M45" s="155" t="s">
        <v>958</v>
      </c>
    </row>
    <row r="46" spans="1:13" x14ac:dyDescent="0.2">
      <c r="A46" s="155" t="s">
        <v>747</v>
      </c>
      <c r="B46" s="178">
        <v>430.94099999999997</v>
      </c>
      <c r="C46" s="179">
        <f t="shared" si="0"/>
        <v>3.1182858715161003E-3</v>
      </c>
      <c r="D46" s="178">
        <v>7.7270000000000003</v>
      </c>
      <c r="E46" s="179">
        <f t="shared" si="1"/>
        <v>5.7867490980485821E-5</v>
      </c>
      <c r="F46" s="178">
        <v>157977.66</v>
      </c>
      <c r="G46" s="179">
        <f t="shared" si="2"/>
        <v>1.3498860277241864</v>
      </c>
      <c r="H46" s="178">
        <v>263214.23300000001</v>
      </c>
      <c r="I46" s="179">
        <f t="shared" si="3"/>
        <v>2.2737687425999638</v>
      </c>
      <c r="J46" s="178">
        <v>157546.71900000001</v>
      </c>
      <c r="K46" s="178">
        <v>263206.50599999999</v>
      </c>
      <c r="L46" s="178"/>
      <c r="M46" s="155" t="s">
        <v>959</v>
      </c>
    </row>
    <row r="47" spans="1:13" x14ac:dyDescent="0.2">
      <c r="A47" s="155" t="s">
        <v>716</v>
      </c>
      <c r="B47" s="178">
        <v>12397.687</v>
      </c>
      <c r="C47" s="179">
        <f t="shared" si="0"/>
        <v>8.970957094260891E-2</v>
      </c>
      <c r="D47" s="178">
        <v>10791.288</v>
      </c>
      <c r="E47" s="179">
        <f t="shared" si="1"/>
        <v>8.0815939045920132E-2</v>
      </c>
      <c r="F47" s="178">
        <v>6852.982</v>
      </c>
      <c r="G47" s="179">
        <f t="shared" si="2"/>
        <v>5.8557296329400939E-2</v>
      </c>
      <c r="H47" s="178">
        <v>8055.5810000000001</v>
      </c>
      <c r="I47" s="179">
        <f t="shared" si="3"/>
        <v>6.9587909713386048E-2</v>
      </c>
      <c r="J47" s="178">
        <v>-5544.7049999999999</v>
      </c>
      <c r="K47" s="178">
        <v>-2735.7070000000003</v>
      </c>
      <c r="L47" s="178"/>
      <c r="M47" s="155" t="s">
        <v>930</v>
      </c>
    </row>
    <row r="48" spans="1:13" x14ac:dyDescent="0.2">
      <c r="A48" s="155" t="s">
        <v>717</v>
      </c>
      <c r="B48" s="178">
        <v>43.622</v>
      </c>
      <c r="C48" s="179">
        <f t="shared" si="0"/>
        <v>3.1564846762613754E-4</v>
      </c>
      <c r="D48" s="178">
        <v>621.35699999999997</v>
      </c>
      <c r="E48" s="179">
        <f t="shared" si="1"/>
        <v>4.6533416064658637E-3</v>
      </c>
      <c r="F48" s="178">
        <v>196.35300000000001</v>
      </c>
      <c r="G48" s="179">
        <f t="shared" si="2"/>
        <v>1.6777952730894176E-3</v>
      </c>
      <c r="H48" s="178">
        <v>93.935000000000002</v>
      </c>
      <c r="I48" s="179">
        <f t="shared" si="3"/>
        <v>8.1145485334042542E-4</v>
      </c>
      <c r="J48" s="178">
        <v>152.73099999999999</v>
      </c>
      <c r="K48" s="178">
        <v>-527.42200000000003</v>
      </c>
      <c r="L48" s="178"/>
      <c r="M48" s="155" t="s">
        <v>931</v>
      </c>
    </row>
    <row r="49" spans="1:13" x14ac:dyDescent="0.2">
      <c r="A49" s="155" t="s">
        <v>748</v>
      </c>
      <c r="B49" s="178">
        <v>256.47800000000001</v>
      </c>
      <c r="C49" s="179">
        <f t="shared" si="0"/>
        <v>1.8558729008256499E-3</v>
      </c>
      <c r="D49" s="178">
        <v>8700.7260000000006</v>
      </c>
      <c r="E49" s="179">
        <f t="shared" si="1"/>
        <v>6.5159723479834147E-2</v>
      </c>
      <c r="F49" s="178">
        <v>10164.111999999999</v>
      </c>
      <c r="G49" s="179">
        <f t="shared" si="2"/>
        <v>8.6850208903105242E-2</v>
      </c>
      <c r="H49" s="178">
        <v>6940.174</v>
      </c>
      <c r="I49" s="179">
        <f t="shared" si="3"/>
        <v>5.9952497741278907E-2</v>
      </c>
      <c r="J49" s="178">
        <v>9907.634</v>
      </c>
      <c r="K49" s="178">
        <v>-1760.5520000000006</v>
      </c>
      <c r="L49" s="178"/>
      <c r="M49" s="155" t="s">
        <v>960</v>
      </c>
    </row>
    <row r="50" spans="1:13" x14ac:dyDescent="0.2">
      <c r="A50" s="155" t="s">
        <v>749</v>
      </c>
      <c r="B50" s="178">
        <v>22.63</v>
      </c>
      <c r="C50" s="179">
        <f t="shared" si="0"/>
        <v>1.6375051172297218E-4</v>
      </c>
      <c r="D50" s="178">
        <v>24.811</v>
      </c>
      <c r="E50" s="179">
        <f t="shared" si="1"/>
        <v>1.858095404059575E-4</v>
      </c>
      <c r="F50" s="178">
        <v>1358.7049999999999</v>
      </c>
      <c r="G50" s="179">
        <f t="shared" si="2"/>
        <v>1.1609849742672415E-2</v>
      </c>
      <c r="H50" s="178">
        <v>1945.181</v>
      </c>
      <c r="I50" s="179">
        <f t="shared" si="3"/>
        <v>1.6803391313946689E-2</v>
      </c>
      <c r="J50" s="178">
        <v>1336.0749999999998</v>
      </c>
      <c r="K50" s="178">
        <v>1920.3700000000001</v>
      </c>
      <c r="L50" s="178"/>
      <c r="M50" s="155" t="s">
        <v>961</v>
      </c>
    </row>
    <row r="51" spans="1:13" x14ac:dyDescent="0.2">
      <c r="A51" s="155" t="s">
        <v>750</v>
      </c>
      <c r="B51" s="178">
        <v>557.19000000000005</v>
      </c>
      <c r="C51" s="179">
        <f t="shared" si="0"/>
        <v>4.0318226967265957E-3</v>
      </c>
      <c r="D51" s="178">
        <v>4394.0460000000003</v>
      </c>
      <c r="E51" s="179">
        <f t="shared" si="1"/>
        <v>3.2907003658967232E-2</v>
      </c>
      <c r="F51" s="178">
        <v>13009.246999999999</v>
      </c>
      <c r="G51" s="179">
        <f t="shared" si="2"/>
        <v>0.11116129177070218</v>
      </c>
      <c r="H51" s="178">
        <v>14226.25</v>
      </c>
      <c r="I51" s="179">
        <f t="shared" si="3"/>
        <v>0.12289306017282406</v>
      </c>
      <c r="J51" s="178">
        <v>12452.056999999999</v>
      </c>
      <c r="K51" s="178">
        <v>9832.2039999999997</v>
      </c>
      <c r="L51" s="178"/>
      <c r="M51" s="155" t="s">
        <v>962</v>
      </c>
    </row>
    <row r="52" spans="1:13" x14ac:dyDescent="0.2">
      <c r="A52" s="155" t="s">
        <v>718</v>
      </c>
      <c r="B52" s="178">
        <v>158129.179</v>
      </c>
      <c r="C52" s="179">
        <f t="shared" si="0"/>
        <v>1.1442215633929946</v>
      </c>
      <c r="D52" s="178">
        <v>255379.799</v>
      </c>
      <c r="E52" s="179">
        <f t="shared" si="1"/>
        <v>1.9125389174622469</v>
      </c>
      <c r="F52" s="178">
        <v>141310.1</v>
      </c>
      <c r="G52" s="179">
        <f t="shared" si="2"/>
        <v>1.2074652173371068</v>
      </c>
      <c r="H52" s="178">
        <v>116025.163</v>
      </c>
      <c r="I52" s="179">
        <f t="shared" si="3"/>
        <v>1.0022801046038639</v>
      </c>
      <c r="J52" s="178">
        <v>-16819.078999999998</v>
      </c>
      <c r="K52" s="178">
        <v>-139354.636</v>
      </c>
      <c r="L52" s="178"/>
      <c r="M52" s="155" t="s">
        <v>932</v>
      </c>
    </row>
    <row r="53" spans="1:13" x14ac:dyDescent="0.2">
      <c r="A53" s="155" t="s">
        <v>751</v>
      </c>
      <c r="B53" s="178">
        <v>188646.068</v>
      </c>
      <c r="C53" s="179">
        <f t="shared" si="0"/>
        <v>1.3650415452729387</v>
      </c>
      <c r="D53" s="178">
        <v>79014.626000000004</v>
      </c>
      <c r="E53" s="179">
        <f t="shared" si="1"/>
        <v>0.59174041120505505</v>
      </c>
      <c r="F53" s="178">
        <v>41942.512999999999</v>
      </c>
      <c r="G53" s="179">
        <f t="shared" si="2"/>
        <v>0.35838999176427883</v>
      </c>
      <c r="H53" s="178">
        <v>49051.694000000003</v>
      </c>
      <c r="I53" s="179">
        <f t="shared" si="3"/>
        <v>0.42373167787160732</v>
      </c>
      <c r="J53" s="178">
        <v>-146703.55499999999</v>
      </c>
      <c r="K53" s="178">
        <v>-29962.932000000001</v>
      </c>
      <c r="L53" s="178"/>
      <c r="M53" s="155" t="s">
        <v>963</v>
      </c>
    </row>
    <row r="54" spans="1:13" x14ac:dyDescent="0.2">
      <c r="A54" s="155" t="s">
        <v>752</v>
      </c>
      <c r="B54" s="178">
        <v>560.077</v>
      </c>
      <c r="C54" s="179">
        <f t="shared" si="0"/>
        <v>4.0527130072588189E-3</v>
      </c>
      <c r="D54" s="178">
        <v>659.24300000000005</v>
      </c>
      <c r="E54" s="179">
        <f t="shared" si="1"/>
        <v>4.9370698015333784E-3</v>
      </c>
      <c r="F54" s="178">
        <v>666.01800000000003</v>
      </c>
      <c r="G54" s="179">
        <f t="shared" si="2"/>
        <v>5.6909843607811832E-3</v>
      </c>
      <c r="H54" s="178">
        <v>116.042</v>
      </c>
      <c r="I54" s="179">
        <f t="shared" si="3"/>
        <v>1.0024255505544223E-3</v>
      </c>
      <c r="J54" s="178">
        <v>105.94100000000003</v>
      </c>
      <c r="K54" s="178">
        <v>-543.20100000000002</v>
      </c>
      <c r="L54" s="178"/>
      <c r="M54" s="155" t="s">
        <v>964</v>
      </c>
    </row>
    <row r="55" spans="1:13" x14ac:dyDescent="0.2">
      <c r="A55" s="155" t="s">
        <v>753</v>
      </c>
      <c r="B55" s="178">
        <v>605857.505</v>
      </c>
      <c r="C55" s="179">
        <f t="shared" si="0"/>
        <v>4.3839804010142807</v>
      </c>
      <c r="D55" s="178">
        <v>756846.48499999999</v>
      </c>
      <c r="E55" s="179">
        <f t="shared" si="1"/>
        <v>5.6680221488740639</v>
      </c>
      <c r="F55" s="178">
        <v>522480.272</v>
      </c>
      <c r="G55" s="179">
        <f t="shared" si="2"/>
        <v>4.4644845285993755</v>
      </c>
      <c r="H55" s="178">
        <v>334844.951</v>
      </c>
      <c r="I55" s="179">
        <f t="shared" si="3"/>
        <v>2.8925486837226484</v>
      </c>
      <c r="J55" s="178">
        <v>-83377.233000000007</v>
      </c>
      <c r="K55" s="178">
        <v>-422001.53399999999</v>
      </c>
      <c r="L55" s="178"/>
      <c r="M55" s="155" t="s">
        <v>965</v>
      </c>
    </row>
    <row r="56" spans="1:13" x14ac:dyDescent="0.2">
      <c r="A56" s="155" t="s">
        <v>754</v>
      </c>
      <c r="B56" s="178">
        <v>234912.86</v>
      </c>
      <c r="C56" s="179">
        <f t="shared" si="0"/>
        <v>1.6998277081443622</v>
      </c>
      <c r="D56" s="178">
        <v>198441.32800000001</v>
      </c>
      <c r="E56" s="179">
        <f t="shared" si="1"/>
        <v>1.4861267967122596</v>
      </c>
      <c r="F56" s="178">
        <v>26971.102999999999</v>
      </c>
      <c r="G56" s="179">
        <f t="shared" si="2"/>
        <v>0.23046242799146338</v>
      </c>
      <c r="H56" s="178">
        <v>52262.366999999998</v>
      </c>
      <c r="I56" s="179">
        <f t="shared" si="3"/>
        <v>0.45146698620544518</v>
      </c>
      <c r="J56" s="178">
        <v>-207941.75699999998</v>
      </c>
      <c r="K56" s="178">
        <v>-146178.96100000001</v>
      </c>
      <c r="L56" s="178"/>
      <c r="M56" s="155" t="s">
        <v>966</v>
      </c>
    </row>
    <row r="57" spans="1:13" x14ac:dyDescent="0.2">
      <c r="A57" s="155" t="s">
        <v>755</v>
      </c>
      <c r="B57" s="178">
        <v>4.4610000000000003</v>
      </c>
      <c r="C57" s="179">
        <f t="shared" si="0"/>
        <v>3.2279762827935436E-5</v>
      </c>
      <c r="D57" s="178">
        <v>1.9990000000000001</v>
      </c>
      <c r="E57" s="179">
        <f t="shared" si="1"/>
        <v>1.4970507890512638E-5</v>
      </c>
      <c r="F57" s="178" t="s">
        <v>725</v>
      </c>
      <c r="G57" s="179" t="str">
        <f t="shared" si="2"/>
        <v>x</v>
      </c>
      <c r="H57" s="178">
        <v>16.196999999999999</v>
      </c>
      <c r="I57" s="179">
        <f t="shared" si="3"/>
        <v>1.3991732857353352E-4</v>
      </c>
      <c r="J57" s="178">
        <v>-4.0110000000000001</v>
      </c>
      <c r="K57" s="178">
        <v>14.197999999999999</v>
      </c>
      <c r="L57" s="178"/>
      <c r="M57" s="155" t="s">
        <v>967</v>
      </c>
    </row>
    <row r="58" spans="1:13" x14ac:dyDescent="0.2">
      <c r="A58" s="155" t="s">
        <v>756</v>
      </c>
      <c r="B58" s="178">
        <v>114.59</v>
      </c>
      <c r="C58" s="179">
        <f t="shared" si="0"/>
        <v>8.2917238790699882E-4</v>
      </c>
      <c r="D58" s="178">
        <v>222.05199999999999</v>
      </c>
      <c r="E58" s="179">
        <f t="shared" si="1"/>
        <v>1.6629470825933529E-3</v>
      </c>
      <c r="F58" s="178">
        <v>1949.998</v>
      </c>
      <c r="G58" s="179">
        <f t="shared" si="2"/>
        <v>1.6662324624191219E-2</v>
      </c>
      <c r="H58" s="178">
        <v>2365.547</v>
      </c>
      <c r="I58" s="179">
        <f t="shared" si="3"/>
        <v>2.0434711172139068E-2</v>
      </c>
      <c r="J58" s="178">
        <v>1835.4080000000001</v>
      </c>
      <c r="K58" s="178">
        <v>2143.4949999999999</v>
      </c>
      <c r="L58" s="178"/>
      <c r="M58" s="155" t="s">
        <v>968</v>
      </c>
    </row>
    <row r="59" spans="1:13" x14ac:dyDescent="0.2">
      <c r="A59" s="155" t="s">
        <v>757</v>
      </c>
      <c r="B59" s="178">
        <v>19526.681</v>
      </c>
      <c r="C59" s="179">
        <f t="shared" si="0"/>
        <v>0.14129491851529996</v>
      </c>
      <c r="D59" s="178">
        <v>19671.902999999998</v>
      </c>
      <c r="E59" s="179">
        <f t="shared" si="1"/>
        <v>0.14732285096693307</v>
      </c>
      <c r="F59" s="178">
        <v>23964.669000000002</v>
      </c>
      <c r="G59" s="179">
        <f t="shared" si="2"/>
        <v>0.20477307894125632</v>
      </c>
      <c r="H59" s="178">
        <v>34718.807999999997</v>
      </c>
      <c r="I59" s="179">
        <f t="shared" si="3"/>
        <v>0.29991744561446093</v>
      </c>
      <c r="J59" s="178">
        <v>4437.9880000000012</v>
      </c>
      <c r="K59" s="178">
        <v>15046.904999999999</v>
      </c>
      <c r="L59" s="178"/>
      <c r="M59" s="155" t="s">
        <v>969</v>
      </c>
    </row>
    <row r="60" spans="1:13" x14ac:dyDescent="0.2">
      <c r="A60" s="155" t="s">
        <v>758</v>
      </c>
      <c r="B60" s="178">
        <v>2067611.1709999999</v>
      </c>
      <c r="C60" s="179">
        <f t="shared" si="0"/>
        <v>14.961219058567551</v>
      </c>
      <c r="D60" s="178">
        <v>2084659.335</v>
      </c>
      <c r="E60" s="179">
        <f t="shared" si="1"/>
        <v>15.612010517082705</v>
      </c>
      <c r="F60" s="178">
        <v>2393039.3580000005</v>
      </c>
      <c r="G60" s="179">
        <f t="shared" si="2"/>
        <v>20.448020265385992</v>
      </c>
      <c r="H60" s="178">
        <v>2215787.5150000006</v>
      </c>
      <c r="I60" s="179">
        <f t="shared" si="3"/>
        <v>19.141018076519629</v>
      </c>
      <c r="J60" s="178">
        <v>325428.18700000062</v>
      </c>
      <c r="K60" s="178">
        <v>131128.18000000063</v>
      </c>
      <c r="L60" s="178"/>
      <c r="M60" s="155" t="s">
        <v>758</v>
      </c>
    </row>
    <row r="61" spans="1:13" x14ac:dyDescent="0.2">
      <c r="A61" s="155" t="s">
        <v>734</v>
      </c>
      <c r="B61" s="178">
        <v>93133.021999999997</v>
      </c>
      <c r="C61" s="179">
        <f t="shared" si="0"/>
        <v>0.67390985465341691</v>
      </c>
      <c r="D61" s="178">
        <v>83392.379000000001</v>
      </c>
      <c r="E61" s="179">
        <f t="shared" si="1"/>
        <v>0.62452539661236639</v>
      </c>
      <c r="F61" s="178">
        <v>694338.23199999996</v>
      </c>
      <c r="G61" s="179">
        <f t="shared" si="2"/>
        <v>5.9329748136003184</v>
      </c>
      <c r="H61" s="178">
        <v>483441.67200000002</v>
      </c>
      <c r="I61" s="179">
        <f t="shared" si="3"/>
        <v>4.1761972752585308</v>
      </c>
      <c r="J61" s="178">
        <v>601205.21</v>
      </c>
      <c r="K61" s="178">
        <v>400049.29300000001</v>
      </c>
      <c r="L61" s="178"/>
      <c r="M61" s="155" t="s">
        <v>946</v>
      </c>
    </row>
    <row r="62" spans="1:13" x14ac:dyDescent="0.2">
      <c r="A62" s="155" t="s">
        <v>759</v>
      </c>
      <c r="B62" s="178">
        <v>928.69200000000001</v>
      </c>
      <c r="C62" s="179">
        <f t="shared" si="0"/>
        <v>6.7200084062320137E-3</v>
      </c>
      <c r="D62" s="178">
        <v>1.351</v>
      </c>
      <c r="E62" s="179">
        <f t="shared" si="1"/>
        <v>1.0117636898490532E-5</v>
      </c>
      <c r="F62" s="178">
        <v>5865.049</v>
      </c>
      <c r="G62" s="179">
        <f t="shared" si="2"/>
        <v>5.0115615695394591E-2</v>
      </c>
      <c r="H62" s="178">
        <v>2376.8679999999999</v>
      </c>
      <c r="I62" s="179">
        <f t="shared" si="3"/>
        <v>2.0532507311966257E-2</v>
      </c>
      <c r="J62" s="178">
        <v>4936.357</v>
      </c>
      <c r="K62" s="178">
        <v>2375.5169999999998</v>
      </c>
      <c r="L62" s="178"/>
      <c r="M62" s="155" t="s">
        <v>970</v>
      </c>
    </row>
    <row r="63" spans="1:13" x14ac:dyDescent="0.2">
      <c r="A63" s="155" t="s">
        <v>760</v>
      </c>
      <c r="B63" s="178">
        <v>110.46</v>
      </c>
      <c r="C63" s="179">
        <f t="shared" si="0"/>
        <v>7.9928773861774214E-4</v>
      </c>
      <c r="D63" s="178" t="s">
        <v>725</v>
      </c>
      <c r="E63" s="179" t="str">
        <f t="shared" si="1"/>
        <v>x</v>
      </c>
      <c r="F63" s="178">
        <v>148.84800000000001</v>
      </c>
      <c r="G63" s="179">
        <f t="shared" si="2"/>
        <v>1.2718749945700531E-3</v>
      </c>
      <c r="H63" s="178">
        <v>22.193000000000001</v>
      </c>
      <c r="I63" s="179">
        <f t="shared" si="3"/>
        <v>1.9171360579319812E-4</v>
      </c>
      <c r="J63" s="178">
        <v>38.388000000000019</v>
      </c>
      <c r="K63" s="178">
        <v>21.944000000000003</v>
      </c>
      <c r="L63" s="178"/>
      <c r="M63" s="155" t="s">
        <v>971</v>
      </c>
    </row>
    <row r="64" spans="1:13" x14ac:dyDescent="0.2">
      <c r="A64" s="155" t="s">
        <v>761</v>
      </c>
      <c r="B64" s="178">
        <v>1360.414</v>
      </c>
      <c r="C64" s="179">
        <f t="shared" si="0"/>
        <v>9.8439455879405866E-3</v>
      </c>
      <c r="D64" s="178">
        <v>1160.79</v>
      </c>
      <c r="E64" s="179">
        <f t="shared" si="1"/>
        <v>8.6931545043662656E-3</v>
      </c>
      <c r="F64" s="178">
        <v>7710.16</v>
      </c>
      <c r="G64" s="179">
        <f t="shared" si="2"/>
        <v>6.5881702865569172E-2</v>
      </c>
      <c r="H64" s="178">
        <v>4543.7470000000003</v>
      </c>
      <c r="I64" s="179">
        <f t="shared" si="3"/>
        <v>3.9251030558375456E-2</v>
      </c>
      <c r="J64" s="178">
        <v>6349.7460000000001</v>
      </c>
      <c r="K64" s="178">
        <v>3382.9570000000003</v>
      </c>
      <c r="L64" s="178"/>
      <c r="M64" s="155" t="s">
        <v>972</v>
      </c>
    </row>
    <row r="65" spans="1:13" x14ac:dyDescent="0.2">
      <c r="A65" s="155" t="s">
        <v>762</v>
      </c>
      <c r="B65" s="178">
        <v>61.387</v>
      </c>
      <c r="C65" s="179">
        <f t="shared" si="0"/>
        <v>4.4419587552532448E-4</v>
      </c>
      <c r="D65" s="178">
        <v>614.88800000000003</v>
      </c>
      <c r="E65" s="179">
        <f t="shared" si="1"/>
        <v>4.6048952755285318E-3</v>
      </c>
      <c r="F65" s="178">
        <v>163.642</v>
      </c>
      <c r="G65" s="179">
        <f t="shared" si="2"/>
        <v>1.3982866270385401E-3</v>
      </c>
      <c r="H65" s="178">
        <v>177.75200000000001</v>
      </c>
      <c r="I65" s="179">
        <f t="shared" si="3"/>
        <v>1.5355056484906298E-3</v>
      </c>
      <c r="J65" s="178">
        <v>102.255</v>
      </c>
      <c r="K65" s="178">
        <v>-437.13600000000002</v>
      </c>
      <c r="L65" s="178"/>
      <c r="M65" s="155" t="s">
        <v>973</v>
      </c>
    </row>
    <row r="66" spans="1:13" x14ac:dyDescent="0.2">
      <c r="A66" s="155" t="s">
        <v>763</v>
      </c>
      <c r="B66" s="178">
        <v>3033.3110000000001</v>
      </c>
      <c r="C66" s="179">
        <f t="shared" si="0"/>
        <v>2.1949015840252783E-2</v>
      </c>
      <c r="D66" s="178">
        <v>2781.578</v>
      </c>
      <c r="E66" s="179">
        <f t="shared" si="1"/>
        <v>2.0831233315195777E-2</v>
      </c>
      <c r="F66" s="178">
        <v>4593.7830000000004</v>
      </c>
      <c r="G66" s="179">
        <f t="shared" si="2"/>
        <v>3.9252913899958365E-2</v>
      </c>
      <c r="H66" s="178">
        <v>7321.8919999999998</v>
      </c>
      <c r="I66" s="179">
        <f t="shared" si="3"/>
        <v>6.3249957939366955E-2</v>
      </c>
      <c r="J66" s="178">
        <v>1560.4720000000002</v>
      </c>
      <c r="K66" s="178">
        <v>4540.3140000000003</v>
      </c>
      <c r="L66" s="178"/>
      <c r="M66" s="155" t="s">
        <v>974</v>
      </c>
    </row>
    <row r="67" spans="1:13" x14ac:dyDescent="0.2">
      <c r="A67" s="155" t="s">
        <v>764</v>
      </c>
      <c r="B67" s="178">
        <v>1367.348</v>
      </c>
      <c r="C67" s="179">
        <f t="shared" si="0"/>
        <v>9.8941199603792551E-3</v>
      </c>
      <c r="D67" s="178">
        <v>1374.232</v>
      </c>
      <c r="E67" s="179">
        <f t="shared" si="1"/>
        <v>1.0291621310352658E-2</v>
      </c>
      <c r="F67" s="178">
        <v>94.676000000000002</v>
      </c>
      <c r="G67" s="179">
        <f t="shared" si="2"/>
        <v>8.0898659697083164E-4</v>
      </c>
      <c r="H67" s="178">
        <v>1718.335</v>
      </c>
      <c r="I67" s="179">
        <f t="shared" si="3"/>
        <v>1.4843788528394318E-2</v>
      </c>
      <c r="J67" s="178">
        <v>-1272.672</v>
      </c>
      <c r="K67" s="178">
        <v>344.10300000000007</v>
      </c>
      <c r="L67" s="178"/>
      <c r="M67" s="155" t="s">
        <v>975</v>
      </c>
    </row>
    <row r="68" spans="1:13" x14ac:dyDescent="0.2">
      <c r="A68" s="155" t="s">
        <v>721</v>
      </c>
      <c r="B68" s="178">
        <v>233911.83900000001</v>
      </c>
      <c r="C68" s="179">
        <f t="shared" si="0"/>
        <v>1.6925843276319699</v>
      </c>
      <c r="D68" s="178">
        <v>1273.7190000000001</v>
      </c>
      <c r="E68" s="179">
        <f t="shared" si="1"/>
        <v>9.5388796097027849E-3</v>
      </c>
      <c r="F68" s="178">
        <v>6557.2460000000001</v>
      </c>
      <c r="G68" s="179">
        <f t="shared" si="2"/>
        <v>5.6030294129880837E-2</v>
      </c>
      <c r="H68" s="178">
        <v>6022.6549999999997</v>
      </c>
      <c r="I68" s="179">
        <f t="shared" si="3"/>
        <v>5.2026535686857722E-2</v>
      </c>
      <c r="J68" s="178">
        <v>-227354.59299999999</v>
      </c>
      <c r="K68" s="178">
        <v>4748.9359999999997</v>
      </c>
      <c r="L68" s="178"/>
      <c r="M68" s="155" t="s">
        <v>935</v>
      </c>
    </row>
    <row r="69" spans="1:13" x14ac:dyDescent="0.2">
      <c r="A69" s="155" t="s">
        <v>765</v>
      </c>
      <c r="B69" s="178">
        <v>27771.210999999999</v>
      </c>
      <c r="C69" s="179">
        <f t="shared" si="0"/>
        <v>0.20095227628884818</v>
      </c>
      <c r="D69" s="178">
        <v>40654.864000000001</v>
      </c>
      <c r="E69" s="179">
        <f t="shared" si="1"/>
        <v>0.30446421325648731</v>
      </c>
      <c r="F69" s="178">
        <v>30575.81</v>
      </c>
      <c r="G69" s="179">
        <f t="shared" si="2"/>
        <v>0.26126389456173399</v>
      </c>
      <c r="H69" s="178">
        <v>30775.723000000002</v>
      </c>
      <c r="I69" s="179">
        <f t="shared" si="3"/>
        <v>0.26585521683515795</v>
      </c>
      <c r="J69" s="178">
        <v>2804.599000000002</v>
      </c>
      <c r="K69" s="178">
        <v>-9879.1409999999996</v>
      </c>
      <c r="L69" s="178"/>
      <c r="M69" s="155" t="s">
        <v>976</v>
      </c>
    </row>
    <row r="70" spans="1:13" x14ac:dyDescent="0.2">
      <c r="A70" s="155" t="s">
        <v>766</v>
      </c>
      <c r="B70" s="178">
        <v>7436.9030000000002</v>
      </c>
      <c r="C70" s="179">
        <f t="shared" si="0"/>
        <v>5.3813374807074987E-2</v>
      </c>
      <c r="D70" s="178">
        <v>6752.857</v>
      </c>
      <c r="E70" s="179">
        <f t="shared" si="1"/>
        <v>5.057213556878614E-2</v>
      </c>
      <c r="F70" s="178">
        <v>11876.873</v>
      </c>
      <c r="G70" s="179">
        <f t="shared" si="2"/>
        <v>0.10148539303439892</v>
      </c>
      <c r="H70" s="178">
        <v>11452.284</v>
      </c>
      <c r="I70" s="179">
        <f t="shared" si="3"/>
        <v>9.8930232965698639E-2</v>
      </c>
      <c r="J70" s="178">
        <v>4439.9699999999993</v>
      </c>
      <c r="K70" s="178">
        <v>4699.4269999999997</v>
      </c>
      <c r="L70" s="178"/>
      <c r="M70" s="155" t="s">
        <v>977</v>
      </c>
    </row>
    <row r="71" spans="1:13" x14ac:dyDescent="0.2">
      <c r="A71" s="155" t="s">
        <v>735</v>
      </c>
      <c r="B71" s="178">
        <v>5494.1610000000001</v>
      </c>
      <c r="C71" s="179">
        <f t="shared" si="0"/>
        <v>3.9755708141334355E-2</v>
      </c>
      <c r="D71" s="178">
        <v>5460.8649999999998</v>
      </c>
      <c r="E71" s="179">
        <f t="shared" si="1"/>
        <v>4.08964094905074E-2</v>
      </c>
      <c r="F71" s="178">
        <v>175601.005</v>
      </c>
      <c r="G71" s="179">
        <f t="shared" si="2"/>
        <v>1.500473820816342</v>
      </c>
      <c r="H71" s="178">
        <v>176928.40100000001</v>
      </c>
      <c r="I71" s="179">
        <f t="shared" si="3"/>
        <v>1.5283910117124715</v>
      </c>
      <c r="J71" s="178">
        <v>170106.84400000001</v>
      </c>
      <c r="K71" s="178">
        <v>171467.53600000002</v>
      </c>
      <c r="L71" s="178"/>
      <c r="M71" s="155" t="s">
        <v>978</v>
      </c>
    </row>
    <row r="72" spans="1:13" x14ac:dyDescent="0.2">
      <c r="A72" s="155" t="s">
        <v>767</v>
      </c>
      <c r="B72" s="178">
        <v>11.204000000000001</v>
      </c>
      <c r="C72" s="179">
        <f t="shared" si="0"/>
        <v>8.1072060686883794E-5</v>
      </c>
      <c r="D72" s="178">
        <v>176.375</v>
      </c>
      <c r="E72" s="179">
        <f t="shared" si="1"/>
        <v>1.3208721006449057E-3</v>
      </c>
      <c r="F72" s="178">
        <v>293.346</v>
      </c>
      <c r="G72" s="179">
        <f t="shared" si="2"/>
        <v>2.5065801499324601E-3</v>
      </c>
      <c r="H72" s="178">
        <v>111.374</v>
      </c>
      <c r="I72" s="179">
        <f t="shared" si="3"/>
        <v>9.6210116395312238E-4</v>
      </c>
      <c r="J72" s="178">
        <v>282.142</v>
      </c>
      <c r="K72" s="178">
        <v>-65.001000000000005</v>
      </c>
      <c r="L72" s="178"/>
      <c r="M72" s="155" t="s">
        <v>979</v>
      </c>
    </row>
    <row r="73" spans="1:13" x14ac:dyDescent="0.2">
      <c r="A73" s="155" t="s">
        <v>722</v>
      </c>
      <c r="B73" s="178">
        <v>357813</v>
      </c>
      <c r="C73" s="179">
        <f t="shared" si="0"/>
        <v>2.5891322072970322</v>
      </c>
      <c r="D73" s="178">
        <v>532833.53599999996</v>
      </c>
      <c r="E73" s="179">
        <f t="shared" si="1"/>
        <v>3.9903895222700094</v>
      </c>
      <c r="F73" s="178">
        <v>259506.003</v>
      </c>
      <c r="G73" s="179">
        <f t="shared" si="2"/>
        <v>2.217424460903211</v>
      </c>
      <c r="H73" s="178">
        <v>224266.57199999999</v>
      </c>
      <c r="I73" s="179">
        <f t="shared" si="3"/>
        <v>1.9373204693822321</v>
      </c>
      <c r="J73" s="178">
        <v>-98306.997000000003</v>
      </c>
      <c r="K73" s="178">
        <v>-308566.96399999998</v>
      </c>
      <c r="L73" s="178"/>
      <c r="M73" s="155" t="s">
        <v>936</v>
      </c>
    </row>
    <row r="74" spans="1:13" x14ac:dyDescent="0.2">
      <c r="A74" s="155" t="s">
        <v>768</v>
      </c>
      <c r="B74" s="178">
        <v>90407.311000000002</v>
      </c>
      <c r="C74" s="179">
        <f t="shared" si="0"/>
        <v>0.65418663012584588</v>
      </c>
      <c r="D74" s="178">
        <v>95362.975000000006</v>
      </c>
      <c r="E74" s="179">
        <f t="shared" si="1"/>
        <v>0.71417317143584769</v>
      </c>
      <c r="F74" s="178">
        <v>58596.9</v>
      </c>
      <c r="G74" s="179">
        <f t="shared" si="2"/>
        <v>0.50069824162448906</v>
      </c>
      <c r="H74" s="178">
        <v>117137.84</v>
      </c>
      <c r="I74" s="179">
        <f t="shared" si="3"/>
        <v>1.0118919335478174</v>
      </c>
      <c r="J74" s="178">
        <v>-31810.411</v>
      </c>
      <c r="K74" s="178">
        <v>21774.864999999991</v>
      </c>
      <c r="L74" s="178"/>
      <c r="M74" s="155" t="s">
        <v>980</v>
      </c>
    </row>
    <row r="75" spans="1:13" x14ac:dyDescent="0.2">
      <c r="A75" s="155" t="s">
        <v>769</v>
      </c>
      <c r="B75" s="178" t="s">
        <v>770</v>
      </c>
      <c r="C75" s="179" t="str">
        <f t="shared" si="0"/>
        <v>x</v>
      </c>
      <c r="D75" s="178" t="s">
        <v>770</v>
      </c>
      <c r="E75" s="179" t="str">
        <f t="shared" si="1"/>
        <v>x</v>
      </c>
      <c r="F75" s="178">
        <v>5.9349999999999996</v>
      </c>
      <c r="G75" s="179">
        <f t="shared" si="2"/>
        <v>5.0713332344225417E-5</v>
      </c>
      <c r="H75" s="178">
        <v>9.7080000000000002</v>
      </c>
      <c r="I75" s="179">
        <f t="shared" si="3"/>
        <v>8.3862284731238103E-5</v>
      </c>
      <c r="J75" s="178">
        <v>5.9349999999999996</v>
      </c>
      <c r="K75" s="178">
        <v>9.7080000000000002</v>
      </c>
      <c r="L75" s="178"/>
      <c r="M75" s="155" t="s">
        <v>981</v>
      </c>
    </row>
    <row r="76" spans="1:13" x14ac:dyDescent="0.2">
      <c r="A76" s="155" t="s">
        <v>771</v>
      </c>
      <c r="B76" s="178">
        <v>4835.0820000000003</v>
      </c>
      <c r="C76" s="179">
        <f t="shared" si="0"/>
        <v>3.4986617398255933E-2</v>
      </c>
      <c r="D76" s="178">
        <v>5698.0929999999998</v>
      </c>
      <c r="E76" s="179">
        <f t="shared" si="1"/>
        <v>4.2673009613494156E-2</v>
      </c>
      <c r="F76" s="178">
        <v>3956.63</v>
      </c>
      <c r="G76" s="179">
        <f t="shared" si="2"/>
        <v>3.3808574920494119E-2</v>
      </c>
      <c r="H76" s="178">
        <v>4266.1289999999999</v>
      </c>
      <c r="I76" s="179">
        <f t="shared" si="3"/>
        <v>3.6852835279995062E-2</v>
      </c>
      <c r="J76" s="178">
        <v>-878.45200000000023</v>
      </c>
      <c r="K76" s="178">
        <v>-1431.9639999999999</v>
      </c>
      <c r="L76" s="178"/>
      <c r="M76" s="155" t="s">
        <v>982</v>
      </c>
    </row>
    <row r="77" spans="1:13" x14ac:dyDescent="0.2">
      <c r="A77" s="155" t="s">
        <v>723</v>
      </c>
      <c r="B77" s="178">
        <v>7490.8419999999996</v>
      </c>
      <c r="C77" s="179">
        <f t="shared" si="0"/>
        <v>5.4203677009983749E-2</v>
      </c>
      <c r="D77" s="178">
        <v>3558.8110000000001</v>
      </c>
      <c r="E77" s="179">
        <f t="shared" si="1"/>
        <v>2.6651930043193182E-2</v>
      </c>
      <c r="F77" s="178">
        <v>4162.9709999999995</v>
      </c>
      <c r="G77" s="179">
        <f t="shared" si="2"/>
        <v>3.5571715562320541E-2</v>
      </c>
      <c r="H77" s="178">
        <v>8985.598</v>
      </c>
      <c r="I77" s="179">
        <f t="shared" si="3"/>
        <v>7.762183538900326E-2</v>
      </c>
      <c r="J77" s="178">
        <v>-3327.8710000000001</v>
      </c>
      <c r="K77" s="178">
        <v>5426.7870000000003</v>
      </c>
      <c r="L77" s="178"/>
      <c r="M77" s="155" t="s">
        <v>937</v>
      </c>
    </row>
    <row r="78" spans="1:13" x14ac:dyDescent="0.2">
      <c r="A78" s="155" t="s">
        <v>772</v>
      </c>
      <c r="B78" s="178">
        <v>219911.21599999999</v>
      </c>
      <c r="C78" s="179">
        <f t="shared" ref="C78:C141" si="4">IF(B78=0,0,IF(OR(B78="x",B78="Ə"),"x",B78/$B$12*100))</f>
        <v>1.5912759237128178</v>
      </c>
      <c r="D78" s="178">
        <v>2911.8020000000001</v>
      </c>
      <c r="E78" s="179">
        <f t="shared" ref="E78:E141" si="5">IF(D78=0,0,IF(OR(D78="x",D78="Ə"),"x",D78/$D$12*100))</f>
        <v>2.1806480648629556E-2</v>
      </c>
      <c r="F78" s="178">
        <v>10389.226000000001</v>
      </c>
      <c r="G78" s="179">
        <f t="shared" ref="G78:G141" si="6">IF(F78=0,0,IF(OR(F78="x",F78="Ə"),"x",F78/$F$12*100))</f>
        <v>8.8773760899286888E-2</v>
      </c>
      <c r="H78" s="178">
        <v>12120.794</v>
      </c>
      <c r="I78" s="179">
        <f t="shared" ref="I78:I141" si="7">IF(H78=0,0,IF(OR(H78="x",H78="Ə"),"x",H78/$H$12*100))</f>
        <v>0.10470513778292978</v>
      </c>
      <c r="J78" s="178">
        <v>-209521.99</v>
      </c>
      <c r="K78" s="178">
        <v>9208.9920000000002</v>
      </c>
      <c r="L78" s="178"/>
      <c r="M78" s="155" t="s">
        <v>983</v>
      </c>
    </row>
    <row r="79" spans="1:13" x14ac:dyDescent="0.2">
      <c r="A79" s="155" t="s">
        <v>773</v>
      </c>
      <c r="B79" s="178">
        <v>2664.5459999999998</v>
      </c>
      <c r="C79" s="179">
        <f t="shared" si="4"/>
        <v>1.9280635042394988E-2</v>
      </c>
      <c r="D79" s="178">
        <v>1118.691</v>
      </c>
      <c r="E79" s="179">
        <f t="shared" si="5"/>
        <v>8.3778751588521622E-3</v>
      </c>
      <c r="F79" s="178">
        <v>1211.47</v>
      </c>
      <c r="G79" s="179">
        <f t="shared" si="6"/>
        <v>1.0351757495376371E-2</v>
      </c>
      <c r="H79" s="178">
        <v>516.62199999999996</v>
      </c>
      <c r="I79" s="179">
        <f t="shared" si="7"/>
        <v>4.462824604699391E-3</v>
      </c>
      <c r="J79" s="178">
        <v>-1453.0759999999998</v>
      </c>
      <c r="K79" s="178">
        <v>-602.06900000000007</v>
      </c>
      <c r="L79" s="178"/>
      <c r="M79" s="155" t="s">
        <v>984</v>
      </c>
    </row>
    <row r="80" spans="1:13" x14ac:dyDescent="0.2">
      <c r="A80" s="155" t="s">
        <v>774</v>
      </c>
      <c r="B80" s="178">
        <v>48.122999999999998</v>
      </c>
      <c r="C80" s="179">
        <f t="shared" si="4"/>
        <v>3.4821767015663234E-4</v>
      </c>
      <c r="D80" s="178">
        <v>323.01499999999999</v>
      </c>
      <c r="E80" s="179">
        <f t="shared" si="5"/>
        <v>2.4190588325432414E-3</v>
      </c>
      <c r="F80" s="178">
        <v>7131.5069999999996</v>
      </c>
      <c r="G80" s="179">
        <f t="shared" si="6"/>
        <v>6.0937234137518101E-2</v>
      </c>
      <c r="H80" s="178">
        <v>10563.08</v>
      </c>
      <c r="I80" s="179">
        <f t="shared" si="7"/>
        <v>9.1248869241743566E-2</v>
      </c>
      <c r="J80" s="178">
        <v>7083.384</v>
      </c>
      <c r="K80" s="178">
        <v>10240.065000000001</v>
      </c>
      <c r="L80" s="178"/>
      <c r="M80" s="155" t="s">
        <v>985</v>
      </c>
    </row>
    <row r="81" spans="1:13" x14ac:dyDescent="0.2">
      <c r="A81" s="155" t="s">
        <v>724</v>
      </c>
      <c r="B81" s="178" t="s">
        <v>725</v>
      </c>
      <c r="C81" s="179" t="str">
        <f t="shared" si="4"/>
        <v>x</v>
      </c>
      <c r="D81" s="178">
        <v>9731.2250000000004</v>
      </c>
      <c r="E81" s="179">
        <f t="shared" si="5"/>
        <v>7.287712888787086E-2</v>
      </c>
      <c r="F81" s="178">
        <v>3034.9870000000001</v>
      </c>
      <c r="G81" s="179">
        <f t="shared" si="6"/>
        <v>2.593332845684982E-2</v>
      </c>
      <c r="H81" s="178">
        <v>3080.797</v>
      </c>
      <c r="I81" s="179">
        <f t="shared" si="7"/>
        <v>2.6613378163694287E-2</v>
      </c>
      <c r="J81" s="178">
        <v>3034.7960000000003</v>
      </c>
      <c r="K81" s="178">
        <v>-6650.4279999999999</v>
      </c>
      <c r="L81" s="178"/>
      <c r="M81" s="155" t="s">
        <v>938</v>
      </c>
    </row>
    <row r="82" spans="1:13" x14ac:dyDescent="0.2">
      <c r="A82" s="155" t="s">
        <v>736</v>
      </c>
      <c r="B82" s="178">
        <v>38.959000000000003</v>
      </c>
      <c r="C82" s="179">
        <f t="shared" si="4"/>
        <v>2.8190703430027721E-4</v>
      </c>
      <c r="D82" s="178">
        <v>341.90499999999997</v>
      </c>
      <c r="E82" s="179">
        <f t="shared" si="5"/>
        <v>2.5605260131594415E-3</v>
      </c>
      <c r="F82" s="178">
        <v>60246.752999999997</v>
      </c>
      <c r="G82" s="179">
        <f t="shared" si="6"/>
        <v>0.51479589006730575</v>
      </c>
      <c r="H82" s="178">
        <v>65240.517</v>
      </c>
      <c r="I82" s="179">
        <f t="shared" si="7"/>
        <v>0.56357836966081376</v>
      </c>
      <c r="J82" s="178">
        <v>60207.793999999994</v>
      </c>
      <c r="K82" s="178">
        <v>64898.612000000001</v>
      </c>
      <c r="L82" s="178"/>
      <c r="M82" s="155" t="s">
        <v>948</v>
      </c>
    </row>
    <row r="83" spans="1:13" x14ac:dyDescent="0.2">
      <c r="A83" s="155" t="s">
        <v>775</v>
      </c>
      <c r="B83" s="178" t="s">
        <v>725</v>
      </c>
      <c r="C83" s="179" t="str">
        <f t="shared" si="4"/>
        <v>x</v>
      </c>
      <c r="D83" s="178" t="s">
        <v>725</v>
      </c>
      <c r="E83" s="179" t="str">
        <f t="shared" si="5"/>
        <v>x</v>
      </c>
      <c r="F83" s="178" t="s">
        <v>770</v>
      </c>
      <c r="G83" s="179" t="str">
        <f t="shared" si="6"/>
        <v>x</v>
      </c>
      <c r="H83" s="178" t="s">
        <v>770</v>
      </c>
      <c r="I83" s="179" t="str">
        <f t="shared" si="7"/>
        <v>x</v>
      </c>
      <c r="J83" s="178" t="s">
        <v>725</v>
      </c>
      <c r="K83" s="178" t="s">
        <v>725</v>
      </c>
      <c r="L83" s="178"/>
      <c r="M83" s="155" t="s">
        <v>986</v>
      </c>
    </row>
    <row r="84" spans="1:13" x14ac:dyDescent="0.2">
      <c r="A84" s="155" t="s">
        <v>776</v>
      </c>
      <c r="B84" s="178">
        <v>3697.9850000000001</v>
      </c>
      <c r="C84" s="179">
        <f t="shared" si="4"/>
        <v>2.6758591961726703E-2</v>
      </c>
      <c r="D84" s="178">
        <v>4269.2209999999995</v>
      </c>
      <c r="E84" s="179">
        <f t="shared" si="5"/>
        <v>3.1972189428135192E-2</v>
      </c>
      <c r="F84" s="178">
        <v>4549.6499999999996</v>
      </c>
      <c r="G84" s="179">
        <f t="shared" si="6"/>
        <v>3.8875806655417885E-2</v>
      </c>
      <c r="H84" s="178">
        <v>4213.4129999999996</v>
      </c>
      <c r="I84" s="179">
        <f t="shared" si="7"/>
        <v>3.6397449597888348E-2</v>
      </c>
      <c r="J84" s="178">
        <v>851.66499999999951</v>
      </c>
      <c r="K84" s="178">
        <v>-55.807999999999993</v>
      </c>
      <c r="L84" s="178"/>
      <c r="M84" s="155" t="s">
        <v>987</v>
      </c>
    </row>
    <row r="85" spans="1:13" x14ac:dyDescent="0.2">
      <c r="A85" s="155" t="s">
        <v>777</v>
      </c>
      <c r="B85" s="178" t="s">
        <v>725</v>
      </c>
      <c r="C85" s="179" t="str">
        <f t="shared" si="4"/>
        <v>x</v>
      </c>
      <c r="D85" s="178" t="s">
        <v>725</v>
      </c>
      <c r="E85" s="179" t="str">
        <f t="shared" si="5"/>
        <v>x</v>
      </c>
      <c r="F85" s="178">
        <v>143.26400000000001</v>
      </c>
      <c r="G85" s="179">
        <f t="shared" si="6"/>
        <v>1.2241608837343068E-3</v>
      </c>
      <c r="H85" s="178">
        <v>80.846999999999994</v>
      </c>
      <c r="I85" s="179">
        <f t="shared" si="7"/>
        <v>6.9839453375220495E-4</v>
      </c>
      <c r="J85" s="178">
        <v>143.035</v>
      </c>
      <c r="K85" s="178">
        <v>80.396000000000001</v>
      </c>
      <c r="L85" s="178"/>
      <c r="M85" s="155" t="s">
        <v>988</v>
      </c>
    </row>
    <row r="86" spans="1:13" x14ac:dyDescent="0.2">
      <c r="A86" s="155" t="s">
        <v>778</v>
      </c>
      <c r="B86" s="178">
        <v>196.44200000000001</v>
      </c>
      <c r="C86" s="179">
        <f t="shared" si="4"/>
        <v>1.4214528512542686E-3</v>
      </c>
      <c r="D86" s="178">
        <v>141.125</v>
      </c>
      <c r="E86" s="179">
        <f t="shared" si="5"/>
        <v>1.0568849054770366E-3</v>
      </c>
      <c r="F86" s="178">
        <v>2538.587</v>
      </c>
      <c r="G86" s="179">
        <f t="shared" si="6"/>
        <v>2.1691694391866918E-2</v>
      </c>
      <c r="H86" s="178">
        <v>1180.2660000000001</v>
      </c>
      <c r="I86" s="179">
        <f t="shared" si="7"/>
        <v>1.0195694617902706E-2</v>
      </c>
      <c r="J86" s="178">
        <v>2342.145</v>
      </c>
      <c r="K86" s="178">
        <v>1039.1410000000001</v>
      </c>
      <c r="L86" s="178"/>
      <c r="M86" s="155" t="s">
        <v>989</v>
      </c>
    </row>
    <row r="87" spans="1:13" x14ac:dyDescent="0.2">
      <c r="A87" s="155" t="s">
        <v>779</v>
      </c>
      <c r="B87" s="178" t="s">
        <v>725</v>
      </c>
      <c r="C87" s="179" t="str">
        <f t="shared" si="4"/>
        <v>x</v>
      </c>
      <c r="D87" s="178" t="s">
        <v>725</v>
      </c>
      <c r="E87" s="179" t="str">
        <f t="shared" si="5"/>
        <v>x</v>
      </c>
      <c r="F87" s="178" t="s">
        <v>770</v>
      </c>
      <c r="G87" s="179" t="str">
        <f t="shared" si="6"/>
        <v>x</v>
      </c>
      <c r="H87" s="178" t="s">
        <v>725</v>
      </c>
      <c r="I87" s="179" t="str">
        <f t="shared" si="7"/>
        <v>x</v>
      </c>
      <c r="J87" s="178" t="s">
        <v>725</v>
      </c>
      <c r="K87" s="178" t="s">
        <v>725</v>
      </c>
      <c r="L87" s="178"/>
      <c r="M87" s="155" t="s">
        <v>990</v>
      </c>
    </row>
    <row r="88" spans="1:13" x14ac:dyDescent="0.2">
      <c r="A88" s="155" t="s">
        <v>729</v>
      </c>
      <c r="B88" s="178">
        <v>2063.194</v>
      </c>
      <c r="C88" s="179">
        <f t="shared" si="4"/>
        <v>1.4929256442057705E-2</v>
      </c>
      <c r="D88" s="178">
        <v>100329.376</v>
      </c>
      <c r="E88" s="179">
        <f t="shared" si="5"/>
        <v>0.75136654079950438</v>
      </c>
      <c r="F88" s="178">
        <v>28187.337</v>
      </c>
      <c r="G88" s="179">
        <f t="shared" si="6"/>
        <v>0.24085489286936509</v>
      </c>
      <c r="H88" s="178">
        <v>20257.580999999998</v>
      </c>
      <c r="I88" s="179">
        <f t="shared" si="7"/>
        <v>0.1749945432414626</v>
      </c>
      <c r="J88" s="178">
        <v>26124.143</v>
      </c>
      <c r="K88" s="178">
        <v>-80071.795000000013</v>
      </c>
      <c r="L88" s="178"/>
      <c r="M88" s="155" t="s">
        <v>942</v>
      </c>
    </row>
    <row r="89" spans="1:13" x14ac:dyDescent="0.2">
      <c r="A89" s="155" t="s">
        <v>780</v>
      </c>
      <c r="B89" s="178">
        <v>237727.37100000001</v>
      </c>
      <c r="C89" s="179">
        <f t="shared" si="4"/>
        <v>1.7201934888116155</v>
      </c>
      <c r="D89" s="178">
        <v>258918.40400000001</v>
      </c>
      <c r="E89" s="179">
        <f t="shared" si="5"/>
        <v>1.9390395248028709</v>
      </c>
      <c r="F89" s="178">
        <v>542704.44499999995</v>
      </c>
      <c r="G89" s="179">
        <f t="shared" si="6"/>
        <v>4.6372958523965293</v>
      </c>
      <c r="H89" s="178">
        <v>560215.64500000002</v>
      </c>
      <c r="I89" s="179">
        <f t="shared" si="7"/>
        <v>4.8394070799221467</v>
      </c>
      <c r="J89" s="178">
        <v>304977.07399999991</v>
      </c>
      <c r="K89" s="178">
        <v>301297.24100000004</v>
      </c>
      <c r="L89" s="178"/>
      <c r="M89" s="155" t="s">
        <v>991</v>
      </c>
    </row>
    <row r="90" spans="1:13" x14ac:dyDescent="0.2">
      <c r="A90" s="155" t="s">
        <v>781</v>
      </c>
      <c r="B90" s="178">
        <v>3585.0619999999999</v>
      </c>
      <c r="C90" s="179">
        <f t="shared" si="4"/>
        <v>2.5941481973423861E-2</v>
      </c>
      <c r="D90" s="178">
        <v>2929.9070000000002</v>
      </c>
      <c r="E90" s="179">
        <f t="shared" si="5"/>
        <v>2.194206896546684E-2</v>
      </c>
      <c r="F90" s="178">
        <v>2520.511</v>
      </c>
      <c r="G90" s="179">
        <f t="shared" si="6"/>
        <v>2.1537238756575559E-2</v>
      </c>
      <c r="H90" s="178">
        <v>3281.9850000000001</v>
      </c>
      <c r="I90" s="179">
        <f t="shared" si="7"/>
        <v>2.835133503848913E-2</v>
      </c>
      <c r="J90" s="178">
        <v>-1064.5509999999999</v>
      </c>
      <c r="K90" s="178">
        <v>352.07799999999997</v>
      </c>
      <c r="L90" s="178"/>
      <c r="M90" s="155" t="s">
        <v>992</v>
      </c>
    </row>
    <row r="91" spans="1:13" x14ac:dyDescent="0.2">
      <c r="A91" s="155" t="s">
        <v>782</v>
      </c>
      <c r="B91" s="178">
        <v>2169.598</v>
      </c>
      <c r="C91" s="179">
        <f t="shared" si="4"/>
        <v>1.5699194994835925E-2</v>
      </c>
      <c r="D91" s="178">
        <v>480.154</v>
      </c>
      <c r="E91" s="179">
        <f t="shared" si="5"/>
        <v>3.5958725591101574E-3</v>
      </c>
      <c r="F91" s="178">
        <v>6067.1610000000001</v>
      </c>
      <c r="G91" s="179">
        <f t="shared" si="6"/>
        <v>5.1842620417678689E-2</v>
      </c>
      <c r="H91" s="178">
        <v>2440.3820000000001</v>
      </c>
      <c r="I91" s="179">
        <f t="shared" si="7"/>
        <v>2.1081171213121992E-2</v>
      </c>
      <c r="J91" s="178">
        <v>3897.5630000000001</v>
      </c>
      <c r="K91" s="178">
        <v>1960.2280000000001</v>
      </c>
      <c r="L91" s="178"/>
      <c r="M91" s="155" t="s">
        <v>993</v>
      </c>
    </row>
    <row r="92" spans="1:13" x14ac:dyDescent="0.2">
      <c r="A92" s="155" t="s">
        <v>783</v>
      </c>
      <c r="B92" s="178">
        <v>13199.754999999999</v>
      </c>
      <c r="C92" s="179">
        <f t="shared" si="4"/>
        <v>9.5513329026418931E-2</v>
      </c>
      <c r="D92" s="178">
        <v>11442.8</v>
      </c>
      <c r="E92" s="179">
        <f t="shared" si="5"/>
        <v>8.5695111400479237E-2</v>
      </c>
      <c r="F92" s="178">
        <v>5370.3249999999998</v>
      </c>
      <c r="G92" s="179">
        <f t="shared" si="6"/>
        <v>4.5888302699494926E-2</v>
      </c>
      <c r="H92" s="178">
        <v>5112.3440000000001</v>
      </c>
      <c r="I92" s="179">
        <f t="shared" si="7"/>
        <v>4.416283973753983E-2</v>
      </c>
      <c r="J92" s="178">
        <v>-7829.4299999999994</v>
      </c>
      <c r="K92" s="178">
        <v>-6330.4559999999992</v>
      </c>
      <c r="L92" s="178"/>
      <c r="M92" s="155" t="s">
        <v>994</v>
      </c>
    </row>
    <row r="93" spans="1:13" x14ac:dyDescent="0.2">
      <c r="A93" s="155" t="s">
        <v>784</v>
      </c>
      <c r="B93" s="178">
        <v>11595.099</v>
      </c>
      <c r="C93" s="179">
        <f t="shared" si="4"/>
        <v>8.3902050142665621E-2</v>
      </c>
      <c r="D93" s="178">
        <v>2108.4430000000002</v>
      </c>
      <c r="E93" s="179">
        <f t="shared" si="5"/>
        <v>1.5790126347271706E-2</v>
      </c>
      <c r="F93" s="178">
        <v>7393.0940000000001</v>
      </c>
      <c r="G93" s="179">
        <f t="shared" si="6"/>
        <v>6.3172440282072265E-2</v>
      </c>
      <c r="H93" s="178">
        <v>7114.5360000000001</v>
      </c>
      <c r="I93" s="179">
        <f t="shared" si="7"/>
        <v>6.1458718970194046E-2</v>
      </c>
      <c r="J93" s="178">
        <v>-4202.0050000000001</v>
      </c>
      <c r="K93" s="178">
        <v>5006.0929999999998</v>
      </c>
      <c r="L93" s="178"/>
      <c r="M93" s="155" t="s">
        <v>995</v>
      </c>
    </row>
    <row r="94" spans="1:13" x14ac:dyDescent="0.2">
      <c r="A94" s="155" t="s">
        <v>785</v>
      </c>
      <c r="B94" s="178">
        <v>3212.8380000000002</v>
      </c>
      <c r="C94" s="179">
        <f t="shared" si="4"/>
        <v>2.3248071877287252E-2</v>
      </c>
      <c r="D94" s="178">
        <v>9592.3179999999993</v>
      </c>
      <c r="E94" s="179">
        <f t="shared" si="5"/>
        <v>7.183685458094366E-2</v>
      </c>
      <c r="F94" s="178">
        <v>1096.356</v>
      </c>
      <c r="G94" s="179">
        <f t="shared" si="6"/>
        <v>9.3681324676639609E-3</v>
      </c>
      <c r="H94" s="178">
        <v>348.52100000000002</v>
      </c>
      <c r="I94" s="179">
        <f t="shared" si="7"/>
        <v>3.0106888480444824E-3</v>
      </c>
      <c r="J94" s="178">
        <v>-2116.482</v>
      </c>
      <c r="K94" s="178">
        <v>-9243.7969999999987</v>
      </c>
      <c r="L94" s="178"/>
      <c r="M94" s="155" t="s">
        <v>996</v>
      </c>
    </row>
    <row r="95" spans="1:13" x14ac:dyDescent="0.2">
      <c r="A95" s="155" t="s">
        <v>737</v>
      </c>
      <c r="B95" s="178">
        <v>21232.634999999998</v>
      </c>
      <c r="C95" s="179">
        <f t="shared" si="4"/>
        <v>0.15363918897379977</v>
      </c>
      <c r="D95" s="178">
        <v>8494.8850000000002</v>
      </c>
      <c r="E95" s="179">
        <f t="shared" si="5"/>
        <v>6.3618180551024237E-2</v>
      </c>
      <c r="F95" s="178">
        <v>97549.421000000002</v>
      </c>
      <c r="G95" s="179">
        <f t="shared" si="6"/>
        <v>0.83353937778597509</v>
      </c>
      <c r="H95" s="178">
        <v>105020.556</v>
      </c>
      <c r="I95" s="179">
        <f t="shared" si="7"/>
        <v>0.90721711680108519</v>
      </c>
      <c r="J95" s="178">
        <v>76316.786000000007</v>
      </c>
      <c r="K95" s="178">
        <v>96525.671000000002</v>
      </c>
      <c r="L95" s="178"/>
      <c r="M95" s="155" t="s">
        <v>949</v>
      </c>
    </row>
    <row r="96" spans="1:13" x14ac:dyDescent="0.2">
      <c r="A96" s="155" t="s">
        <v>786</v>
      </c>
      <c r="B96" s="178">
        <v>13811.308999999999</v>
      </c>
      <c r="C96" s="179">
        <f t="shared" si="4"/>
        <v>9.9938529222893979E-2</v>
      </c>
      <c r="D96" s="178">
        <v>7394.2860000000001</v>
      </c>
      <c r="E96" s="179">
        <f t="shared" si="5"/>
        <v>5.5375796352029577E-2</v>
      </c>
      <c r="F96" s="178">
        <v>1629.3330000000001</v>
      </c>
      <c r="G96" s="179">
        <f t="shared" si="6"/>
        <v>1.3922309339244116E-2</v>
      </c>
      <c r="H96" s="178">
        <v>2824.6790000000001</v>
      </c>
      <c r="I96" s="179">
        <f t="shared" si="7"/>
        <v>2.4400910030114225E-2</v>
      </c>
      <c r="J96" s="178">
        <v>-12181.975999999999</v>
      </c>
      <c r="K96" s="178">
        <v>-4569.607</v>
      </c>
      <c r="L96" s="178"/>
      <c r="M96" s="155" t="s">
        <v>997</v>
      </c>
    </row>
    <row r="97" spans="1:14" x14ac:dyDescent="0.2">
      <c r="A97" s="155" t="s">
        <v>787</v>
      </c>
      <c r="B97" s="178">
        <v>1.351</v>
      </c>
      <c r="C97" s="179">
        <f t="shared" si="4"/>
        <v>9.775825953943234E-6</v>
      </c>
      <c r="D97" s="178" t="s">
        <v>725</v>
      </c>
      <c r="E97" s="179" t="str">
        <f t="shared" si="5"/>
        <v>x</v>
      </c>
      <c r="F97" s="178">
        <v>924.548</v>
      </c>
      <c r="G97" s="179">
        <f t="shared" si="6"/>
        <v>7.9000690804025137E-3</v>
      </c>
      <c r="H97" s="178">
        <v>785.94399999999996</v>
      </c>
      <c r="I97" s="179">
        <f t="shared" si="7"/>
        <v>6.7893551206024095E-3</v>
      </c>
      <c r="J97" s="178">
        <v>923.197</v>
      </c>
      <c r="K97" s="178">
        <v>785.84499999999991</v>
      </c>
      <c r="L97" s="178"/>
      <c r="M97" s="155" t="s">
        <v>998</v>
      </c>
    </row>
    <row r="98" spans="1:14" x14ac:dyDescent="0.2">
      <c r="A98" s="155" t="s">
        <v>730</v>
      </c>
      <c r="B98" s="178">
        <v>546458.08100000001</v>
      </c>
      <c r="C98" s="179">
        <f t="shared" si="4"/>
        <v>3.9541666106453106</v>
      </c>
      <c r="D98" s="178">
        <v>729860.40599999996</v>
      </c>
      <c r="E98" s="179">
        <f t="shared" si="5"/>
        <v>5.4659234452204881</v>
      </c>
      <c r="F98" s="178">
        <v>19882.425999999999</v>
      </c>
      <c r="G98" s="179">
        <f t="shared" si="6"/>
        <v>0.16989116723630471</v>
      </c>
      <c r="H98" s="178">
        <v>18082.936000000002</v>
      </c>
      <c r="I98" s="179">
        <f t="shared" si="7"/>
        <v>0.15620893362265717</v>
      </c>
      <c r="J98" s="178">
        <v>-526575.65500000003</v>
      </c>
      <c r="K98" s="178">
        <v>-711777.47</v>
      </c>
      <c r="L98" s="178"/>
      <c r="M98" s="155" t="s">
        <v>943</v>
      </c>
    </row>
    <row r="99" spans="1:14" x14ac:dyDescent="0.2">
      <c r="A99" s="155" t="s">
        <v>788</v>
      </c>
      <c r="B99" s="178">
        <v>24.875</v>
      </c>
      <c r="C99" s="179">
        <f t="shared" si="4"/>
        <v>1.7999531502911766E-4</v>
      </c>
      <c r="D99" s="178">
        <v>219.13900000000001</v>
      </c>
      <c r="E99" s="179">
        <f t="shared" si="5"/>
        <v>1.6411316301245869E-3</v>
      </c>
      <c r="F99" s="178">
        <v>10487.5</v>
      </c>
      <c r="G99" s="179">
        <f t="shared" si="6"/>
        <v>8.9613491652917279E-2</v>
      </c>
      <c r="H99" s="178">
        <v>11068.32</v>
      </c>
      <c r="I99" s="179">
        <f t="shared" si="7"/>
        <v>9.5613370759832839E-2</v>
      </c>
      <c r="J99" s="178">
        <v>10462.625</v>
      </c>
      <c r="K99" s="178">
        <v>10849.181</v>
      </c>
      <c r="L99" s="178"/>
      <c r="M99" s="155" t="s">
        <v>999</v>
      </c>
    </row>
    <row r="100" spans="1:14" x14ac:dyDescent="0.2">
      <c r="A100" s="155" t="s">
        <v>789</v>
      </c>
      <c r="B100" s="178">
        <v>2341.9029999999998</v>
      </c>
      <c r="C100" s="179">
        <f t="shared" si="4"/>
        <v>1.6945992693573296E-2</v>
      </c>
      <c r="D100" s="178">
        <v>1596.2950000000001</v>
      </c>
      <c r="E100" s="179">
        <f t="shared" si="5"/>
        <v>1.1954650771928902E-2</v>
      </c>
      <c r="F100" s="178">
        <v>2997.087</v>
      </c>
      <c r="G100" s="179">
        <f t="shared" si="6"/>
        <v>2.5609480892259059E-2</v>
      </c>
      <c r="H100" s="178">
        <v>2196.1669999999999</v>
      </c>
      <c r="I100" s="179">
        <f t="shared" si="7"/>
        <v>1.8971526809986504E-2</v>
      </c>
      <c r="J100" s="178">
        <v>655.1840000000002</v>
      </c>
      <c r="K100" s="178">
        <v>599.87199999999984</v>
      </c>
      <c r="L100" s="178"/>
      <c r="M100" s="155" t="s">
        <v>1000</v>
      </c>
    </row>
    <row r="101" spans="1:14" x14ac:dyDescent="0.2">
      <c r="A101" s="155" t="s">
        <v>790</v>
      </c>
      <c r="B101" s="178">
        <v>3.992</v>
      </c>
      <c r="C101" s="179">
        <f t="shared" si="4"/>
        <v>2.8886082315426642E-5</v>
      </c>
      <c r="D101" s="178" t="s">
        <v>770</v>
      </c>
      <c r="E101" s="179" t="str">
        <f t="shared" si="5"/>
        <v>x</v>
      </c>
      <c r="F101" s="178">
        <v>1107.6099999999999</v>
      </c>
      <c r="G101" s="179">
        <f t="shared" si="6"/>
        <v>9.4642955413289809E-3</v>
      </c>
      <c r="H101" s="178">
        <v>741.99400000000003</v>
      </c>
      <c r="I101" s="179">
        <f t="shared" si="7"/>
        <v>6.4096942827431272E-3</v>
      </c>
      <c r="J101" s="178">
        <v>1103.6179999999999</v>
      </c>
      <c r="K101" s="178">
        <v>741.99400000000003</v>
      </c>
      <c r="L101" s="178"/>
      <c r="M101" s="155" t="s">
        <v>1001</v>
      </c>
    </row>
    <row r="102" spans="1:14" x14ac:dyDescent="0.2">
      <c r="A102" s="155" t="s">
        <v>791</v>
      </c>
      <c r="B102" s="178" t="s">
        <v>770</v>
      </c>
      <c r="C102" s="179" t="str">
        <f t="shared" si="4"/>
        <v>x</v>
      </c>
      <c r="D102" s="178" t="s">
        <v>770</v>
      </c>
      <c r="E102" s="179" t="str">
        <f t="shared" si="5"/>
        <v>x</v>
      </c>
      <c r="F102" s="178">
        <v>319.85899999999998</v>
      </c>
      <c r="G102" s="179">
        <f t="shared" si="6"/>
        <v>2.7331281837054081E-3</v>
      </c>
      <c r="H102" s="178" t="s">
        <v>725</v>
      </c>
      <c r="I102" s="179" t="str">
        <f t="shared" si="7"/>
        <v>x</v>
      </c>
      <c r="J102" s="178">
        <v>319.85899999999998</v>
      </c>
      <c r="K102" s="178" t="s">
        <v>725</v>
      </c>
      <c r="L102" s="178"/>
      <c r="M102" s="155" t="s">
        <v>1002</v>
      </c>
    </row>
    <row r="103" spans="1:14" x14ac:dyDescent="0.2">
      <c r="A103" s="155" t="s">
        <v>792</v>
      </c>
      <c r="B103" s="178">
        <v>163.34899999999999</v>
      </c>
      <c r="C103" s="179">
        <f t="shared" si="4"/>
        <v>1.1819921493343253E-3</v>
      </c>
      <c r="D103" s="178">
        <v>154.304</v>
      </c>
      <c r="E103" s="179">
        <f t="shared" si="5"/>
        <v>1.1555824159768194E-3</v>
      </c>
      <c r="F103" s="178">
        <v>427.57299999999998</v>
      </c>
      <c r="G103" s="179">
        <f t="shared" si="6"/>
        <v>3.6535217608117086E-3</v>
      </c>
      <c r="H103" s="178">
        <v>759.37099999999998</v>
      </c>
      <c r="I103" s="179">
        <f t="shared" si="7"/>
        <v>6.5598050081010512E-3</v>
      </c>
      <c r="J103" s="178">
        <v>264.22399999999999</v>
      </c>
      <c r="K103" s="178">
        <v>605.06700000000001</v>
      </c>
      <c r="L103" s="178"/>
      <c r="M103" s="155" t="s">
        <v>1003</v>
      </c>
      <c r="N103" s="65"/>
    </row>
    <row r="104" spans="1:14" x14ac:dyDescent="0.2">
      <c r="A104" s="155" t="s">
        <v>793</v>
      </c>
      <c r="B104" s="178">
        <v>8082.1080000000002</v>
      </c>
      <c r="C104" s="179">
        <f t="shared" si="4"/>
        <v>5.8482073389320696E-2</v>
      </c>
      <c r="D104" s="178">
        <v>7320.4489999999996</v>
      </c>
      <c r="E104" s="179">
        <f t="shared" si="5"/>
        <v>5.4822831173884611E-2</v>
      </c>
      <c r="F104" s="178">
        <v>21973.08</v>
      </c>
      <c r="G104" s="179">
        <f t="shared" si="6"/>
        <v>0.18775536793028688</v>
      </c>
      <c r="H104" s="178">
        <v>30757.888999999999</v>
      </c>
      <c r="I104" s="179">
        <f t="shared" si="7"/>
        <v>0.26570115832816399</v>
      </c>
      <c r="J104" s="178">
        <v>13890.972000000002</v>
      </c>
      <c r="K104" s="178">
        <v>23437.439999999999</v>
      </c>
      <c r="L104" s="178"/>
      <c r="M104" s="155" t="s">
        <v>1004</v>
      </c>
    </row>
    <row r="105" spans="1:14" x14ac:dyDescent="0.2">
      <c r="A105" s="155" t="s">
        <v>794</v>
      </c>
      <c r="B105" s="178" t="s">
        <v>770</v>
      </c>
      <c r="C105" s="179" t="str">
        <f t="shared" si="4"/>
        <v>x</v>
      </c>
      <c r="D105" s="178" t="s">
        <v>725</v>
      </c>
      <c r="E105" s="179" t="str">
        <f t="shared" si="5"/>
        <v>x</v>
      </c>
      <c r="F105" s="178">
        <v>641.98900000000003</v>
      </c>
      <c r="G105" s="179">
        <f t="shared" si="6"/>
        <v>5.4856615869143949E-3</v>
      </c>
      <c r="H105" s="178">
        <v>192.446</v>
      </c>
      <c r="I105" s="179">
        <f t="shared" si="7"/>
        <v>1.6624393538718423E-3</v>
      </c>
      <c r="J105" s="178">
        <v>641.98900000000003</v>
      </c>
      <c r="K105" s="178">
        <v>192.40100000000001</v>
      </c>
      <c r="L105" s="178"/>
      <c r="M105" s="155" t="s">
        <v>1005</v>
      </c>
    </row>
    <row r="106" spans="1:14" x14ac:dyDescent="0.2">
      <c r="A106" s="155" t="s">
        <v>795</v>
      </c>
      <c r="B106" s="178" t="s">
        <v>725</v>
      </c>
      <c r="C106" s="179" t="str">
        <f t="shared" si="4"/>
        <v>x</v>
      </c>
      <c r="D106" s="178" t="s">
        <v>770</v>
      </c>
      <c r="E106" s="179" t="str">
        <f t="shared" si="5"/>
        <v>x</v>
      </c>
      <c r="F106" s="178">
        <v>931.54600000000005</v>
      </c>
      <c r="G106" s="179">
        <f t="shared" si="6"/>
        <v>7.9598655251784025E-3</v>
      </c>
      <c r="H106" s="178">
        <v>44.185000000000002</v>
      </c>
      <c r="I106" s="179">
        <f t="shared" si="7"/>
        <v>3.8169087874430937E-4</v>
      </c>
      <c r="J106" s="178">
        <v>931.54100000000005</v>
      </c>
      <c r="K106" s="178">
        <v>44.185000000000002</v>
      </c>
      <c r="L106" s="178"/>
      <c r="M106" s="155" t="s">
        <v>1006</v>
      </c>
    </row>
    <row r="107" spans="1:14" x14ac:dyDescent="0.2">
      <c r="A107" s="155" t="s">
        <v>738</v>
      </c>
      <c r="B107" s="178">
        <v>249.17400000000001</v>
      </c>
      <c r="C107" s="179">
        <f t="shared" si="4"/>
        <v>1.8030212111383062E-3</v>
      </c>
      <c r="D107" s="178">
        <v>690.31799999999998</v>
      </c>
      <c r="E107" s="179">
        <f t="shared" si="5"/>
        <v>5.169790428195549E-3</v>
      </c>
      <c r="F107" s="178">
        <v>25008.828000000001</v>
      </c>
      <c r="G107" s="179">
        <f t="shared" si="6"/>
        <v>0.21369519897280037</v>
      </c>
      <c r="H107" s="178">
        <v>27581.348000000002</v>
      </c>
      <c r="I107" s="179">
        <f t="shared" si="7"/>
        <v>0.23826069831555055</v>
      </c>
      <c r="J107" s="178">
        <v>24759.654000000002</v>
      </c>
      <c r="K107" s="178">
        <v>26891.030000000002</v>
      </c>
      <c r="L107" s="178"/>
      <c r="M107" s="155" t="s">
        <v>950</v>
      </c>
    </row>
    <row r="108" spans="1:14" x14ac:dyDescent="0.2">
      <c r="A108" s="155" t="s">
        <v>796</v>
      </c>
      <c r="B108" s="178">
        <v>11148.115</v>
      </c>
      <c r="C108" s="179">
        <f t="shared" si="4"/>
        <v>8.0667677242445515E-2</v>
      </c>
      <c r="D108" s="178">
        <v>1174.8979999999999</v>
      </c>
      <c r="E108" s="179">
        <f t="shared" si="5"/>
        <v>8.798809294420968E-3</v>
      </c>
      <c r="F108" s="178">
        <v>1787.134</v>
      </c>
      <c r="G108" s="179">
        <f t="shared" si="6"/>
        <v>1.5270685844256943E-2</v>
      </c>
      <c r="H108" s="178">
        <v>1545.41</v>
      </c>
      <c r="I108" s="179">
        <f t="shared" si="7"/>
        <v>1.3349980783529324E-2</v>
      </c>
      <c r="J108" s="178">
        <v>-9360.9809999999998</v>
      </c>
      <c r="K108" s="178">
        <v>370.51200000000017</v>
      </c>
      <c r="L108" s="178"/>
      <c r="M108" s="155" t="s">
        <v>1007</v>
      </c>
    </row>
    <row r="109" spans="1:14" x14ac:dyDescent="0.2">
      <c r="A109" s="155" t="s">
        <v>797</v>
      </c>
      <c r="B109" s="178">
        <v>0.95499999999999996</v>
      </c>
      <c r="C109" s="179">
        <f t="shared" si="4"/>
        <v>6.9103728986053208E-6</v>
      </c>
      <c r="D109" s="178" t="s">
        <v>725</v>
      </c>
      <c r="E109" s="179" t="str">
        <f t="shared" si="5"/>
        <v>x</v>
      </c>
      <c r="F109" s="178">
        <v>121.834</v>
      </c>
      <c r="G109" s="179">
        <f t="shared" si="6"/>
        <v>1.0410460206952586E-3</v>
      </c>
      <c r="H109" s="178">
        <v>66.709000000000003</v>
      </c>
      <c r="I109" s="179">
        <f t="shared" si="7"/>
        <v>5.7626381872024745E-4</v>
      </c>
      <c r="J109" s="178">
        <v>120.879</v>
      </c>
      <c r="K109" s="178">
        <v>66.576999999999998</v>
      </c>
      <c r="L109" s="178"/>
      <c r="M109" s="155" t="s">
        <v>1008</v>
      </c>
    </row>
    <row r="110" spans="1:14" x14ac:dyDescent="0.2">
      <c r="A110" s="155" t="s">
        <v>798</v>
      </c>
      <c r="B110" s="178">
        <v>27.556999999999999</v>
      </c>
      <c r="C110" s="179">
        <f t="shared" si="4"/>
        <v>1.9940224708572441E-4</v>
      </c>
      <c r="D110" s="178">
        <v>586.41800000000001</v>
      </c>
      <c r="E110" s="179">
        <f t="shared" si="5"/>
        <v>4.3916834898142269E-3</v>
      </c>
      <c r="F110" s="178">
        <v>2597.63</v>
      </c>
      <c r="G110" s="179">
        <f t="shared" si="6"/>
        <v>2.2196204464588084E-2</v>
      </c>
      <c r="H110" s="178">
        <v>2545.8449999999998</v>
      </c>
      <c r="I110" s="179">
        <f t="shared" si="7"/>
        <v>2.1992210369962798E-2</v>
      </c>
      <c r="J110" s="178">
        <v>2570.0730000000003</v>
      </c>
      <c r="K110" s="178">
        <v>1959.4269999999997</v>
      </c>
      <c r="L110" s="178"/>
      <c r="M110" s="155" t="s">
        <v>1009</v>
      </c>
    </row>
    <row r="111" spans="1:14" x14ac:dyDescent="0.2">
      <c r="A111" s="155" t="s">
        <v>799</v>
      </c>
      <c r="B111" s="178">
        <v>25428.312999999998</v>
      </c>
      <c r="C111" s="179">
        <f t="shared" si="4"/>
        <v>0.18399908378267368</v>
      </c>
      <c r="D111" s="178">
        <v>40422.762000000002</v>
      </c>
      <c r="E111" s="179">
        <f t="shared" si="5"/>
        <v>0.30272600173952702</v>
      </c>
      <c r="F111" s="178">
        <v>74191.89</v>
      </c>
      <c r="G111" s="179">
        <f t="shared" si="6"/>
        <v>0.63395416593365028</v>
      </c>
      <c r="H111" s="178">
        <v>72777.104999999996</v>
      </c>
      <c r="I111" s="179">
        <f t="shared" si="7"/>
        <v>0.62868297295274123</v>
      </c>
      <c r="J111" s="178">
        <v>48763.577000000005</v>
      </c>
      <c r="K111" s="178">
        <v>32354.342999999993</v>
      </c>
      <c r="L111" s="178"/>
      <c r="M111" s="155" t="s">
        <v>1010</v>
      </c>
    </row>
    <row r="112" spans="1:14" x14ac:dyDescent="0.2">
      <c r="A112" s="155" t="s">
        <v>800</v>
      </c>
      <c r="B112" s="178">
        <v>8169.1120000000001</v>
      </c>
      <c r="C112" s="179">
        <f t="shared" si="4"/>
        <v>5.9111633686357599E-2</v>
      </c>
      <c r="D112" s="178">
        <v>11669.145</v>
      </c>
      <c r="E112" s="179">
        <f t="shared" si="5"/>
        <v>8.7390208753394746E-2</v>
      </c>
      <c r="F112" s="178">
        <v>765.202</v>
      </c>
      <c r="G112" s="179">
        <f t="shared" si="6"/>
        <v>6.5384908738780074E-3</v>
      </c>
      <c r="H112" s="178">
        <v>1442.9649999999999</v>
      </c>
      <c r="I112" s="179">
        <f t="shared" si="7"/>
        <v>1.246501253473537E-2</v>
      </c>
      <c r="J112" s="178">
        <v>-7403.91</v>
      </c>
      <c r="K112" s="178">
        <v>-10226.18</v>
      </c>
      <c r="L112" s="178"/>
      <c r="M112" s="155" t="s">
        <v>1011</v>
      </c>
    </row>
    <row r="113" spans="1:13" x14ac:dyDescent="0.2">
      <c r="A113" s="155" t="s">
        <v>801</v>
      </c>
      <c r="B113" s="178">
        <v>11965.953</v>
      </c>
      <c r="C113" s="179">
        <f t="shared" si="4"/>
        <v>8.6585546928989565E-2</v>
      </c>
      <c r="D113" s="178">
        <v>15983.132</v>
      </c>
      <c r="E113" s="179">
        <f t="shared" si="5"/>
        <v>0.11969765068589545</v>
      </c>
      <c r="F113" s="178">
        <v>5914.0339999999997</v>
      </c>
      <c r="G113" s="179">
        <f t="shared" si="6"/>
        <v>5.0534182264035186E-2</v>
      </c>
      <c r="H113" s="178">
        <v>1730.5709999999999</v>
      </c>
      <c r="I113" s="179">
        <f t="shared" si="7"/>
        <v>1.4949488869965333E-2</v>
      </c>
      <c r="J113" s="178">
        <v>-6051.9189999999999</v>
      </c>
      <c r="K113" s="178">
        <v>-14252.561</v>
      </c>
      <c r="L113" s="178"/>
      <c r="M113" s="155" t="s">
        <v>1012</v>
      </c>
    </row>
    <row r="114" spans="1:13" x14ac:dyDescent="0.2">
      <c r="A114" s="155" t="s">
        <v>802</v>
      </c>
      <c r="B114" s="178" t="s">
        <v>770</v>
      </c>
      <c r="C114" s="179" t="str">
        <f t="shared" si="4"/>
        <v>x</v>
      </c>
      <c r="D114" s="178" t="s">
        <v>770</v>
      </c>
      <c r="E114" s="179" t="str">
        <f t="shared" si="5"/>
        <v>x</v>
      </c>
      <c r="F114" s="178">
        <v>31891.919000000002</v>
      </c>
      <c r="G114" s="179">
        <f t="shared" si="6"/>
        <v>0.27250977040305263</v>
      </c>
      <c r="H114" s="178">
        <v>52977.13</v>
      </c>
      <c r="I114" s="179">
        <f t="shared" si="7"/>
        <v>0.45764144626120884</v>
      </c>
      <c r="J114" s="178">
        <v>31891.919000000002</v>
      </c>
      <c r="K114" s="178">
        <v>52977.13</v>
      </c>
      <c r="L114" s="178"/>
      <c r="M114" s="155" t="s">
        <v>1013</v>
      </c>
    </row>
    <row r="115" spans="1:13" x14ac:dyDescent="0.2">
      <c r="A115" s="155" t="s">
        <v>803</v>
      </c>
      <c r="B115" s="178" t="s">
        <v>770</v>
      </c>
      <c r="C115" s="179" t="str">
        <f t="shared" si="4"/>
        <v>x</v>
      </c>
      <c r="D115" s="178" t="s">
        <v>770</v>
      </c>
      <c r="E115" s="179" t="str">
        <f t="shared" si="5"/>
        <v>x</v>
      </c>
      <c r="F115" s="178">
        <v>382.83600000000001</v>
      </c>
      <c r="G115" s="179">
        <f t="shared" si="6"/>
        <v>3.2712534627352794E-3</v>
      </c>
      <c r="H115" s="178">
        <v>279.59500000000003</v>
      </c>
      <c r="I115" s="179">
        <f t="shared" si="7"/>
        <v>2.415273537230173E-3</v>
      </c>
      <c r="J115" s="178">
        <v>382.83600000000001</v>
      </c>
      <c r="K115" s="178">
        <v>279.59500000000003</v>
      </c>
      <c r="L115" s="178"/>
      <c r="M115" s="155" t="s">
        <v>1014</v>
      </c>
    </row>
    <row r="116" spans="1:13" x14ac:dyDescent="0.2">
      <c r="A116" s="155" t="s">
        <v>804</v>
      </c>
      <c r="B116" s="178">
        <v>81540.990999999995</v>
      </c>
      <c r="C116" s="179">
        <f t="shared" si="4"/>
        <v>0.59003000453593757</v>
      </c>
      <c r="D116" s="178">
        <v>73046.195999999996</v>
      </c>
      <c r="E116" s="179">
        <f t="shared" si="5"/>
        <v>0.54704284821907578</v>
      </c>
      <c r="F116" s="178">
        <v>143450.851</v>
      </c>
      <c r="G116" s="179">
        <f t="shared" si="6"/>
        <v>1.2257574864069016</v>
      </c>
      <c r="H116" s="178">
        <v>106421.014</v>
      </c>
      <c r="I116" s="179">
        <f t="shared" si="7"/>
        <v>0.91931493381284257</v>
      </c>
      <c r="J116" s="178">
        <v>61909.86</v>
      </c>
      <c r="K116" s="178">
        <v>33374.817999999999</v>
      </c>
      <c r="L116" s="178"/>
      <c r="M116" s="155" t="s">
        <v>1015</v>
      </c>
    </row>
    <row r="117" spans="1:13" x14ac:dyDescent="0.2">
      <c r="A117" s="155" t="s">
        <v>805</v>
      </c>
      <c r="B117" s="178">
        <v>346.86399999999998</v>
      </c>
      <c r="C117" s="179">
        <f t="shared" si="4"/>
        <v>2.5099053247139643E-3</v>
      </c>
      <c r="D117" s="178">
        <v>28.507999999999999</v>
      </c>
      <c r="E117" s="179">
        <f t="shared" si="5"/>
        <v>2.1349636765519473E-4</v>
      </c>
      <c r="F117" s="178">
        <v>1101.4570000000001</v>
      </c>
      <c r="G117" s="179">
        <f t="shared" si="6"/>
        <v>9.4117194446290652E-3</v>
      </c>
      <c r="H117" s="178">
        <v>354.58800000000002</v>
      </c>
      <c r="I117" s="179">
        <f t="shared" si="7"/>
        <v>3.0630984567655809E-3</v>
      </c>
      <c r="J117" s="178">
        <v>754.59300000000007</v>
      </c>
      <c r="K117" s="178">
        <v>326.08000000000004</v>
      </c>
      <c r="L117" s="178"/>
      <c r="M117" s="155" t="s">
        <v>1016</v>
      </c>
    </row>
    <row r="118" spans="1:13" x14ac:dyDescent="0.2">
      <c r="A118" s="155" t="s">
        <v>806</v>
      </c>
      <c r="B118" s="178">
        <v>1337.672</v>
      </c>
      <c r="C118" s="179">
        <f t="shared" si="4"/>
        <v>9.679384645050448E-3</v>
      </c>
      <c r="D118" s="178">
        <v>281.45600000000002</v>
      </c>
      <c r="E118" s="179">
        <f t="shared" si="5"/>
        <v>2.1078235461891573E-3</v>
      </c>
      <c r="F118" s="178">
        <v>321.98899999999998</v>
      </c>
      <c r="G118" s="179">
        <f t="shared" si="6"/>
        <v>2.7513285877312208E-3</v>
      </c>
      <c r="H118" s="178">
        <v>264.62799999999999</v>
      </c>
      <c r="I118" s="179">
        <f t="shared" si="7"/>
        <v>2.2859815290335881E-3</v>
      </c>
      <c r="J118" s="178">
        <v>-1015.683</v>
      </c>
      <c r="K118" s="178">
        <v>-16.828000000000031</v>
      </c>
      <c r="L118" s="178"/>
      <c r="M118" s="155" t="s">
        <v>1017</v>
      </c>
    </row>
    <row r="119" spans="1:13" x14ac:dyDescent="0.2">
      <c r="A119" s="155" t="s">
        <v>807</v>
      </c>
      <c r="B119" s="178">
        <v>4063281.4449999994</v>
      </c>
      <c r="C119" s="179">
        <f t="shared" si="4"/>
        <v>29.401874321396715</v>
      </c>
      <c r="D119" s="178">
        <v>3342563.1670000004</v>
      </c>
      <c r="E119" s="179">
        <f t="shared" si="5"/>
        <v>25.032450358234325</v>
      </c>
      <c r="F119" s="178">
        <v>3572351.5010000002</v>
      </c>
      <c r="G119" s="179">
        <f t="shared" si="6"/>
        <v>30.524995605830757</v>
      </c>
      <c r="H119" s="178">
        <v>3955329.3949999996</v>
      </c>
      <c r="I119" s="179">
        <f t="shared" si="7"/>
        <v>34.168001640845254</v>
      </c>
      <c r="J119" s="178">
        <v>-490929.9439999992</v>
      </c>
      <c r="K119" s="178">
        <v>612766.22799999919</v>
      </c>
      <c r="L119" s="178"/>
      <c r="M119" s="155" t="s">
        <v>807</v>
      </c>
    </row>
    <row r="120" spans="1:13" x14ac:dyDescent="0.2">
      <c r="A120" s="155" t="s">
        <v>808</v>
      </c>
      <c r="B120" s="178">
        <v>11.815</v>
      </c>
      <c r="C120" s="179">
        <f t="shared" si="4"/>
        <v>8.5493252143478395E-5</v>
      </c>
      <c r="D120" s="178">
        <v>25.338000000000001</v>
      </c>
      <c r="E120" s="179">
        <f t="shared" si="5"/>
        <v>1.8975624258619773E-4</v>
      </c>
      <c r="F120" s="178">
        <v>704.96900000000005</v>
      </c>
      <c r="G120" s="179">
        <f t="shared" si="6"/>
        <v>6.0238125003161331E-3</v>
      </c>
      <c r="H120" s="178">
        <v>359.767</v>
      </c>
      <c r="I120" s="179">
        <f t="shared" si="7"/>
        <v>3.1078371024828321E-3</v>
      </c>
      <c r="J120" s="178">
        <v>693.154</v>
      </c>
      <c r="K120" s="178">
        <v>334.42899999999997</v>
      </c>
      <c r="L120" s="178"/>
      <c r="M120" s="155" t="s">
        <v>1018</v>
      </c>
    </row>
    <row r="121" spans="1:13" x14ac:dyDescent="0.2">
      <c r="A121" s="155" t="s">
        <v>809</v>
      </c>
      <c r="B121" s="178" t="s">
        <v>725</v>
      </c>
      <c r="C121" s="179" t="str">
        <f t="shared" si="4"/>
        <v>x</v>
      </c>
      <c r="D121" s="178" t="s">
        <v>725</v>
      </c>
      <c r="E121" s="179" t="str">
        <f t="shared" si="5"/>
        <v>x</v>
      </c>
      <c r="F121" s="178">
        <v>20.617999999999999</v>
      </c>
      <c r="G121" s="179">
        <f t="shared" si="6"/>
        <v>1.761764930536208E-4</v>
      </c>
      <c r="H121" s="178">
        <v>0.80700000000000005</v>
      </c>
      <c r="I121" s="179">
        <f t="shared" si="7"/>
        <v>6.9712467839008189E-6</v>
      </c>
      <c r="J121" s="178">
        <v>20.529999999999998</v>
      </c>
      <c r="K121" s="178">
        <v>0.78400000000000003</v>
      </c>
      <c r="L121" s="178"/>
      <c r="M121" s="155" t="s">
        <v>1019</v>
      </c>
    </row>
    <row r="122" spans="1:13" x14ac:dyDescent="0.2">
      <c r="A122" s="155" t="s">
        <v>810</v>
      </c>
      <c r="B122" s="178">
        <v>57688.726000000002</v>
      </c>
      <c r="C122" s="179">
        <f t="shared" si="4"/>
        <v>0.41743519236174681</v>
      </c>
      <c r="D122" s="178">
        <v>74316.971000000005</v>
      </c>
      <c r="E122" s="179">
        <f t="shared" si="5"/>
        <v>0.55655968021735813</v>
      </c>
      <c r="F122" s="178">
        <v>21032.756000000001</v>
      </c>
      <c r="G122" s="179">
        <f t="shared" si="6"/>
        <v>0.17972049623302463</v>
      </c>
      <c r="H122" s="178">
        <v>45086.963000000003</v>
      </c>
      <c r="I122" s="179">
        <f t="shared" si="7"/>
        <v>0.38948246073061366</v>
      </c>
      <c r="J122" s="178">
        <v>-36655.97</v>
      </c>
      <c r="K122" s="178">
        <v>-29230.008000000002</v>
      </c>
      <c r="L122" s="178"/>
      <c r="M122" s="155" t="s">
        <v>1020</v>
      </c>
    </row>
    <row r="123" spans="1:13" x14ac:dyDescent="0.2">
      <c r="A123" s="155" t="s">
        <v>811</v>
      </c>
      <c r="B123" s="178">
        <v>22.731000000000002</v>
      </c>
      <c r="C123" s="179">
        <f t="shared" si="4"/>
        <v>1.6448134697193462E-4</v>
      </c>
      <c r="D123" s="178" t="s">
        <v>725</v>
      </c>
      <c r="E123" s="179" t="str">
        <f t="shared" si="5"/>
        <v>x</v>
      </c>
      <c r="F123" s="178">
        <v>970.27200000000005</v>
      </c>
      <c r="G123" s="179">
        <f t="shared" si="6"/>
        <v>8.2907710868232991E-3</v>
      </c>
      <c r="H123" s="178">
        <v>1919.5440000000001</v>
      </c>
      <c r="I123" s="179">
        <f t="shared" si="7"/>
        <v>1.6581926811098036E-2</v>
      </c>
      <c r="J123" s="178">
        <v>947.54100000000005</v>
      </c>
      <c r="K123" s="178">
        <v>1919.4080000000001</v>
      </c>
      <c r="L123" s="178"/>
      <c r="M123" s="155" t="s">
        <v>1021</v>
      </c>
    </row>
    <row r="124" spans="1:13" x14ac:dyDescent="0.2">
      <c r="A124" s="155" t="s">
        <v>812</v>
      </c>
      <c r="B124" s="178">
        <v>7.0279999999999996</v>
      </c>
      <c r="C124" s="179">
        <f t="shared" si="4"/>
        <v>5.0854555739683979E-5</v>
      </c>
      <c r="D124" s="178">
        <v>0.88100000000000001</v>
      </c>
      <c r="E124" s="179">
        <f t="shared" si="5"/>
        <v>6.59780762958561E-6</v>
      </c>
      <c r="F124" s="178">
        <v>918.82399999999996</v>
      </c>
      <c r="G124" s="179">
        <f t="shared" si="6"/>
        <v>7.8511586988796248E-3</v>
      </c>
      <c r="H124" s="178">
        <v>908.28599999999994</v>
      </c>
      <c r="I124" s="179">
        <f t="shared" si="7"/>
        <v>7.846203043819255E-3</v>
      </c>
      <c r="J124" s="178">
        <v>911.79599999999994</v>
      </c>
      <c r="K124" s="178">
        <v>907.40499999999997</v>
      </c>
      <c r="L124" s="178"/>
      <c r="M124" s="155" t="s">
        <v>1022</v>
      </c>
    </row>
    <row r="125" spans="1:13" x14ac:dyDescent="0.2">
      <c r="A125" s="155" t="s">
        <v>813</v>
      </c>
      <c r="B125" s="178">
        <v>51.506999999999998</v>
      </c>
      <c r="C125" s="179">
        <f t="shared" si="4"/>
        <v>3.7270426899315632E-4</v>
      </c>
      <c r="D125" s="178">
        <v>1.857</v>
      </c>
      <c r="E125" s="179">
        <f t="shared" si="5"/>
        <v>1.3907070111396682E-5</v>
      </c>
      <c r="F125" s="178">
        <v>2328.1030000000001</v>
      </c>
      <c r="G125" s="179">
        <f t="shared" si="6"/>
        <v>1.9893152682491699E-2</v>
      </c>
      <c r="H125" s="178">
        <v>2810.44</v>
      </c>
      <c r="I125" s="179">
        <f t="shared" si="7"/>
        <v>2.4277906829425301E-2</v>
      </c>
      <c r="J125" s="178">
        <v>2276.596</v>
      </c>
      <c r="K125" s="178">
        <v>2808.5830000000001</v>
      </c>
      <c r="L125" s="178"/>
      <c r="M125" s="155" t="s">
        <v>1023</v>
      </c>
    </row>
    <row r="126" spans="1:13" x14ac:dyDescent="0.2">
      <c r="A126" s="155" t="s">
        <v>814</v>
      </c>
      <c r="B126" s="178">
        <v>70.811000000000007</v>
      </c>
      <c r="C126" s="179">
        <f t="shared" si="4"/>
        <v>5.1238786944831575E-4</v>
      </c>
      <c r="D126" s="178">
        <v>30.202999999999999</v>
      </c>
      <c r="E126" s="179">
        <f t="shared" si="5"/>
        <v>2.2619022001858587E-4</v>
      </c>
      <c r="F126" s="178">
        <v>904.63699999999994</v>
      </c>
      <c r="G126" s="179">
        <f t="shared" si="6"/>
        <v>7.7299337543189628E-3</v>
      </c>
      <c r="H126" s="178">
        <v>810.53399999999999</v>
      </c>
      <c r="I126" s="179">
        <f t="shared" si="7"/>
        <v>7.0017751434228821E-3</v>
      </c>
      <c r="J126" s="178">
        <v>833.82599999999991</v>
      </c>
      <c r="K126" s="178">
        <v>780.33100000000002</v>
      </c>
      <c r="L126" s="178"/>
      <c r="M126" s="155" t="s">
        <v>1024</v>
      </c>
    </row>
    <row r="127" spans="1:13" x14ac:dyDescent="0.2">
      <c r="A127" s="155" t="s">
        <v>815</v>
      </c>
      <c r="B127" s="178">
        <v>1836.367</v>
      </c>
      <c r="C127" s="179">
        <f t="shared" si="4"/>
        <v>1.3287937956746763E-2</v>
      </c>
      <c r="D127" s="178">
        <v>744.30499999999995</v>
      </c>
      <c r="E127" s="179">
        <f t="shared" si="5"/>
        <v>5.5740989872176128E-3</v>
      </c>
      <c r="F127" s="178">
        <v>3307.5630000000001</v>
      </c>
      <c r="G127" s="179">
        <f t="shared" si="6"/>
        <v>2.8262433305554044E-2</v>
      </c>
      <c r="H127" s="178">
        <v>2019.8610000000001</v>
      </c>
      <c r="I127" s="179">
        <f t="shared" si="7"/>
        <v>1.7448512391792678E-2</v>
      </c>
      <c r="J127" s="178">
        <v>1471.1960000000001</v>
      </c>
      <c r="K127" s="178">
        <v>1275.556</v>
      </c>
      <c r="L127" s="178"/>
      <c r="M127" s="155" t="s">
        <v>1025</v>
      </c>
    </row>
    <row r="128" spans="1:13" x14ac:dyDescent="0.2">
      <c r="A128" s="155" t="s">
        <v>816</v>
      </c>
      <c r="B128" s="178" t="s">
        <v>770</v>
      </c>
      <c r="C128" s="179" t="str">
        <f t="shared" si="4"/>
        <v>x</v>
      </c>
      <c r="D128" s="178">
        <v>0.64</v>
      </c>
      <c r="E128" s="179">
        <f t="shared" si="5"/>
        <v>4.7929590044662769E-6</v>
      </c>
      <c r="F128" s="178">
        <v>525.82899999999995</v>
      </c>
      <c r="G128" s="179">
        <f t="shared" si="6"/>
        <v>4.4930987082109023E-3</v>
      </c>
      <c r="H128" s="178">
        <v>508.40600000000001</v>
      </c>
      <c r="I128" s="179">
        <f t="shared" si="7"/>
        <v>4.3918509199701106E-3</v>
      </c>
      <c r="J128" s="178">
        <v>525.82899999999995</v>
      </c>
      <c r="K128" s="178">
        <v>507.76600000000002</v>
      </c>
      <c r="L128" s="178"/>
      <c r="M128" s="155" t="s">
        <v>1026</v>
      </c>
    </row>
    <row r="129" spans="1:13" x14ac:dyDescent="0.2">
      <c r="A129" s="155" t="s">
        <v>817</v>
      </c>
      <c r="B129" s="178">
        <v>2110254.358</v>
      </c>
      <c r="C129" s="179">
        <f t="shared" si="4"/>
        <v>15.269784842604158</v>
      </c>
      <c r="D129" s="178">
        <v>1779287.8330000001</v>
      </c>
      <c r="E129" s="179">
        <f t="shared" si="5"/>
        <v>13.325083813616626</v>
      </c>
      <c r="F129" s="178">
        <v>459358.46399999998</v>
      </c>
      <c r="G129" s="179">
        <f t="shared" si="6"/>
        <v>3.925121895529049</v>
      </c>
      <c r="H129" s="178">
        <v>556547.95200000005</v>
      </c>
      <c r="I129" s="179">
        <f t="shared" si="7"/>
        <v>4.8077238171828833</v>
      </c>
      <c r="J129" s="178">
        <v>-1650895.8940000001</v>
      </c>
      <c r="K129" s="178">
        <v>-1222739.8810000001</v>
      </c>
      <c r="L129" s="178"/>
      <c r="M129" s="155" t="s">
        <v>1027</v>
      </c>
    </row>
    <row r="130" spans="1:13" x14ac:dyDescent="0.2">
      <c r="A130" s="155" t="s">
        <v>818</v>
      </c>
      <c r="B130" s="178">
        <v>13.324999999999999</v>
      </c>
      <c r="C130" s="179">
        <f t="shared" si="4"/>
        <v>9.641960091509519E-5</v>
      </c>
      <c r="D130" s="178">
        <v>12.888999999999999</v>
      </c>
      <c r="E130" s="179">
        <f t="shared" si="5"/>
        <v>9.6525700950884143E-5</v>
      </c>
      <c r="F130" s="178">
        <v>1632.2460000000001</v>
      </c>
      <c r="G130" s="179">
        <f t="shared" si="6"/>
        <v>1.3947200314327307E-2</v>
      </c>
      <c r="H130" s="178">
        <v>1243.4780000000001</v>
      </c>
      <c r="I130" s="179">
        <f t="shared" si="7"/>
        <v>1.0741749700559383E-2</v>
      </c>
      <c r="J130" s="178">
        <v>1618.921</v>
      </c>
      <c r="K130" s="178">
        <v>1230.5890000000002</v>
      </c>
      <c r="L130" s="178"/>
      <c r="M130" s="155" t="s">
        <v>1028</v>
      </c>
    </row>
    <row r="131" spans="1:13" x14ac:dyDescent="0.2">
      <c r="A131" s="155" t="s">
        <v>819</v>
      </c>
      <c r="B131" s="178">
        <v>16431.46</v>
      </c>
      <c r="C131" s="179">
        <f t="shared" si="4"/>
        <v>0.11889792237541087</v>
      </c>
      <c r="D131" s="178">
        <v>964.245</v>
      </c>
      <c r="E131" s="179">
        <f t="shared" si="5"/>
        <v>7.2212293050962269E-3</v>
      </c>
      <c r="F131" s="178">
        <v>74.230999999999995</v>
      </c>
      <c r="G131" s="179">
        <f t="shared" si="6"/>
        <v>6.3428835269489412E-4</v>
      </c>
      <c r="H131" s="178" t="s">
        <v>725</v>
      </c>
      <c r="I131" s="179" t="str">
        <f t="shared" si="7"/>
        <v>x</v>
      </c>
      <c r="J131" s="178">
        <v>-16357.228999999999</v>
      </c>
      <c r="K131" s="178">
        <v>-964.11500000000001</v>
      </c>
      <c r="L131" s="178"/>
      <c r="M131" s="155" t="s">
        <v>1029</v>
      </c>
    </row>
    <row r="132" spans="1:13" x14ac:dyDescent="0.2">
      <c r="A132" s="155" t="s">
        <v>820</v>
      </c>
      <c r="B132" s="178">
        <v>151644.25599999999</v>
      </c>
      <c r="C132" s="179">
        <f t="shared" si="4"/>
        <v>1.0972967087869816</v>
      </c>
      <c r="D132" s="178">
        <v>91011.353000000003</v>
      </c>
      <c r="E132" s="179">
        <f t="shared" si="5"/>
        <v>0.68158388104688905</v>
      </c>
      <c r="F132" s="178">
        <v>196484.49</v>
      </c>
      <c r="G132" s="179">
        <f t="shared" si="6"/>
        <v>1.6789188276083631</v>
      </c>
      <c r="H132" s="178">
        <v>192725.28099999999</v>
      </c>
      <c r="I132" s="179">
        <f t="shared" si="7"/>
        <v>1.6648519149289114</v>
      </c>
      <c r="J132" s="178">
        <v>44840.233999999997</v>
      </c>
      <c r="K132" s="178">
        <v>101713.92799999999</v>
      </c>
      <c r="L132" s="178"/>
      <c r="M132" s="155" t="s">
        <v>1030</v>
      </c>
    </row>
    <row r="133" spans="1:13" x14ac:dyDescent="0.2">
      <c r="A133" s="155" t="s">
        <v>821</v>
      </c>
      <c r="B133" s="178">
        <v>39093.192000000003</v>
      </c>
      <c r="C133" s="179">
        <f t="shared" si="4"/>
        <v>0.28287804661442345</v>
      </c>
      <c r="D133" s="178">
        <v>31644.796999999999</v>
      </c>
      <c r="E133" s="179">
        <f t="shared" si="5"/>
        <v>0.23698783550883973</v>
      </c>
      <c r="F133" s="178">
        <v>36561.775999999998</v>
      </c>
      <c r="G133" s="179">
        <f t="shared" si="6"/>
        <v>0.31241272070482301</v>
      </c>
      <c r="H133" s="178">
        <v>48453.951999999997</v>
      </c>
      <c r="I133" s="179">
        <f t="shared" si="7"/>
        <v>0.41856810043034032</v>
      </c>
      <c r="J133" s="178">
        <v>-2531.4160000000047</v>
      </c>
      <c r="K133" s="178">
        <v>16809.154999999999</v>
      </c>
      <c r="L133" s="178"/>
      <c r="M133" s="155" t="s">
        <v>1031</v>
      </c>
    </row>
    <row r="134" spans="1:13" x14ac:dyDescent="0.2">
      <c r="A134" s="155" t="s">
        <v>822</v>
      </c>
      <c r="B134" s="178">
        <v>23601.670999999998</v>
      </c>
      <c r="C134" s="179">
        <f t="shared" si="4"/>
        <v>0.17078151585361168</v>
      </c>
      <c r="D134" s="178">
        <v>26143.19</v>
      </c>
      <c r="E134" s="179">
        <f t="shared" si="5"/>
        <v>0.19578630924370738</v>
      </c>
      <c r="F134" s="178">
        <v>31165.850999999999</v>
      </c>
      <c r="G134" s="179">
        <f t="shared" si="6"/>
        <v>0.2663056713653934</v>
      </c>
      <c r="H134" s="178">
        <v>30344.457999999999</v>
      </c>
      <c r="I134" s="179">
        <f t="shared" si="7"/>
        <v>0.26212974627225955</v>
      </c>
      <c r="J134" s="178">
        <v>7564.18</v>
      </c>
      <c r="K134" s="178">
        <v>4201.268</v>
      </c>
      <c r="L134" s="178"/>
      <c r="M134" s="155" t="s">
        <v>1032</v>
      </c>
    </row>
    <row r="135" spans="1:13" x14ac:dyDescent="0.2">
      <c r="A135" s="155" t="s">
        <v>823</v>
      </c>
      <c r="B135" s="178">
        <v>37638.351999999999</v>
      </c>
      <c r="C135" s="179">
        <f t="shared" si="4"/>
        <v>0.27235083519263598</v>
      </c>
      <c r="D135" s="178">
        <v>32667.466</v>
      </c>
      <c r="E135" s="179">
        <f t="shared" si="5"/>
        <v>0.2446466020590562</v>
      </c>
      <c r="F135" s="178">
        <v>5398.1409999999996</v>
      </c>
      <c r="G135" s="179">
        <f t="shared" si="6"/>
        <v>4.6125984595448921E-2</v>
      </c>
      <c r="H135" s="178">
        <v>5084.6930000000002</v>
      </c>
      <c r="I135" s="179">
        <f t="shared" si="7"/>
        <v>4.3923977352382904E-2</v>
      </c>
      <c r="J135" s="178">
        <v>-32240.210999999999</v>
      </c>
      <c r="K135" s="178">
        <v>-27582.773000000001</v>
      </c>
      <c r="L135" s="178"/>
      <c r="M135" s="155" t="s">
        <v>1033</v>
      </c>
    </row>
    <row r="136" spans="1:13" x14ac:dyDescent="0.2">
      <c r="A136" s="155" t="s">
        <v>824</v>
      </c>
      <c r="B136" s="178">
        <v>10384.413</v>
      </c>
      <c r="C136" s="179">
        <f t="shared" si="4"/>
        <v>7.5141535249345318E-2</v>
      </c>
      <c r="D136" s="178">
        <v>6647.6450000000004</v>
      </c>
      <c r="E136" s="179">
        <f t="shared" si="5"/>
        <v>4.978420306444567E-2</v>
      </c>
      <c r="F136" s="178">
        <v>21856.262999999999</v>
      </c>
      <c r="G136" s="179">
        <f t="shared" si="6"/>
        <v>0.18675719112414443</v>
      </c>
      <c r="H136" s="178">
        <v>16112.728999999999</v>
      </c>
      <c r="I136" s="179">
        <f t="shared" si="7"/>
        <v>0.13918935591216286</v>
      </c>
      <c r="J136" s="178">
        <v>11471.849999999999</v>
      </c>
      <c r="K136" s="178">
        <v>9465.0839999999989</v>
      </c>
      <c r="L136" s="178"/>
      <c r="M136" s="155" t="s">
        <v>1034</v>
      </c>
    </row>
    <row r="137" spans="1:13" x14ac:dyDescent="0.2">
      <c r="A137" s="155" t="s">
        <v>825</v>
      </c>
      <c r="B137" s="178">
        <v>176.33099999999999</v>
      </c>
      <c r="C137" s="179">
        <f t="shared" si="4"/>
        <v>1.2759298047999737E-3</v>
      </c>
      <c r="D137" s="178" t="s">
        <v>770</v>
      </c>
      <c r="E137" s="179" t="str">
        <f t="shared" si="5"/>
        <v>x</v>
      </c>
      <c r="F137" s="178">
        <v>1173.7280000000001</v>
      </c>
      <c r="G137" s="179">
        <f t="shared" si="6"/>
        <v>1.0029260007703962E-2</v>
      </c>
      <c r="H137" s="178">
        <v>1145.4290000000001</v>
      </c>
      <c r="I137" s="179">
        <f t="shared" si="7"/>
        <v>9.8947561740232101E-3</v>
      </c>
      <c r="J137" s="178">
        <v>997.39700000000005</v>
      </c>
      <c r="K137" s="178">
        <v>1145.4290000000001</v>
      </c>
      <c r="L137" s="178"/>
      <c r="M137" s="155" t="s">
        <v>1035</v>
      </c>
    </row>
    <row r="138" spans="1:13" x14ac:dyDescent="0.2">
      <c r="A138" s="155" t="s">
        <v>826</v>
      </c>
      <c r="B138" s="178">
        <v>5.7409999999999997</v>
      </c>
      <c r="C138" s="179">
        <f t="shared" si="4"/>
        <v>4.1541833309835754E-5</v>
      </c>
      <c r="D138" s="178" t="s">
        <v>725</v>
      </c>
      <c r="E138" s="179" t="str">
        <f t="shared" si="5"/>
        <v>x</v>
      </c>
      <c r="F138" s="178">
        <v>657.85299999999995</v>
      </c>
      <c r="G138" s="179">
        <f t="shared" si="6"/>
        <v>5.6212161453489005E-3</v>
      </c>
      <c r="H138" s="178">
        <v>61.481999999999999</v>
      </c>
      <c r="I138" s="179">
        <f t="shared" si="7"/>
        <v>5.3111052635413899E-4</v>
      </c>
      <c r="J138" s="178">
        <v>652.11199999999997</v>
      </c>
      <c r="K138" s="178">
        <v>61.387</v>
      </c>
      <c r="L138" s="178"/>
      <c r="M138" s="155" t="s">
        <v>1036</v>
      </c>
    </row>
    <row r="139" spans="1:13" x14ac:dyDescent="0.2">
      <c r="A139" s="155" t="s">
        <v>827</v>
      </c>
      <c r="B139" s="178">
        <v>4020.2689999999998</v>
      </c>
      <c r="C139" s="179">
        <f t="shared" si="4"/>
        <v>2.9090636589217921E-2</v>
      </c>
      <c r="D139" s="178">
        <v>1999.684</v>
      </c>
      <c r="E139" s="179">
        <f t="shared" si="5"/>
        <v>1.4975630365448661E-2</v>
      </c>
      <c r="F139" s="178">
        <v>23122.323</v>
      </c>
      <c r="G139" s="179">
        <f t="shared" si="6"/>
        <v>0.19757540873960019</v>
      </c>
      <c r="H139" s="178">
        <v>13925.391</v>
      </c>
      <c r="I139" s="179">
        <f t="shared" si="7"/>
        <v>0.12029409817015044</v>
      </c>
      <c r="J139" s="178">
        <v>19102.054</v>
      </c>
      <c r="K139" s="178">
        <v>11925.707</v>
      </c>
      <c r="L139" s="178"/>
      <c r="M139" s="155" t="s">
        <v>1037</v>
      </c>
    </row>
    <row r="140" spans="1:13" x14ac:dyDescent="0.2">
      <c r="A140" s="155" t="s">
        <v>828</v>
      </c>
      <c r="B140" s="178">
        <v>33310.154000000002</v>
      </c>
      <c r="C140" s="179">
        <f t="shared" si="4"/>
        <v>0.24103202664918286</v>
      </c>
      <c r="D140" s="178">
        <v>41371.775999999998</v>
      </c>
      <c r="E140" s="179">
        <f t="shared" si="5"/>
        <v>0.30983316610931533</v>
      </c>
      <c r="F140" s="178">
        <v>14347.064</v>
      </c>
      <c r="G140" s="179">
        <f t="shared" si="6"/>
        <v>0.12259265792685292</v>
      </c>
      <c r="H140" s="178">
        <v>8525.8279999999995</v>
      </c>
      <c r="I140" s="179">
        <f t="shared" si="7"/>
        <v>7.3650125185987042E-2</v>
      </c>
      <c r="J140" s="178">
        <v>-18963.090000000004</v>
      </c>
      <c r="K140" s="178">
        <v>-32845.947999999997</v>
      </c>
      <c r="L140" s="178"/>
      <c r="M140" s="155" t="s">
        <v>1038</v>
      </c>
    </row>
    <row r="141" spans="1:13" x14ac:dyDescent="0.2">
      <c r="A141" s="155" t="s">
        <v>829</v>
      </c>
      <c r="B141" s="178">
        <v>26.027999999999999</v>
      </c>
      <c r="C141" s="179">
        <f t="shared" si="4"/>
        <v>1.8833841445539193E-4</v>
      </c>
      <c r="D141" s="178">
        <v>384.99799999999999</v>
      </c>
      <c r="E141" s="179">
        <f t="shared" si="5"/>
        <v>2.8832494231273561E-3</v>
      </c>
      <c r="F141" s="178">
        <v>0.98199999999999998</v>
      </c>
      <c r="G141" s="179">
        <f t="shared" si="6"/>
        <v>8.390984391243364E-6</v>
      </c>
      <c r="H141" s="178" t="s">
        <v>725</v>
      </c>
      <c r="I141" s="179" t="str">
        <f t="shared" si="7"/>
        <v>x</v>
      </c>
      <c r="J141" s="178">
        <v>-25.045999999999999</v>
      </c>
      <c r="K141" s="178">
        <v>-384.995</v>
      </c>
      <c r="L141" s="178"/>
      <c r="M141" s="155" t="s">
        <v>1039</v>
      </c>
    </row>
    <row r="142" spans="1:13" x14ac:dyDescent="0.2">
      <c r="A142" s="155" t="s">
        <v>830</v>
      </c>
      <c r="B142" s="178" t="s">
        <v>725</v>
      </c>
      <c r="C142" s="179" t="str">
        <f t="shared" ref="C142:C205" si="8">IF(B142=0,0,IF(OR(B142="x",B142="Ə"),"x",B142/$B$12*100))</f>
        <v>x</v>
      </c>
      <c r="D142" s="178" t="s">
        <v>725</v>
      </c>
      <c r="E142" s="179" t="str">
        <f t="shared" ref="E142:E205" si="9">IF(D142=0,0,IF(OR(D142="x",D142="Ə"),"x",D142/$D$12*100))</f>
        <v>x</v>
      </c>
      <c r="F142" s="178">
        <v>7.702</v>
      </c>
      <c r="G142" s="179">
        <f t="shared" ref="G142:G205" si="10">IF(F142=0,0,IF(OR(F142="x",F142="Ə"),"x",F142/$F$12*100))</f>
        <v>6.5811977374089997E-5</v>
      </c>
      <c r="H142" s="178" t="s">
        <v>725</v>
      </c>
      <c r="I142" s="179" t="str">
        <f t="shared" ref="I142:I205" si="11">IF(H142=0,0,IF(OR(H142="x",H142="Ə"),"x",H142/$H$12*100))</f>
        <v>x</v>
      </c>
      <c r="J142" s="178">
        <v>7.3469999999999995</v>
      </c>
      <c r="K142" s="178" t="s">
        <v>725</v>
      </c>
      <c r="L142" s="178"/>
      <c r="M142" s="155" t="s">
        <v>1040</v>
      </c>
    </row>
    <row r="143" spans="1:13" x14ac:dyDescent="0.2">
      <c r="A143" s="155" t="s">
        <v>831</v>
      </c>
      <c r="B143" s="178" t="s">
        <v>725</v>
      </c>
      <c r="C143" s="179" t="str">
        <f t="shared" si="8"/>
        <v>x</v>
      </c>
      <c r="D143" s="178" t="s">
        <v>770</v>
      </c>
      <c r="E143" s="179" t="str">
        <f t="shared" si="9"/>
        <v>x</v>
      </c>
      <c r="F143" s="178">
        <v>590.85199999999998</v>
      </c>
      <c r="G143" s="179">
        <f t="shared" si="10"/>
        <v>5.0487066288543003E-3</v>
      </c>
      <c r="H143" s="178">
        <v>942.49099999999999</v>
      </c>
      <c r="I143" s="179">
        <f t="shared" si="11"/>
        <v>8.1416819734888065E-3</v>
      </c>
      <c r="J143" s="178">
        <v>590.779</v>
      </c>
      <c r="K143" s="178">
        <v>942.49099999999999</v>
      </c>
      <c r="L143" s="178"/>
      <c r="M143" s="155" t="s">
        <v>1041</v>
      </c>
    </row>
    <row r="144" spans="1:13" x14ac:dyDescent="0.2">
      <c r="A144" s="155" t="s">
        <v>832</v>
      </c>
      <c r="B144" s="178">
        <v>2526.877</v>
      </c>
      <c r="C144" s="179">
        <f t="shared" si="8"/>
        <v>1.8284463182103788E-2</v>
      </c>
      <c r="D144" s="178">
        <v>585.33399999999995</v>
      </c>
      <c r="E144" s="179">
        <f t="shared" si="9"/>
        <v>4.3835654155004117E-3</v>
      </c>
      <c r="F144" s="178">
        <v>7305.9759999999997</v>
      </c>
      <c r="G144" s="179">
        <f t="shared" si="10"/>
        <v>6.2428035212625889E-2</v>
      </c>
      <c r="H144" s="178">
        <v>7425.2330000000002</v>
      </c>
      <c r="I144" s="179">
        <f t="shared" si="11"/>
        <v>6.4142666258939565E-2</v>
      </c>
      <c r="J144" s="178">
        <v>4779.0990000000002</v>
      </c>
      <c r="K144" s="178">
        <v>6839.8990000000003</v>
      </c>
      <c r="L144" s="178"/>
      <c r="M144" s="155" t="s">
        <v>1042</v>
      </c>
    </row>
    <row r="145" spans="1:13" x14ac:dyDescent="0.2">
      <c r="A145" s="155" t="s">
        <v>833</v>
      </c>
      <c r="B145" s="178">
        <v>18066.775000000001</v>
      </c>
      <c r="C145" s="179">
        <f t="shared" si="8"/>
        <v>0.13073104955518342</v>
      </c>
      <c r="D145" s="178">
        <v>20245.916000000001</v>
      </c>
      <c r="E145" s="179">
        <f t="shared" si="9"/>
        <v>0.15162163343104357</v>
      </c>
      <c r="F145" s="178">
        <v>202.45500000000001</v>
      </c>
      <c r="G145" s="179">
        <f t="shared" si="10"/>
        <v>1.7299355854675919E-3</v>
      </c>
      <c r="H145" s="178">
        <v>439.58</v>
      </c>
      <c r="I145" s="179">
        <f t="shared" si="11"/>
        <v>3.7972994563409191E-3</v>
      </c>
      <c r="J145" s="178">
        <v>-17864.32</v>
      </c>
      <c r="K145" s="178">
        <v>-19806.335999999999</v>
      </c>
      <c r="L145" s="178"/>
      <c r="M145" s="155" t="s">
        <v>1043</v>
      </c>
    </row>
    <row r="146" spans="1:13" x14ac:dyDescent="0.2">
      <c r="A146" s="155" t="s">
        <v>834</v>
      </c>
      <c r="B146" s="178">
        <v>3377.9340000000002</v>
      </c>
      <c r="C146" s="179">
        <f t="shared" si="8"/>
        <v>2.4442705305630856E-2</v>
      </c>
      <c r="D146" s="178">
        <v>5794.4440000000004</v>
      </c>
      <c r="E146" s="179">
        <f t="shared" si="9"/>
        <v>4.3394582102618116E-2</v>
      </c>
      <c r="F146" s="178">
        <v>7626.165</v>
      </c>
      <c r="G146" s="179">
        <f t="shared" si="10"/>
        <v>6.5163983177236706E-2</v>
      </c>
      <c r="H146" s="178">
        <v>8202.4629999999997</v>
      </c>
      <c r="I146" s="179">
        <f t="shared" si="11"/>
        <v>7.0856745735830798E-2</v>
      </c>
      <c r="J146" s="178">
        <v>4248.2309999999998</v>
      </c>
      <c r="K146" s="178">
        <v>2408.0189999999993</v>
      </c>
      <c r="L146" s="178"/>
      <c r="M146" s="155" t="s">
        <v>1044</v>
      </c>
    </row>
    <row r="147" spans="1:13" x14ac:dyDescent="0.2">
      <c r="A147" s="155" t="s">
        <v>835</v>
      </c>
      <c r="B147" s="178">
        <v>25.134</v>
      </c>
      <c r="C147" s="179">
        <f t="shared" si="8"/>
        <v>1.8186943710318967E-4</v>
      </c>
      <c r="D147" s="178">
        <v>50.125</v>
      </c>
      <c r="E147" s="179">
        <f t="shared" si="9"/>
        <v>3.7538604702948774E-4</v>
      </c>
      <c r="F147" s="178">
        <v>344.73700000000002</v>
      </c>
      <c r="G147" s="179">
        <f t="shared" si="10"/>
        <v>2.945705484810655E-3</v>
      </c>
      <c r="H147" s="178">
        <v>61.369</v>
      </c>
      <c r="I147" s="179">
        <f t="shared" si="11"/>
        <v>5.301343790349558E-4</v>
      </c>
      <c r="J147" s="178">
        <v>319.60300000000001</v>
      </c>
      <c r="K147" s="178">
        <v>11.244</v>
      </c>
      <c r="L147" s="178"/>
      <c r="M147" s="155" t="s">
        <v>1045</v>
      </c>
    </row>
    <row r="148" spans="1:13" x14ac:dyDescent="0.2">
      <c r="A148" s="155" t="s">
        <v>836</v>
      </c>
      <c r="B148" s="178">
        <v>170.36600000000001</v>
      </c>
      <c r="C148" s="179">
        <f t="shared" si="8"/>
        <v>1.2327671091558056E-3</v>
      </c>
      <c r="D148" s="178">
        <v>155.78700000000001</v>
      </c>
      <c r="E148" s="179">
        <f t="shared" si="9"/>
        <v>1.1666886006699811E-3</v>
      </c>
      <c r="F148" s="178">
        <v>800.12900000000002</v>
      </c>
      <c r="G148" s="179">
        <f t="shared" si="10"/>
        <v>6.8369347759482287E-3</v>
      </c>
      <c r="H148" s="178">
        <v>840.19399999999996</v>
      </c>
      <c r="I148" s="179">
        <f t="shared" si="11"/>
        <v>7.2579922185288283E-3</v>
      </c>
      <c r="J148" s="178">
        <v>629.76300000000003</v>
      </c>
      <c r="K148" s="178">
        <v>684.40699999999993</v>
      </c>
      <c r="L148" s="178"/>
      <c r="M148" s="155" t="s">
        <v>1046</v>
      </c>
    </row>
    <row r="149" spans="1:13" x14ac:dyDescent="0.2">
      <c r="A149" s="155" t="s">
        <v>837</v>
      </c>
      <c r="B149" s="178">
        <v>25.135000000000002</v>
      </c>
      <c r="C149" s="179">
        <f t="shared" si="8"/>
        <v>1.8187667309575367E-4</v>
      </c>
      <c r="D149" s="178" t="s">
        <v>725</v>
      </c>
      <c r="E149" s="179" t="str">
        <f t="shared" si="9"/>
        <v>x</v>
      </c>
      <c r="F149" s="178" t="s">
        <v>770</v>
      </c>
      <c r="G149" s="179" t="str">
        <f t="shared" si="10"/>
        <v>x</v>
      </c>
      <c r="H149" s="178">
        <v>3.9489999999999998</v>
      </c>
      <c r="I149" s="179">
        <f t="shared" si="11"/>
        <v>3.4113325340302763E-5</v>
      </c>
      <c r="J149" s="178">
        <v>-25.135000000000002</v>
      </c>
      <c r="K149" s="178">
        <v>3.536</v>
      </c>
      <c r="L149" s="178"/>
      <c r="M149" s="155" t="s">
        <v>1047</v>
      </c>
    </row>
    <row r="150" spans="1:13" x14ac:dyDescent="0.2">
      <c r="A150" s="155" t="s">
        <v>838</v>
      </c>
      <c r="B150" s="178" t="s">
        <v>725</v>
      </c>
      <c r="C150" s="179" t="str">
        <f t="shared" si="8"/>
        <v>x</v>
      </c>
      <c r="D150" s="178">
        <v>1.788</v>
      </c>
      <c r="E150" s="179">
        <f t="shared" si="9"/>
        <v>1.3390329218727663E-5</v>
      </c>
      <c r="F150" s="178">
        <v>271.60000000000002</v>
      </c>
      <c r="G150" s="179">
        <f t="shared" si="10"/>
        <v>2.3207651330567187E-3</v>
      </c>
      <c r="H150" s="178">
        <v>525.93700000000001</v>
      </c>
      <c r="I150" s="179">
        <f t="shared" si="11"/>
        <v>4.5432919699931167E-3</v>
      </c>
      <c r="J150" s="178">
        <v>271.221</v>
      </c>
      <c r="K150" s="178">
        <v>524.149</v>
      </c>
      <c r="L150" s="178"/>
      <c r="M150" s="155" t="s">
        <v>1048</v>
      </c>
    </row>
    <row r="151" spans="1:13" x14ac:dyDescent="0.2">
      <c r="A151" s="155" t="s">
        <v>839</v>
      </c>
      <c r="B151" s="178" t="s">
        <v>770</v>
      </c>
      <c r="C151" s="179" t="str">
        <f t="shared" si="8"/>
        <v>x</v>
      </c>
      <c r="D151" s="178" t="s">
        <v>770</v>
      </c>
      <c r="E151" s="179" t="str">
        <f t="shared" si="9"/>
        <v>x</v>
      </c>
      <c r="F151" s="178">
        <v>734.26800000000003</v>
      </c>
      <c r="G151" s="179">
        <f t="shared" si="10"/>
        <v>6.274166320763221E-3</v>
      </c>
      <c r="H151" s="178">
        <v>92.007000000000005</v>
      </c>
      <c r="I151" s="179">
        <f t="shared" si="11"/>
        <v>7.9479987961135403E-4</v>
      </c>
      <c r="J151" s="178">
        <v>734.26800000000003</v>
      </c>
      <c r="K151" s="178">
        <v>92.007000000000005</v>
      </c>
      <c r="L151" s="178"/>
      <c r="M151" s="155" t="s">
        <v>1049</v>
      </c>
    </row>
    <row r="152" spans="1:13" x14ac:dyDescent="0.2">
      <c r="A152" s="155" t="s">
        <v>840</v>
      </c>
      <c r="B152" s="178" t="s">
        <v>770</v>
      </c>
      <c r="C152" s="179" t="str">
        <f t="shared" si="8"/>
        <v>x</v>
      </c>
      <c r="D152" s="178" t="s">
        <v>770</v>
      </c>
      <c r="E152" s="179" t="str">
        <f t="shared" si="9"/>
        <v>x</v>
      </c>
      <c r="F152" s="178" t="s">
        <v>725</v>
      </c>
      <c r="G152" s="179" t="str">
        <f t="shared" si="10"/>
        <v>x</v>
      </c>
      <c r="H152" s="178" t="s">
        <v>725</v>
      </c>
      <c r="I152" s="179" t="str">
        <f t="shared" si="11"/>
        <v>x</v>
      </c>
      <c r="J152" s="178" t="s">
        <v>725</v>
      </c>
      <c r="K152" s="178" t="s">
        <v>725</v>
      </c>
      <c r="L152" s="178"/>
      <c r="M152" s="155" t="s">
        <v>1050</v>
      </c>
    </row>
    <row r="153" spans="1:13" x14ac:dyDescent="0.2">
      <c r="A153" s="155" t="s">
        <v>841</v>
      </c>
      <c r="B153" s="178">
        <v>55348.656000000003</v>
      </c>
      <c r="C153" s="179">
        <f t="shared" si="8"/>
        <v>0.40050246324254324</v>
      </c>
      <c r="D153" s="178">
        <v>46088.027999999998</v>
      </c>
      <c r="E153" s="179">
        <f t="shared" si="9"/>
        <v>0.3451531700010842</v>
      </c>
      <c r="F153" s="178">
        <v>173757.29500000001</v>
      </c>
      <c r="G153" s="179">
        <f t="shared" si="10"/>
        <v>1.4847197048978296</v>
      </c>
      <c r="H153" s="178">
        <v>187633.71599999999</v>
      </c>
      <c r="I153" s="179">
        <f t="shared" si="11"/>
        <v>1.6208685739979671</v>
      </c>
      <c r="J153" s="178">
        <v>118408.63900000001</v>
      </c>
      <c r="K153" s="178">
        <v>141545.68799999999</v>
      </c>
      <c r="L153" s="178"/>
      <c r="M153" s="155" t="s">
        <v>1051</v>
      </c>
    </row>
    <row r="154" spans="1:13" x14ac:dyDescent="0.2">
      <c r="A154" s="155" t="s">
        <v>842</v>
      </c>
      <c r="B154" s="178">
        <v>363.791</v>
      </c>
      <c r="C154" s="179">
        <f t="shared" si="8"/>
        <v>2.6323889708445322E-3</v>
      </c>
      <c r="D154" s="178">
        <v>714.57399999999996</v>
      </c>
      <c r="E154" s="179">
        <f t="shared" si="9"/>
        <v>5.3514435744648212E-3</v>
      </c>
      <c r="F154" s="178">
        <v>2689.5360000000001</v>
      </c>
      <c r="G154" s="179">
        <f t="shared" si="10"/>
        <v>2.2981521991534734E-2</v>
      </c>
      <c r="H154" s="178">
        <v>3522.3240000000001</v>
      </c>
      <c r="I154" s="179">
        <f t="shared" si="11"/>
        <v>3.0427496724729452E-2</v>
      </c>
      <c r="J154" s="178">
        <v>2325.7449999999999</v>
      </c>
      <c r="K154" s="178">
        <v>2807.75</v>
      </c>
      <c r="L154" s="178"/>
      <c r="M154" s="155" t="s">
        <v>1052</v>
      </c>
    </row>
    <row r="155" spans="1:13" x14ac:dyDescent="0.2">
      <c r="A155" s="155" t="s">
        <v>843</v>
      </c>
      <c r="B155" s="178">
        <v>2025.5540000000001</v>
      </c>
      <c r="C155" s="179">
        <f t="shared" si="8"/>
        <v>1.4656893681949324E-2</v>
      </c>
      <c r="D155" s="178">
        <v>575.31500000000005</v>
      </c>
      <c r="E155" s="179">
        <f t="shared" si="9"/>
        <v>4.308533140085182E-3</v>
      </c>
      <c r="F155" s="178">
        <v>39963.464999999997</v>
      </c>
      <c r="G155" s="179">
        <f t="shared" si="10"/>
        <v>0.34147944097250554</v>
      </c>
      <c r="H155" s="178">
        <v>9697.4030000000002</v>
      </c>
      <c r="I155" s="179">
        <f t="shared" si="11"/>
        <v>8.3770742845031165E-2</v>
      </c>
      <c r="J155" s="178">
        <v>37937.910999999993</v>
      </c>
      <c r="K155" s="178">
        <v>9122.0879999999997</v>
      </c>
      <c r="L155" s="178"/>
      <c r="M155" s="155" t="s">
        <v>1053</v>
      </c>
    </row>
    <row r="156" spans="1:13" x14ac:dyDescent="0.2">
      <c r="A156" s="155" t="s">
        <v>844</v>
      </c>
      <c r="B156" s="178">
        <v>20943.010999999999</v>
      </c>
      <c r="C156" s="179">
        <f t="shared" si="8"/>
        <v>0.1515434718634483</v>
      </c>
      <c r="D156" s="178">
        <v>15313.76</v>
      </c>
      <c r="E156" s="179">
        <f t="shared" si="9"/>
        <v>0.11468472481911797</v>
      </c>
      <c r="F156" s="178">
        <v>13233.115</v>
      </c>
      <c r="G156" s="179">
        <f t="shared" si="10"/>
        <v>0.11307419695776824</v>
      </c>
      <c r="H156" s="178">
        <v>12389.74</v>
      </c>
      <c r="I156" s="179">
        <f t="shared" si="11"/>
        <v>0.10702842023341676</v>
      </c>
      <c r="J156" s="178">
        <v>-7709.8959999999988</v>
      </c>
      <c r="K156" s="178">
        <v>-2924.0200000000004</v>
      </c>
      <c r="L156" s="178"/>
      <c r="M156" s="155" t="s">
        <v>1054</v>
      </c>
    </row>
    <row r="157" spans="1:13" x14ac:dyDescent="0.2">
      <c r="A157" s="155" t="s">
        <v>845</v>
      </c>
      <c r="B157" s="178">
        <v>3542.6979999999999</v>
      </c>
      <c r="C157" s="179">
        <f t="shared" si="8"/>
        <v>2.5634936384443217E-2</v>
      </c>
      <c r="D157" s="178">
        <v>3525.8130000000001</v>
      </c>
      <c r="E157" s="179">
        <f t="shared" si="9"/>
        <v>2.6404808072522282E-2</v>
      </c>
      <c r="F157" s="178">
        <v>5920.4380000000001</v>
      </c>
      <c r="G157" s="179">
        <f t="shared" si="10"/>
        <v>5.0588903103181343E-2</v>
      </c>
      <c r="H157" s="178">
        <v>5458.3710000000001</v>
      </c>
      <c r="I157" s="179">
        <f t="shared" si="11"/>
        <v>4.7151984236787479E-2</v>
      </c>
      <c r="J157" s="178">
        <v>2377.7400000000002</v>
      </c>
      <c r="K157" s="178">
        <v>1932.558</v>
      </c>
      <c r="L157" s="178"/>
      <c r="M157" s="155" t="s">
        <v>1055</v>
      </c>
    </row>
    <row r="158" spans="1:13" x14ac:dyDescent="0.2">
      <c r="A158" s="155" t="s">
        <v>846</v>
      </c>
      <c r="B158" s="178">
        <v>18.312000000000001</v>
      </c>
      <c r="C158" s="179">
        <f t="shared" si="8"/>
        <v>1.3250549583168655E-4</v>
      </c>
      <c r="D158" s="178" t="s">
        <v>725</v>
      </c>
      <c r="E158" s="179" t="str">
        <f t="shared" si="9"/>
        <v>x</v>
      </c>
      <c r="F158" s="178">
        <v>347.94900000000001</v>
      </c>
      <c r="G158" s="179">
        <f t="shared" si="10"/>
        <v>2.9731513522899562E-3</v>
      </c>
      <c r="H158" s="178">
        <v>533.41300000000001</v>
      </c>
      <c r="I158" s="179">
        <f t="shared" si="11"/>
        <v>4.6078731855525249E-3</v>
      </c>
      <c r="J158" s="178">
        <v>329.637</v>
      </c>
      <c r="K158" s="178">
        <v>533.12099999999998</v>
      </c>
      <c r="L158" s="178"/>
      <c r="M158" s="155" t="s">
        <v>1056</v>
      </c>
    </row>
    <row r="159" spans="1:13" x14ac:dyDescent="0.2">
      <c r="A159" s="155" t="s">
        <v>847</v>
      </c>
      <c r="B159" s="178">
        <v>176.328</v>
      </c>
      <c r="C159" s="179">
        <f t="shared" si="8"/>
        <v>1.2759080968222818E-3</v>
      </c>
      <c r="D159" s="178">
        <v>190.89699999999999</v>
      </c>
      <c r="E159" s="179">
        <f t="shared" si="9"/>
        <v>1.4296273360556232E-3</v>
      </c>
      <c r="F159" s="178">
        <v>4774.9759999999997</v>
      </c>
      <c r="G159" s="179">
        <f t="shared" si="10"/>
        <v>4.080117014721147E-2</v>
      </c>
      <c r="H159" s="178">
        <v>5221.3919999999998</v>
      </c>
      <c r="I159" s="179">
        <f t="shared" si="11"/>
        <v>4.5104847815967117E-2</v>
      </c>
      <c r="J159" s="178">
        <v>4598.6479999999992</v>
      </c>
      <c r="K159" s="178">
        <v>5030.4949999999999</v>
      </c>
      <c r="L159" s="178"/>
      <c r="M159" s="155" t="s">
        <v>1057</v>
      </c>
    </row>
    <row r="160" spans="1:13" x14ac:dyDescent="0.2">
      <c r="A160" s="155" t="s">
        <v>848</v>
      </c>
      <c r="B160" s="178">
        <v>384.42200000000003</v>
      </c>
      <c r="C160" s="179">
        <f t="shared" si="8"/>
        <v>2.7816747334320998E-3</v>
      </c>
      <c r="D160" s="178">
        <v>140.19999999999999</v>
      </c>
      <c r="E160" s="179">
        <f t="shared" si="9"/>
        <v>1.0499575819158937E-3</v>
      </c>
      <c r="F160" s="178">
        <v>288.57900000000001</v>
      </c>
      <c r="G160" s="179">
        <f t="shared" si="10"/>
        <v>2.4658471330352531E-3</v>
      </c>
      <c r="H160" s="178">
        <v>786.846</v>
      </c>
      <c r="I160" s="179">
        <f t="shared" si="11"/>
        <v>6.797147022212173E-3</v>
      </c>
      <c r="J160" s="178">
        <v>-95.843000000000018</v>
      </c>
      <c r="K160" s="178">
        <v>646.64599999999996</v>
      </c>
      <c r="L160" s="178"/>
      <c r="M160" s="155" t="s">
        <v>1058</v>
      </c>
    </row>
    <row r="161" spans="1:13" x14ac:dyDescent="0.2">
      <c r="A161" s="155" t="s">
        <v>849</v>
      </c>
      <c r="B161" s="178" t="s">
        <v>770</v>
      </c>
      <c r="C161" s="179" t="str">
        <f t="shared" si="8"/>
        <v>x</v>
      </c>
      <c r="D161" s="178" t="s">
        <v>725</v>
      </c>
      <c r="E161" s="179" t="str">
        <f t="shared" si="9"/>
        <v>x</v>
      </c>
      <c r="F161" s="178">
        <v>354.84100000000001</v>
      </c>
      <c r="G161" s="179">
        <f t="shared" si="10"/>
        <v>3.032042049259864E-3</v>
      </c>
      <c r="H161" s="178">
        <v>718.13099999999997</v>
      </c>
      <c r="I161" s="179">
        <f t="shared" si="11"/>
        <v>6.2035544289584616E-3</v>
      </c>
      <c r="J161" s="178">
        <v>354.84100000000001</v>
      </c>
      <c r="K161" s="178">
        <v>717.69600000000003</v>
      </c>
      <c r="L161" s="178"/>
      <c r="M161" s="155" t="s">
        <v>1059</v>
      </c>
    </row>
    <row r="162" spans="1:13" x14ac:dyDescent="0.2">
      <c r="A162" s="155" t="s">
        <v>850</v>
      </c>
      <c r="B162" s="178">
        <v>13962.115</v>
      </c>
      <c r="C162" s="179">
        <f t="shared" si="8"/>
        <v>0.10102976031749827</v>
      </c>
      <c r="D162" s="178">
        <v>19764.295999999998</v>
      </c>
      <c r="E162" s="179">
        <f t="shared" si="9"/>
        <v>0.14801478200021378</v>
      </c>
      <c r="F162" s="178">
        <v>696.44500000000005</v>
      </c>
      <c r="G162" s="179">
        <f t="shared" si="10"/>
        <v>5.9509767050503915E-3</v>
      </c>
      <c r="H162" s="178">
        <v>10724.183999999999</v>
      </c>
      <c r="I162" s="179">
        <f t="shared" si="11"/>
        <v>9.2640561610855779E-2</v>
      </c>
      <c r="J162" s="178">
        <v>-13265.67</v>
      </c>
      <c r="K162" s="178">
        <v>-9040.1119999999992</v>
      </c>
      <c r="L162" s="178"/>
      <c r="M162" s="155" t="s">
        <v>1060</v>
      </c>
    </row>
    <row r="163" spans="1:13" x14ac:dyDescent="0.2">
      <c r="A163" s="155" t="s">
        <v>851</v>
      </c>
      <c r="B163" s="178">
        <v>1365658.3119999999</v>
      </c>
      <c r="C163" s="179">
        <f t="shared" si="8"/>
        <v>9.8818933905758009</v>
      </c>
      <c r="D163" s="178">
        <v>1091990.8049999999</v>
      </c>
      <c r="E163" s="179">
        <f t="shared" si="9"/>
        <v>8.1779174400298871</v>
      </c>
      <c r="F163" s="178">
        <v>2478447.5120000001</v>
      </c>
      <c r="G163" s="179">
        <f t="shared" si="10"/>
        <v>21.177815058765731</v>
      </c>
      <c r="H163" s="178">
        <v>2761427.2409999999</v>
      </c>
      <c r="I163" s="179">
        <f t="shared" si="11"/>
        <v>23.854511490455216</v>
      </c>
      <c r="J163" s="178">
        <v>1112789.2000000002</v>
      </c>
      <c r="K163" s="178">
        <v>1669436.436</v>
      </c>
      <c r="L163" s="178"/>
      <c r="M163" s="155" t="s">
        <v>1061</v>
      </c>
    </row>
    <row r="164" spans="1:13" x14ac:dyDescent="0.2">
      <c r="A164" s="155" t="s">
        <v>852</v>
      </c>
      <c r="B164" s="178">
        <v>74699.39</v>
      </c>
      <c r="C164" s="179">
        <f t="shared" si="8"/>
        <v>0.54052423057418786</v>
      </c>
      <c r="D164" s="178">
        <v>49727.175999999999</v>
      </c>
      <c r="E164" s="179">
        <f t="shared" si="9"/>
        <v>0.37240674371231147</v>
      </c>
      <c r="F164" s="178">
        <v>5622.7879999999996</v>
      </c>
      <c r="G164" s="179">
        <f t="shared" si="10"/>
        <v>4.8045546174409863E-2</v>
      </c>
      <c r="H164" s="178">
        <v>5564.5839999999998</v>
      </c>
      <c r="I164" s="179">
        <f t="shared" si="11"/>
        <v>4.8069502247516667E-2</v>
      </c>
      <c r="J164" s="178">
        <v>-69076.601999999999</v>
      </c>
      <c r="K164" s="178">
        <v>-44162.591999999997</v>
      </c>
      <c r="L164" s="178"/>
      <c r="M164" s="155" t="s">
        <v>1062</v>
      </c>
    </row>
    <row r="165" spans="1:13" x14ac:dyDescent="0.2">
      <c r="A165" s="155" t="s">
        <v>853</v>
      </c>
      <c r="B165" s="178" t="s">
        <v>725</v>
      </c>
      <c r="C165" s="179" t="str">
        <f t="shared" si="8"/>
        <v>x</v>
      </c>
      <c r="D165" s="178" t="s">
        <v>725</v>
      </c>
      <c r="E165" s="179" t="str">
        <f t="shared" si="9"/>
        <v>x</v>
      </c>
      <c r="F165" s="178">
        <v>198.42599999999999</v>
      </c>
      <c r="G165" s="179">
        <f t="shared" si="10"/>
        <v>1.695508624049751E-3</v>
      </c>
      <c r="H165" s="178">
        <v>2.524</v>
      </c>
      <c r="I165" s="179">
        <f t="shared" si="11"/>
        <v>2.1803502952373811E-5</v>
      </c>
      <c r="J165" s="178">
        <v>198.39999999999998</v>
      </c>
      <c r="K165" s="178">
        <v>2.4289999999999998</v>
      </c>
      <c r="L165" s="178"/>
      <c r="M165" s="155" t="s">
        <v>1063</v>
      </c>
    </row>
    <row r="166" spans="1:13" x14ac:dyDescent="0.2">
      <c r="A166" s="155" t="s">
        <v>732</v>
      </c>
      <c r="B166" s="178">
        <v>13223.232</v>
      </c>
      <c r="C166" s="179">
        <f t="shared" si="8"/>
        <v>9.5683208423843605E-2</v>
      </c>
      <c r="D166" s="178">
        <v>254.369</v>
      </c>
      <c r="E166" s="179">
        <f t="shared" si="9"/>
        <v>1.9049690453235661E-3</v>
      </c>
      <c r="F166" s="178">
        <v>4988.1779999999999</v>
      </c>
      <c r="G166" s="179">
        <f t="shared" si="10"/>
        <v>4.2622936597498509E-2</v>
      </c>
      <c r="H166" s="178">
        <v>4458.1570000000002</v>
      </c>
      <c r="I166" s="179">
        <f t="shared" si="11"/>
        <v>3.851166375263311E-2</v>
      </c>
      <c r="J166" s="178">
        <v>-8235.0540000000001</v>
      </c>
      <c r="K166" s="178">
        <v>4203.7880000000005</v>
      </c>
      <c r="L166" s="178"/>
      <c r="M166" s="155" t="s">
        <v>945</v>
      </c>
    </row>
    <row r="167" spans="1:13" x14ac:dyDescent="0.2">
      <c r="A167" s="155" t="s">
        <v>854</v>
      </c>
      <c r="B167" s="178" t="s">
        <v>770</v>
      </c>
      <c r="C167" s="179" t="str">
        <f t="shared" si="8"/>
        <v>x</v>
      </c>
      <c r="D167" s="178">
        <v>186.845</v>
      </c>
      <c r="E167" s="179">
        <f t="shared" si="9"/>
        <v>1.3992819143585963E-3</v>
      </c>
      <c r="F167" s="178">
        <v>608.57899999999995</v>
      </c>
      <c r="G167" s="179">
        <f t="shared" si="10"/>
        <v>5.2001801322184259E-3</v>
      </c>
      <c r="H167" s="178">
        <v>38.834000000000003</v>
      </c>
      <c r="I167" s="179">
        <f t="shared" si="11"/>
        <v>3.3546641586865476E-4</v>
      </c>
      <c r="J167" s="178">
        <v>608.57899999999995</v>
      </c>
      <c r="K167" s="178">
        <v>-148.011</v>
      </c>
      <c r="L167" s="178"/>
      <c r="M167" s="155" t="s">
        <v>1064</v>
      </c>
    </row>
    <row r="168" spans="1:13" x14ac:dyDescent="0.2">
      <c r="A168" s="155" t="s">
        <v>855</v>
      </c>
      <c r="B168" s="178">
        <v>2453.9470000000001</v>
      </c>
      <c r="C168" s="179">
        <f t="shared" si="8"/>
        <v>1.7756742244412389E-2</v>
      </c>
      <c r="D168" s="178" t="s">
        <v>725</v>
      </c>
      <c r="E168" s="179" t="str">
        <f t="shared" si="9"/>
        <v>x</v>
      </c>
      <c r="F168" s="178">
        <v>28.148</v>
      </c>
      <c r="G168" s="179">
        <f t="shared" si="10"/>
        <v>2.4051876644064988E-4</v>
      </c>
      <c r="H168" s="178">
        <v>23.716000000000001</v>
      </c>
      <c r="I168" s="179">
        <f t="shared" si="11"/>
        <v>2.0486999842254255E-4</v>
      </c>
      <c r="J168" s="178">
        <v>-2425.799</v>
      </c>
      <c r="K168" s="178">
        <v>23.636000000000003</v>
      </c>
      <c r="L168" s="178"/>
      <c r="M168" s="155" t="s">
        <v>1065</v>
      </c>
    </row>
    <row r="169" spans="1:13" x14ac:dyDescent="0.2">
      <c r="A169" s="155" t="s">
        <v>856</v>
      </c>
      <c r="B169" s="178">
        <v>5482540.534</v>
      </c>
      <c r="C169" s="179">
        <f t="shared" si="8"/>
        <v>39.671622535768321</v>
      </c>
      <c r="D169" s="178">
        <v>5650397.7389999973</v>
      </c>
      <c r="E169" s="179">
        <f t="shared" si="9"/>
        <v>42.315819878056146</v>
      </c>
      <c r="F169" s="178">
        <v>1700693.2410000004</v>
      </c>
      <c r="G169" s="179">
        <f t="shared" si="10"/>
        <v>14.532067657356507</v>
      </c>
      <c r="H169" s="178">
        <v>1448769.7369999997</v>
      </c>
      <c r="I169" s="179">
        <f t="shared" si="11"/>
        <v>12.515156591913362</v>
      </c>
      <c r="J169" s="178">
        <v>-3781847.2929999996</v>
      </c>
      <c r="K169" s="178">
        <v>-4201628.0019999975</v>
      </c>
      <c r="L169" s="178"/>
      <c r="M169" s="155" t="s">
        <v>856</v>
      </c>
    </row>
    <row r="170" spans="1:13" x14ac:dyDescent="0.2">
      <c r="A170" s="155" t="s">
        <v>720</v>
      </c>
      <c r="B170" s="178">
        <v>18795.796999999999</v>
      </c>
      <c r="C170" s="179">
        <f t="shared" si="8"/>
        <v>0.13600624732616459</v>
      </c>
      <c r="D170" s="178">
        <v>20592.108</v>
      </c>
      <c r="E170" s="179">
        <f t="shared" si="9"/>
        <v>0.15421426478053449</v>
      </c>
      <c r="F170" s="178">
        <v>128913.94500000001</v>
      </c>
      <c r="G170" s="179">
        <f t="shared" si="10"/>
        <v>1.101542668338702</v>
      </c>
      <c r="H170" s="178">
        <v>113157.845</v>
      </c>
      <c r="I170" s="179">
        <f t="shared" si="11"/>
        <v>0.97751085877248733</v>
      </c>
      <c r="J170" s="178">
        <v>110118.14800000002</v>
      </c>
      <c r="K170" s="178">
        <v>92565.736999999994</v>
      </c>
      <c r="L170" s="178"/>
      <c r="M170" s="155" t="s">
        <v>934</v>
      </c>
    </row>
    <row r="171" spans="1:13" x14ac:dyDescent="0.2">
      <c r="A171" s="155" t="s">
        <v>857</v>
      </c>
      <c r="B171" s="178">
        <v>11.298</v>
      </c>
      <c r="C171" s="179">
        <f t="shared" si="8"/>
        <v>8.1752243987898339E-5</v>
      </c>
      <c r="D171" s="178">
        <v>6.4909999999999997</v>
      </c>
      <c r="E171" s="179">
        <f t="shared" si="9"/>
        <v>4.8611088903110316E-5</v>
      </c>
      <c r="F171" s="178">
        <v>428.69200000000001</v>
      </c>
      <c r="G171" s="179">
        <f t="shared" si="10"/>
        <v>3.6630833815182277E-3</v>
      </c>
      <c r="H171" s="178">
        <v>923.59199999999998</v>
      </c>
      <c r="I171" s="179">
        <f t="shared" si="11"/>
        <v>7.9784234939733883E-3</v>
      </c>
      <c r="J171" s="178">
        <v>417.39400000000001</v>
      </c>
      <c r="K171" s="178">
        <v>917.101</v>
      </c>
      <c r="L171" s="178"/>
      <c r="M171" s="155" t="s">
        <v>1066</v>
      </c>
    </row>
    <row r="172" spans="1:13" x14ac:dyDescent="0.2">
      <c r="A172" s="155" t="s">
        <v>858</v>
      </c>
      <c r="B172" s="178">
        <v>38.929000000000002</v>
      </c>
      <c r="C172" s="179">
        <f t="shared" si="8"/>
        <v>2.8168995452335766E-4</v>
      </c>
      <c r="D172" s="178">
        <v>295.82799999999997</v>
      </c>
      <c r="E172" s="179">
        <f t="shared" si="9"/>
        <v>2.2154554318332027E-3</v>
      </c>
      <c r="F172" s="178">
        <v>3828.2339999999999</v>
      </c>
      <c r="G172" s="179">
        <f t="shared" si="10"/>
        <v>3.2711457983734364E-2</v>
      </c>
      <c r="H172" s="178">
        <v>3258.2930000000001</v>
      </c>
      <c r="I172" s="179">
        <f t="shared" si="11"/>
        <v>2.814667236339102E-2</v>
      </c>
      <c r="J172" s="178">
        <v>3789.3049999999998</v>
      </c>
      <c r="K172" s="178">
        <v>2962.4650000000001</v>
      </c>
      <c r="L172" s="178"/>
      <c r="M172" s="155" t="s">
        <v>1067</v>
      </c>
    </row>
    <row r="173" spans="1:13" x14ac:dyDescent="0.2">
      <c r="A173" s="155" t="s">
        <v>859</v>
      </c>
      <c r="B173" s="178">
        <v>138273.45000000001</v>
      </c>
      <c r="C173" s="179">
        <f t="shared" si="8"/>
        <v>1.0005456559965007</v>
      </c>
      <c r="D173" s="178">
        <v>336307.61700000003</v>
      </c>
      <c r="E173" s="179">
        <f t="shared" si="9"/>
        <v>2.5186072205792907</v>
      </c>
      <c r="F173" s="178">
        <v>1495.3869999999999</v>
      </c>
      <c r="G173" s="179">
        <f t="shared" si="10"/>
        <v>1.2777768814529775E-2</v>
      </c>
      <c r="H173" s="178">
        <v>3237.0059999999999</v>
      </c>
      <c r="I173" s="179">
        <f t="shared" si="11"/>
        <v>2.7962785213094987E-2</v>
      </c>
      <c r="J173" s="178">
        <v>-136778.06300000002</v>
      </c>
      <c r="K173" s="178">
        <v>-333070.61100000003</v>
      </c>
      <c r="L173" s="178"/>
      <c r="M173" s="155" t="s">
        <v>1068</v>
      </c>
    </row>
    <row r="174" spans="1:13" x14ac:dyDescent="0.2">
      <c r="A174" s="155" t="s">
        <v>860</v>
      </c>
      <c r="B174" s="178">
        <v>49653.273999999998</v>
      </c>
      <c r="C174" s="179">
        <f t="shared" si="8"/>
        <v>0.35929072144149138</v>
      </c>
      <c r="D174" s="178">
        <v>51033.73</v>
      </c>
      <c r="E174" s="179">
        <f t="shared" si="9"/>
        <v>0.38219152458593875</v>
      </c>
      <c r="F174" s="178">
        <v>7698.97</v>
      </c>
      <c r="G174" s="179">
        <f t="shared" si="10"/>
        <v>6.5786086658503981E-2</v>
      </c>
      <c r="H174" s="178">
        <v>10906.494000000001</v>
      </c>
      <c r="I174" s="179">
        <f t="shared" si="11"/>
        <v>9.4215441414044088E-2</v>
      </c>
      <c r="J174" s="178">
        <v>-41954.303999999996</v>
      </c>
      <c r="K174" s="178">
        <v>-40127.236000000004</v>
      </c>
      <c r="L174" s="178"/>
      <c r="M174" s="155" t="s">
        <v>1069</v>
      </c>
    </row>
    <row r="175" spans="1:13" x14ac:dyDescent="0.2">
      <c r="A175" s="155" t="s">
        <v>861</v>
      </c>
      <c r="B175" s="178">
        <v>224</v>
      </c>
      <c r="C175" s="179">
        <f t="shared" si="8"/>
        <v>1.6208623343325569E-3</v>
      </c>
      <c r="D175" s="178">
        <v>242.51</v>
      </c>
      <c r="E175" s="179">
        <f t="shared" si="9"/>
        <v>1.8161570127704953E-3</v>
      </c>
      <c r="F175" s="178">
        <v>3445.163</v>
      </c>
      <c r="G175" s="179">
        <f t="shared" si="10"/>
        <v>2.9438196495202809E-2</v>
      </c>
      <c r="H175" s="178">
        <v>3177.018</v>
      </c>
      <c r="I175" s="179">
        <f t="shared" si="11"/>
        <v>2.7444580563686507E-2</v>
      </c>
      <c r="J175" s="178">
        <v>3221.163</v>
      </c>
      <c r="K175" s="178">
        <v>2934.5079999999998</v>
      </c>
      <c r="L175" s="178"/>
      <c r="M175" s="155" t="s">
        <v>1070</v>
      </c>
    </row>
    <row r="176" spans="1:13" x14ac:dyDescent="0.2">
      <c r="A176" s="155" t="s">
        <v>862</v>
      </c>
      <c r="B176" s="178">
        <v>0.61199999999999999</v>
      </c>
      <c r="C176" s="179">
        <f t="shared" si="8"/>
        <v>4.428427449158594E-6</v>
      </c>
      <c r="D176" s="178" t="s">
        <v>725</v>
      </c>
      <c r="E176" s="179" t="str">
        <f t="shared" si="9"/>
        <v>x</v>
      </c>
      <c r="F176" s="178">
        <v>189.3</v>
      </c>
      <c r="G176" s="179">
        <f t="shared" si="10"/>
        <v>1.6175288648292961E-3</v>
      </c>
      <c r="H176" s="178">
        <v>290.94</v>
      </c>
      <c r="I176" s="179">
        <f t="shared" si="11"/>
        <v>2.5132770003817896E-3</v>
      </c>
      <c r="J176" s="178">
        <v>188.68800000000002</v>
      </c>
      <c r="K176" s="178">
        <v>290.923</v>
      </c>
      <c r="L176" s="178"/>
      <c r="M176" s="155" t="s">
        <v>1071</v>
      </c>
    </row>
    <row r="177" spans="1:13" x14ac:dyDescent="0.2">
      <c r="A177" s="155" t="s">
        <v>863</v>
      </c>
      <c r="B177" s="178">
        <v>0.55800000000000005</v>
      </c>
      <c r="C177" s="179">
        <f t="shared" si="8"/>
        <v>4.0376838507034236E-6</v>
      </c>
      <c r="D177" s="178" t="s">
        <v>725</v>
      </c>
      <c r="E177" s="179" t="str">
        <f t="shared" si="9"/>
        <v>x</v>
      </c>
      <c r="F177" s="178">
        <v>1.7150000000000001</v>
      </c>
      <c r="G177" s="179">
        <f t="shared" si="10"/>
        <v>1.4654315917497319E-5</v>
      </c>
      <c r="H177" s="178" t="s">
        <v>770</v>
      </c>
      <c r="I177" s="179" t="str">
        <f t="shared" si="11"/>
        <v>x</v>
      </c>
      <c r="J177" s="178">
        <v>1.157</v>
      </c>
      <c r="K177" s="178" t="s">
        <v>725</v>
      </c>
      <c r="L177" s="178"/>
      <c r="M177" s="155" t="s">
        <v>1072</v>
      </c>
    </row>
    <row r="178" spans="1:13" x14ac:dyDescent="0.2">
      <c r="A178" s="155" t="s">
        <v>864</v>
      </c>
      <c r="B178" s="178">
        <v>2545314.5809999998</v>
      </c>
      <c r="C178" s="179">
        <f t="shared" si="8"/>
        <v>18.417877381117652</v>
      </c>
      <c r="D178" s="178">
        <v>2448903.1460000002</v>
      </c>
      <c r="E178" s="179">
        <f t="shared" si="9"/>
        <v>18.339831851072649</v>
      </c>
      <c r="F178" s="178">
        <v>377848.93</v>
      </c>
      <c r="G178" s="179">
        <f t="shared" si="10"/>
        <v>3.2286399937657904</v>
      </c>
      <c r="H178" s="178">
        <v>295356.13299999997</v>
      </c>
      <c r="I178" s="179">
        <f t="shared" si="11"/>
        <v>2.5514256409933487</v>
      </c>
      <c r="J178" s="178">
        <v>-2167465.6509999996</v>
      </c>
      <c r="K178" s="178">
        <v>-2153547.0130000003</v>
      </c>
      <c r="L178" s="178"/>
      <c r="M178" s="155" t="s">
        <v>1073</v>
      </c>
    </row>
    <row r="179" spans="1:13" x14ac:dyDescent="0.2">
      <c r="A179" s="155" t="s">
        <v>865</v>
      </c>
      <c r="B179" s="178">
        <v>1452.4849999999999</v>
      </c>
      <c r="C179" s="179">
        <f t="shared" si="8"/>
        <v>1.0510170659299215E-2</v>
      </c>
      <c r="D179" s="178">
        <v>8223.3649999999998</v>
      </c>
      <c r="E179" s="179">
        <f t="shared" si="9"/>
        <v>6.1584767693379415E-2</v>
      </c>
      <c r="F179" s="178">
        <v>8682.5589999999993</v>
      </c>
      <c r="G179" s="179">
        <f t="shared" si="10"/>
        <v>7.4190648722046421E-2</v>
      </c>
      <c r="H179" s="178">
        <v>7761.991</v>
      </c>
      <c r="I179" s="179">
        <f t="shared" si="11"/>
        <v>6.7051740762598636E-2</v>
      </c>
      <c r="J179" s="178">
        <v>7230.0739999999996</v>
      </c>
      <c r="K179" s="178">
        <v>-461.3739999999998</v>
      </c>
      <c r="L179" s="178"/>
      <c r="M179" s="155" t="s">
        <v>1074</v>
      </c>
    </row>
    <row r="180" spans="1:13" x14ac:dyDescent="0.2">
      <c r="A180" s="155" t="s">
        <v>866</v>
      </c>
      <c r="B180" s="178">
        <v>55097.900999999998</v>
      </c>
      <c r="C180" s="179">
        <f t="shared" si="8"/>
        <v>0.39868800192716131</v>
      </c>
      <c r="D180" s="178">
        <v>43501.85</v>
      </c>
      <c r="E180" s="179">
        <f t="shared" si="9"/>
        <v>0.32578528698193954</v>
      </c>
      <c r="F180" s="178">
        <v>58749.733999999997</v>
      </c>
      <c r="G180" s="179">
        <f t="shared" si="10"/>
        <v>0.50200417615448012</v>
      </c>
      <c r="H180" s="178">
        <v>50432.584000000003</v>
      </c>
      <c r="I180" s="179">
        <f t="shared" si="11"/>
        <v>0.4356604572661808</v>
      </c>
      <c r="J180" s="178">
        <v>3651.8329999999987</v>
      </c>
      <c r="K180" s="178">
        <v>6930.734000000004</v>
      </c>
      <c r="L180" s="178"/>
      <c r="M180" s="155" t="s">
        <v>1075</v>
      </c>
    </row>
    <row r="181" spans="1:13" x14ac:dyDescent="0.2">
      <c r="A181" s="155" t="s">
        <v>867</v>
      </c>
      <c r="B181" s="178">
        <v>98902.913</v>
      </c>
      <c r="C181" s="179">
        <f t="shared" si="8"/>
        <v>0.71566074302441884</v>
      </c>
      <c r="D181" s="178">
        <v>51498.334999999999</v>
      </c>
      <c r="E181" s="179">
        <f t="shared" si="9"/>
        <v>0.3856709507082357</v>
      </c>
      <c r="F181" s="178">
        <v>12590.269</v>
      </c>
      <c r="G181" s="179">
        <f t="shared" si="10"/>
        <v>0.1075812124852904</v>
      </c>
      <c r="H181" s="178">
        <v>7779.7820000000002</v>
      </c>
      <c r="I181" s="179">
        <f t="shared" si="11"/>
        <v>6.7205427815302948E-2</v>
      </c>
      <c r="J181" s="178">
        <v>-86312.644</v>
      </c>
      <c r="K181" s="178">
        <v>-43718.553</v>
      </c>
      <c r="L181" s="178"/>
      <c r="M181" s="155" t="s">
        <v>1076</v>
      </c>
    </row>
    <row r="182" spans="1:13" x14ac:dyDescent="0.2">
      <c r="A182" s="155" t="s">
        <v>868</v>
      </c>
      <c r="B182" s="178">
        <v>33503</v>
      </c>
      <c r="C182" s="179">
        <f t="shared" si="8"/>
        <v>0.24242745887117703</v>
      </c>
      <c r="D182" s="178">
        <v>33391.911</v>
      </c>
      <c r="E182" s="179">
        <f t="shared" si="9"/>
        <v>0.25007196953716643</v>
      </c>
      <c r="F182" s="178">
        <v>214481.83600000001</v>
      </c>
      <c r="G182" s="179">
        <f t="shared" si="10"/>
        <v>1.8327023809381049</v>
      </c>
      <c r="H182" s="178">
        <v>165619.00599999999</v>
      </c>
      <c r="I182" s="179">
        <f t="shared" si="11"/>
        <v>1.4306951213511157</v>
      </c>
      <c r="J182" s="178">
        <v>180978.83600000001</v>
      </c>
      <c r="K182" s="178">
        <v>132227.095</v>
      </c>
      <c r="L182" s="178"/>
      <c r="M182" s="155" t="s">
        <v>1077</v>
      </c>
    </row>
    <row r="183" spans="1:13" x14ac:dyDescent="0.2">
      <c r="A183" s="155" t="s">
        <v>869</v>
      </c>
      <c r="B183" s="178">
        <v>533812.06200000003</v>
      </c>
      <c r="C183" s="179">
        <f t="shared" si="8"/>
        <v>3.8626601111973025</v>
      </c>
      <c r="D183" s="178">
        <v>557321.06999999995</v>
      </c>
      <c r="E183" s="179">
        <f t="shared" si="9"/>
        <v>4.1737766263051252</v>
      </c>
      <c r="F183" s="178">
        <v>78393.081000000006</v>
      </c>
      <c r="G183" s="179">
        <f t="shared" si="10"/>
        <v>0.66985246339356075</v>
      </c>
      <c r="H183" s="178">
        <v>75989.069000000003</v>
      </c>
      <c r="I183" s="179">
        <f t="shared" si="11"/>
        <v>0.65642943355373906</v>
      </c>
      <c r="J183" s="178">
        <v>-455418.98100000003</v>
      </c>
      <c r="K183" s="178">
        <v>-481332.00099999993</v>
      </c>
      <c r="L183" s="178"/>
      <c r="M183" s="155" t="s">
        <v>1078</v>
      </c>
    </row>
    <row r="184" spans="1:13" x14ac:dyDescent="0.2">
      <c r="A184" s="155" t="s">
        <v>726</v>
      </c>
      <c r="B184" s="178">
        <v>2.4279999999999999</v>
      </c>
      <c r="C184" s="179">
        <f t="shared" si="8"/>
        <v>1.7568989945354682E-5</v>
      </c>
      <c r="D184" s="178">
        <v>3.9220000000000002</v>
      </c>
      <c r="E184" s="179">
        <f t="shared" si="9"/>
        <v>2.9371851899244907E-5</v>
      </c>
      <c r="F184" s="178">
        <v>12258.646000000001</v>
      </c>
      <c r="G184" s="179">
        <f t="shared" si="10"/>
        <v>0.10474756338470254</v>
      </c>
      <c r="H184" s="178">
        <v>18820.169000000002</v>
      </c>
      <c r="I184" s="179">
        <f t="shared" si="11"/>
        <v>0.16257750014091685</v>
      </c>
      <c r="J184" s="178">
        <v>12256.218000000001</v>
      </c>
      <c r="K184" s="178">
        <v>18816.247000000003</v>
      </c>
      <c r="L184" s="178"/>
      <c r="M184" s="155" t="s">
        <v>939</v>
      </c>
    </row>
    <row r="185" spans="1:13" x14ac:dyDescent="0.2">
      <c r="A185" s="155" t="s">
        <v>727</v>
      </c>
      <c r="B185" s="178">
        <v>309.33199999999999</v>
      </c>
      <c r="C185" s="179">
        <f t="shared" si="8"/>
        <v>2.2383240518024936E-3</v>
      </c>
      <c r="D185" s="178">
        <v>65.451999999999998</v>
      </c>
      <c r="E185" s="179">
        <f t="shared" si="9"/>
        <v>4.9016992618801055E-4</v>
      </c>
      <c r="F185" s="178">
        <v>1250.2819999999999</v>
      </c>
      <c r="G185" s="179">
        <f t="shared" si="10"/>
        <v>1.06833979090148E-2</v>
      </c>
      <c r="H185" s="178">
        <v>1120.1990000000001</v>
      </c>
      <c r="I185" s="179">
        <f t="shared" si="11"/>
        <v>9.6768075292179845E-3</v>
      </c>
      <c r="J185" s="178">
        <v>940.94999999999993</v>
      </c>
      <c r="K185" s="178">
        <v>1054.7470000000001</v>
      </c>
      <c r="L185" s="178"/>
      <c r="M185" s="155" t="s">
        <v>940</v>
      </c>
    </row>
    <row r="186" spans="1:13" x14ac:dyDescent="0.2">
      <c r="A186" s="155" t="s">
        <v>870</v>
      </c>
      <c r="B186" s="178">
        <v>6275.05</v>
      </c>
      <c r="C186" s="179">
        <f t="shared" si="8"/>
        <v>4.5406215138631752E-2</v>
      </c>
      <c r="D186" s="178">
        <v>1401.075</v>
      </c>
      <c r="E186" s="179">
        <f t="shared" si="9"/>
        <v>1.0492648495597797E-2</v>
      </c>
      <c r="F186" s="178">
        <v>32427.216</v>
      </c>
      <c r="G186" s="179">
        <f t="shared" si="10"/>
        <v>0.27708377118887684</v>
      </c>
      <c r="H186" s="178">
        <v>25560.303</v>
      </c>
      <c r="I186" s="179">
        <f t="shared" si="11"/>
        <v>0.22080195797308605</v>
      </c>
      <c r="J186" s="178">
        <v>26152.166000000001</v>
      </c>
      <c r="K186" s="178">
        <v>24159.227999999999</v>
      </c>
      <c r="L186" s="178"/>
      <c r="M186" s="155" t="s">
        <v>1079</v>
      </c>
    </row>
    <row r="187" spans="1:13" x14ac:dyDescent="0.2">
      <c r="A187" s="155" t="s">
        <v>871</v>
      </c>
      <c r="B187" s="178">
        <v>265011.87900000002</v>
      </c>
      <c r="C187" s="179">
        <f t="shared" si="8"/>
        <v>1.9176239858115947</v>
      </c>
      <c r="D187" s="178">
        <v>264156.46999999997</v>
      </c>
      <c r="E187" s="179">
        <f t="shared" si="9"/>
        <v>1.9782673929289465</v>
      </c>
      <c r="F187" s="178">
        <v>225886.41399999999</v>
      </c>
      <c r="G187" s="179">
        <f t="shared" si="10"/>
        <v>1.9301521120854748</v>
      </c>
      <c r="H187" s="178">
        <v>143815.78700000001</v>
      </c>
      <c r="I187" s="179">
        <f t="shared" si="11"/>
        <v>1.2423486277545419</v>
      </c>
      <c r="J187" s="178">
        <v>-39125.465000000026</v>
      </c>
      <c r="K187" s="178">
        <v>-120340.68299999996</v>
      </c>
      <c r="L187" s="178"/>
      <c r="M187" s="155" t="s">
        <v>1080</v>
      </c>
    </row>
    <row r="188" spans="1:13" x14ac:dyDescent="0.2">
      <c r="A188" s="155" t="s">
        <v>872</v>
      </c>
      <c r="B188" s="178">
        <v>9.8109999999999999</v>
      </c>
      <c r="C188" s="179">
        <f t="shared" si="8"/>
        <v>7.0992323045253214E-5</v>
      </c>
      <c r="D188" s="178">
        <v>67.25</v>
      </c>
      <c r="E188" s="179">
        <f t="shared" si="9"/>
        <v>5.0363514539118303E-4</v>
      </c>
      <c r="F188" s="178">
        <v>664.23599999999999</v>
      </c>
      <c r="G188" s="179">
        <f t="shared" si="10"/>
        <v>5.6757575438919818E-3</v>
      </c>
      <c r="H188" s="178">
        <v>1588.4090000000001</v>
      </c>
      <c r="I188" s="179">
        <f t="shared" si="11"/>
        <v>1.3721426434658136E-2</v>
      </c>
      <c r="J188" s="178">
        <v>654.42499999999995</v>
      </c>
      <c r="K188" s="178">
        <v>1521.1590000000001</v>
      </c>
      <c r="L188" s="178"/>
      <c r="M188" s="155" t="s">
        <v>1081</v>
      </c>
    </row>
    <row r="189" spans="1:13" x14ac:dyDescent="0.2">
      <c r="A189" s="155" t="s">
        <v>873</v>
      </c>
      <c r="B189" s="178">
        <v>6484.6379999999999</v>
      </c>
      <c r="C189" s="179">
        <f t="shared" si="8"/>
        <v>4.692279234813216E-2</v>
      </c>
      <c r="D189" s="178">
        <v>5111.5860000000002</v>
      </c>
      <c r="E189" s="179">
        <f t="shared" si="9"/>
        <v>3.8280659602818373E-2</v>
      </c>
      <c r="F189" s="178">
        <v>1600.35</v>
      </c>
      <c r="G189" s="179">
        <f t="shared" si="10"/>
        <v>1.367465567263372E-2</v>
      </c>
      <c r="H189" s="178">
        <v>604.94899999999996</v>
      </c>
      <c r="I189" s="179">
        <f t="shared" si="11"/>
        <v>5.2258349078984087E-3</v>
      </c>
      <c r="J189" s="178">
        <v>-4884.2880000000005</v>
      </c>
      <c r="K189" s="178">
        <v>-4506.6370000000006</v>
      </c>
      <c r="L189" s="178"/>
      <c r="M189" s="155" t="s">
        <v>1082</v>
      </c>
    </row>
    <row r="190" spans="1:13" x14ac:dyDescent="0.2">
      <c r="A190" s="155" t="s">
        <v>874</v>
      </c>
      <c r="B190" s="178" t="s">
        <v>725</v>
      </c>
      <c r="C190" s="179" t="str">
        <f t="shared" si="8"/>
        <v>x</v>
      </c>
      <c r="D190" s="178" t="s">
        <v>725</v>
      </c>
      <c r="E190" s="179" t="str">
        <f t="shared" si="9"/>
        <v>x</v>
      </c>
      <c r="F190" s="178" t="s">
        <v>770</v>
      </c>
      <c r="G190" s="179" t="str">
        <f t="shared" si="10"/>
        <v>x</v>
      </c>
      <c r="H190" s="178" t="s">
        <v>770</v>
      </c>
      <c r="I190" s="179" t="str">
        <f t="shared" si="11"/>
        <v>x</v>
      </c>
      <c r="J190" s="178" t="s">
        <v>725</v>
      </c>
      <c r="K190" s="178" t="s">
        <v>725</v>
      </c>
      <c r="L190" s="178"/>
      <c r="M190" s="155" t="s">
        <v>1083</v>
      </c>
    </row>
    <row r="191" spans="1:13" x14ac:dyDescent="0.2">
      <c r="A191" s="155" t="s">
        <v>875</v>
      </c>
      <c r="B191" s="178">
        <v>411670.78</v>
      </c>
      <c r="C191" s="179">
        <f t="shared" si="8"/>
        <v>2.9788467028897525</v>
      </c>
      <c r="D191" s="178">
        <v>416224.66</v>
      </c>
      <c r="E191" s="179">
        <f t="shared" si="9"/>
        <v>3.1171058312936166</v>
      </c>
      <c r="F191" s="178">
        <v>87390.148000000001</v>
      </c>
      <c r="G191" s="179">
        <f t="shared" si="10"/>
        <v>0.74673051712469185</v>
      </c>
      <c r="H191" s="178">
        <v>87908.281000000003</v>
      </c>
      <c r="I191" s="179">
        <f t="shared" si="11"/>
        <v>0.75939321090396461</v>
      </c>
      <c r="J191" s="178">
        <v>-324280.63200000004</v>
      </c>
      <c r="K191" s="178">
        <v>-328316.37899999996</v>
      </c>
      <c r="L191" s="178"/>
      <c r="M191" s="155" t="s">
        <v>1084</v>
      </c>
    </row>
    <row r="192" spans="1:13" x14ac:dyDescent="0.2">
      <c r="A192" s="155" t="s">
        <v>728</v>
      </c>
      <c r="B192" s="178">
        <v>32976.639000000003</v>
      </c>
      <c r="C192" s="179">
        <f t="shared" si="8"/>
        <v>0.23861871458920555</v>
      </c>
      <c r="D192" s="178">
        <v>11613.58</v>
      </c>
      <c r="E192" s="179">
        <f t="shared" si="9"/>
        <v>8.6974082554827289E-2</v>
      </c>
      <c r="F192" s="178">
        <v>22462.991999999998</v>
      </c>
      <c r="G192" s="179">
        <f t="shared" si="10"/>
        <v>0.19194156339371132</v>
      </c>
      <c r="H192" s="178">
        <v>22748.418000000001</v>
      </c>
      <c r="I192" s="179">
        <f t="shared" si="11"/>
        <v>0.19651156855183582</v>
      </c>
      <c r="J192" s="178">
        <v>-10513.647000000004</v>
      </c>
      <c r="K192" s="178">
        <v>11134.838000000002</v>
      </c>
      <c r="L192" s="178"/>
      <c r="M192" s="155" t="s">
        <v>941</v>
      </c>
    </row>
    <row r="193" spans="1:13" x14ac:dyDescent="0.2">
      <c r="A193" s="155" t="s">
        <v>876</v>
      </c>
      <c r="B193" s="178">
        <v>1392.6590000000001</v>
      </c>
      <c r="C193" s="179">
        <f t="shared" si="8"/>
        <v>1.0077270168166272E-2</v>
      </c>
      <c r="D193" s="178">
        <v>1396.7439999999999</v>
      </c>
      <c r="E193" s="179">
        <f t="shared" si="9"/>
        <v>1.0460213643334758E-2</v>
      </c>
      <c r="F193" s="178">
        <v>7973.7129999999997</v>
      </c>
      <c r="G193" s="179">
        <f t="shared" si="10"/>
        <v>6.8133708068487051E-2</v>
      </c>
      <c r="H193" s="178">
        <v>5470.4690000000001</v>
      </c>
      <c r="I193" s="179">
        <f t="shared" si="11"/>
        <v>4.7256492469243037E-2</v>
      </c>
      <c r="J193" s="178">
        <v>6581.0540000000001</v>
      </c>
      <c r="K193" s="178">
        <v>4073.7250000000004</v>
      </c>
      <c r="L193" s="178"/>
      <c r="M193" s="155" t="s">
        <v>1085</v>
      </c>
    </row>
    <row r="194" spans="1:13" x14ac:dyDescent="0.2">
      <c r="A194" s="155" t="s">
        <v>877</v>
      </c>
      <c r="B194" s="178">
        <v>7330.0829999999996</v>
      </c>
      <c r="C194" s="179">
        <f t="shared" si="8"/>
        <v>5.3040426081390146E-2</v>
      </c>
      <c r="D194" s="178">
        <v>7266.5959999999995</v>
      </c>
      <c r="E194" s="179">
        <f t="shared" si="9"/>
        <v>5.4419526140654109E-2</v>
      </c>
      <c r="F194" s="178">
        <v>327.49099999999999</v>
      </c>
      <c r="G194" s="179">
        <f t="shared" si="10"/>
        <v>2.7983420257359265E-3</v>
      </c>
      <c r="H194" s="178">
        <v>276.74099999999999</v>
      </c>
      <c r="I194" s="179">
        <f t="shared" si="11"/>
        <v>2.3906193385669098E-3</v>
      </c>
      <c r="J194" s="178">
        <v>-7002.5919999999996</v>
      </c>
      <c r="K194" s="178">
        <v>-6989.8549999999996</v>
      </c>
      <c r="L194" s="178"/>
      <c r="M194" s="155" t="s">
        <v>1086</v>
      </c>
    </row>
    <row r="195" spans="1:13" x14ac:dyDescent="0.2">
      <c r="A195" s="155" t="s">
        <v>878</v>
      </c>
      <c r="B195" s="178">
        <v>7577.2510000000002</v>
      </c>
      <c r="C195" s="179">
        <f t="shared" si="8"/>
        <v>5.4828931891445103E-2</v>
      </c>
      <c r="D195" s="178">
        <v>4938.2709999999997</v>
      </c>
      <c r="E195" s="179">
        <f t="shared" si="9"/>
        <v>3.6982703837413575E-2</v>
      </c>
      <c r="F195" s="178">
        <v>12914.511</v>
      </c>
      <c r="G195" s="179">
        <f t="shared" si="10"/>
        <v>0.11035179248629402</v>
      </c>
      <c r="H195" s="178">
        <v>14530</v>
      </c>
      <c r="I195" s="179">
        <f t="shared" si="11"/>
        <v>0.12551699599761945</v>
      </c>
      <c r="J195" s="178">
        <v>5337.26</v>
      </c>
      <c r="K195" s="178">
        <v>9591.7289999999994</v>
      </c>
      <c r="L195" s="178"/>
      <c r="M195" s="155" t="s">
        <v>1087</v>
      </c>
    </row>
    <row r="196" spans="1:13" x14ac:dyDescent="0.2">
      <c r="A196" s="155" t="s">
        <v>879</v>
      </c>
      <c r="B196" s="178">
        <v>6375.0969999999998</v>
      </c>
      <c r="C196" s="179">
        <f t="shared" si="8"/>
        <v>4.6130154486680723E-2</v>
      </c>
      <c r="D196" s="178">
        <v>7531.808</v>
      </c>
      <c r="E196" s="179">
        <f t="shared" si="9"/>
        <v>5.6405698396111162E-2</v>
      </c>
      <c r="F196" s="178">
        <v>8466.5220000000008</v>
      </c>
      <c r="G196" s="179">
        <f t="shared" si="10"/>
        <v>7.2344657790344755E-2</v>
      </c>
      <c r="H196" s="178">
        <v>9448.2819999999992</v>
      </c>
      <c r="I196" s="179">
        <f t="shared" si="11"/>
        <v>8.1618718098993792E-2</v>
      </c>
      <c r="J196" s="178">
        <v>2091.4250000000011</v>
      </c>
      <c r="K196" s="178">
        <v>1916.4739999999993</v>
      </c>
      <c r="L196" s="178"/>
      <c r="M196" s="155" t="s">
        <v>1088</v>
      </c>
    </row>
    <row r="197" spans="1:13" x14ac:dyDescent="0.2">
      <c r="A197" s="155" t="s">
        <v>880</v>
      </c>
      <c r="B197" s="178">
        <v>18053.487000000001</v>
      </c>
      <c r="C197" s="179">
        <f t="shared" si="8"/>
        <v>0.13063489768599318</v>
      </c>
      <c r="D197" s="178">
        <v>11573.962</v>
      </c>
      <c r="E197" s="179">
        <f t="shared" si="9"/>
        <v>8.667738341445394E-2</v>
      </c>
      <c r="F197" s="178">
        <v>9.1890000000000001</v>
      </c>
      <c r="G197" s="179">
        <f t="shared" si="10"/>
        <v>7.8518081029669312E-5</v>
      </c>
      <c r="H197" s="178">
        <v>188.268</v>
      </c>
      <c r="I197" s="179">
        <f t="shared" si="11"/>
        <v>1.6263478184776199E-3</v>
      </c>
      <c r="J197" s="178">
        <v>-18044.298000000003</v>
      </c>
      <c r="K197" s="178">
        <v>-11385.694</v>
      </c>
      <c r="L197" s="178"/>
      <c r="M197" s="155" t="s">
        <v>1089</v>
      </c>
    </row>
    <row r="198" spans="1:13" x14ac:dyDescent="0.2">
      <c r="A198" s="155" t="s">
        <v>881</v>
      </c>
      <c r="B198" s="178">
        <v>55.264000000000003</v>
      </c>
      <c r="C198" s="179">
        <f t="shared" si="8"/>
        <v>3.9988989305604655E-4</v>
      </c>
      <c r="D198" s="178">
        <v>36.122</v>
      </c>
      <c r="E198" s="179">
        <f t="shared" si="9"/>
        <v>2.7051760181145447E-4</v>
      </c>
      <c r="F198" s="178">
        <v>201.24199999999999</v>
      </c>
      <c r="G198" s="179">
        <f t="shared" si="10"/>
        <v>1.719570754442563E-3</v>
      </c>
      <c r="H198" s="178">
        <v>467.76499999999999</v>
      </c>
      <c r="I198" s="179">
        <f t="shared" si="11"/>
        <v>4.0407747854663773E-3</v>
      </c>
      <c r="J198" s="178">
        <v>145.97799999999998</v>
      </c>
      <c r="K198" s="178">
        <v>431.64299999999997</v>
      </c>
      <c r="L198" s="178"/>
      <c r="M198" s="155" t="s">
        <v>1090</v>
      </c>
    </row>
    <row r="199" spans="1:13" x14ac:dyDescent="0.2">
      <c r="A199" s="155" t="s">
        <v>882</v>
      </c>
      <c r="B199" s="178">
        <v>273.62599999999998</v>
      </c>
      <c r="C199" s="179">
        <f t="shared" si="8"/>
        <v>1.9799557013128583E-3</v>
      </c>
      <c r="D199" s="178">
        <v>324.53899999999999</v>
      </c>
      <c r="E199" s="179">
        <f t="shared" si="9"/>
        <v>2.4304720661726268E-3</v>
      </c>
      <c r="F199" s="178">
        <v>12601.495000000001</v>
      </c>
      <c r="G199" s="179">
        <f t="shared" si="10"/>
        <v>0.10767713630481801</v>
      </c>
      <c r="H199" s="178">
        <v>12670.155000000001</v>
      </c>
      <c r="I199" s="179">
        <f t="shared" si="11"/>
        <v>0.10945077731756492</v>
      </c>
      <c r="J199" s="178">
        <v>12327.869000000001</v>
      </c>
      <c r="K199" s="178">
        <v>12345.616</v>
      </c>
      <c r="L199" s="178"/>
      <c r="M199" s="155" t="s">
        <v>1091</v>
      </c>
    </row>
    <row r="200" spans="1:13" x14ac:dyDescent="0.2">
      <c r="A200" s="155" t="s">
        <v>883</v>
      </c>
      <c r="B200" s="178">
        <v>76.512</v>
      </c>
      <c r="C200" s="179">
        <f t="shared" si="8"/>
        <v>5.5364026305559206E-4</v>
      </c>
      <c r="D200" s="178">
        <v>85.611000000000004</v>
      </c>
      <c r="E200" s="179">
        <f t="shared" si="9"/>
        <v>6.4114064583025386E-4</v>
      </c>
      <c r="F200" s="178">
        <v>733.94</v>
      </c>
      <c r="G200" s="179">
        <f t="shared" si="10"/>
        <v>6.2713636294390567E-3</v>
      </c>
      <c r="H200" s="178">
        <v>2128.7539999999999</v>
      </c>
      <c r="I200" s="179">
        <f t="shared" si="11"/>
        <v>1.8389181507083026E-2</v>
      </c>
      <c r="J200" s="178">
        <v>657.42800000000011</v>
      </c>
      <c r="K200" s="178">
        <v>2043.1429999999998</v>
      </c>
      <c r="L200" s="178"/>
      <c r="M200" s="155" t="s">
        <v>1092</v>
      </c>
    </row>
    <row r="201" spans="1:13" x14ac:dyDescent="0.2">
      <c r="A201" s="155" t="s">
        <v>884</v>
      </c>
      <c r="B201" s="178">
        <v>58072.292999999998</v>
      </c>
      <c r="C201" s="179">
        <f t="shared" si="8"/>
        <v>0.42021068032153663</v>
      </c>
      <c r="D201" s="178">
        <v>55937.101000000002</v>
      </c>
      <c r="E201" s="179">
        <f t="shared" si="9"/>
        <v>0.41891286237763997</v>
      </c>
      <c r="F201" s="178">
        <v>14510.357</v>
      </c>
      <c r="G201" s="179">
        <f t="shared" si="10"/>
        <v>0.12398796242196422</v>
      </c>
      <c r="H201" s="178">
        <v>12029.843000000001</v>
      </c>
      <c r="I201" s="179">
        <f t="shared" si="11"/>
        <v>0.10391946012959327</v>
      </c>
      <c r="J201" s="178">
        <v>-43561.936000000002</v>
      </c>
      <c r="K201" s="178">
        <v>-43907.258000000002</v>
      </c>
      <c r="L201" s="178"/>
      <c r="M201" s="155" t="s">
        <v>1093</v>
      </c>
    </row>
    <row r="202" spans="1:13" x14ac:dyDescent="0.2">
      <c r="A202" s="155" t="s">
        <v>885</v>
      </c>
      <c r="B202" s="178">
        <v>215.02099999999999</v>
      </c>
      <c r="C202" s="179">
        <f t="shared" si="8"/>
        <v>1.5558903571005391E-3</v>
      </c>
      <c r="D202" s="178">
        <v>90.588999999999999</v>
      </c>
      <c r="E202" s="179">
        <f t="shared" si="9"/>
        <v>6.7842088008686818E-4</v>
      </c>
      <c r="F202" s="178">
        <v>70.064999999999998</v>
      </c>
      <c r="G202" s="179">
        <f t="shared" si="10"/>
        <v>5.9869075496177824E-4</v>
      </c>
      <c r="H202" s="178">
        <v>66.725999999999999</v>
      </c>
      <c r="I202" s="179">
        <f t="shared" si="11"/>
        <v>5.7641067274171744E-4</v>
      </c>
      <c r="J202" s="178">
        <v>-144.95599999999999</v>
      </c>
      <c r="K202" s="178">
        <v>-23.863</v>
      </c>
      <c r="L202" s="178"/>
      <c r="M202" s="155" t="s">
        <v>1094</v>
      </c>
    </row>
    <row r="203" spans="1:13" x14ac:dyDescent="0.2">
      <c r="A203" s="155" t="s">
        <v>886</v>
      </c>
      <c r="B203" s="178">
        <v>12827.898999999999</v>
      </c>
      <c r="C203" s="179">
        <f t="shared" si="8"/>
        <v>9.2822581775545865E-2</v>
      </c>
      <c r="D203" s="178">
        <v>2098.1060000000002</v>
      </c>
      <c r="E203" s="179">
        <f t="shared" si="9"/>
        <v>1.5712712570351131E-2</v>
      </c>
      <c r="F203" s="178">
        <v>4062.5039999999999</v>
      </c>
      <c r="G203" s="179">
        <f t="shared" si="10"/>
        <v>3.4713246082855122E-2</v>
      </c>
      <c r="H203" s="178">
        <v>4332.674</v>
      </c>
      <c r="I203" s="179">
        <f t="shared" si="11"/>
        <v>3.7427682389331716E-2</v>
      </c>
      <c r="J203" s="178">
        <v>-8765.3950000000004</v>
      </c>
      <c r="K203" s="178">
        <v>2234.5679999999998</v>
      </c>
      <c r="L203" s="178"/>
      <c r="M203" s="155" t="s">
        <v>1095</v>
      </c>
    </row>
    <row r="204" spans="1:13" x14ac:dyDescent="0.2">
      <c r="A204" s="155" t="s">
        <v>887</v>
      </c>
      <c r="B204" s="178">
        <v>25131.575000000001</v>
      </c>
      <c r="C204" s="179">
        <f t="shared" si="8"/>
        <v>0.18185188982122202</v>
      </c>
      <c r="D204" s="178">
        <v>14254.601000000001</v>
      </c>
      <c r="E204" s="179">
        <f t="shared" si="9"/>
        <v>0.1067526847156625</v>
      </c>
      <c r="F204" s="178">
        <v>5669.98</v>
      </c>
      <c r="G204" s="179">
        <f t="shared" si="10"/>
        <v>4.8448791933464394E-2</v>
      </c>
      <c r="H204" s="178">
        <v>8407.9259999999995</v>
      </c>
      <c r="I204" s="179">
        <f t="shared" si="11"/>
        <v>7.2631632077789429E-2</v>
      </c>
      <c r="J204" s="178">
        <v>-19461.595000000001</v>
      </c>
      <c r="K204" s="178">
        <v>-5846.6750000000011</v>
      </c>
      <c r="L204" s="178"/>
      <c r="M204" s="155" t="s">
        <v>1096</v>
      </c>
    </row>
    <row r="205" spans="1:13" x14ac:dyDescent="0.2">
      <c r="A205" s="155" t="s">
        <v>888</v>
      </c>
      <c r="B205" s="178">
        <v>117408.989</v>
      </c>
      <c r="C205" s="179">
        <f t="shared" si="8"/>
        <v>0.8495705713489532</v>
      </c>
      <c r="D205" s="178">
        <v>95612.399000000005</v>
      </c>
      <c r="E205" s="179">
        <f t="shared" si="9"/>
        <v>0.71604110738386328</v>
      </c>
      <c r="F205" s="178">
        <v>11110.130999999999</v>
      </c>
      <c r="G205" s="179">
        <f t="shared" si="10"/>
        <v>9.4933743182962341E-2</v>
      </c>
      <c r="H205" s="178">
        <v>8918.4050000000007</v>
      </c>
      <c r="I205" s="179">
        <f t="shared" si="11"/>
        <v>7.7041390549907038E-2</v>
      </c>
      <c r="J205" s="178">
        <v>-106298.85800000001</v>
      </c>
      <c r="K205" s="178">
        <v>-86693.994000000006</v>
      </c>
      <c r="L205" s="178"/>
      <c r="M205" s="155" t="s">
        <v>1097</v>
      </c>
    </row>
    <row r="206" spans="1:13" x14ac:dyDescent="0.2">
      <c r="A206" s="155" t="s">
        <v>889</v>
      </c>
      <c r="B206" s="178">
        <v>164.66300000000001</v>
      </c>
      <c r="C206" s="179">
        <f t="shared" ref="C206:C245" si="12">IF(B206=0,0,IF(OR(B206="x",B206="Ə"),"x",B206/$B$12*100))</f>
        <v>1.1915002435634013E-3</v>
      </c>
      <c r="D206" s="178">
        <v>470.37299999999999</v>
      </c>
      <c r="E206" s="179">
        <f t="shared" ref="E206:E245" si="13">IF(D206=0,0,IF(OR(D206="x",D206="Ə"),"x",D206/$D$12*100))</f>
        <v>3.5226226653247124E-3</v>
      </c>
      <c r="F206" s="178">
        <v>10703.762000000001</v>
      </c>
      <c r="G206" s="179">
        <f t="shared" ref="G206:G245" si="14">IF(F206=0,0,IF(OR(F206="x",F206="Ə"),"x",F206/$F$12*100))</f>
        <v>9.1461405162509002E-2</v>
      </c>
      <c r="H206" s="178">
        <v>8927.0759999999991</v>
      </c>
      <c r="I206" s="179">
        <f t="shared" ref="I206:I245" si="15">IF(H206=0,0,IF(OR(H206="x",H206="Ə"),"x",H206/$H$12*100))</f>
        <v>7.71162947393286E-2</v>
      </c>
      <c r="J206" s="178">
        <v>10539.099</v>
      </c>
      <c r="K206" s="178">
        <v>8456.7029999999995</v>
      </c>
      <c r="L206" s="178"/>
      <c r="M206" s="155" t="s">
        <v>1098</v>
      </c>
    </row>
    <row r="207" spans="1:13" x14ac:dyDescent="0.2">
      <c r="A207" s="155" t="s">
        <v>890</v>
      </c>
      <c r="B207" s="178">
        <v>21100.534</v>
      </c>
      <c r="C207" s="179">
        <f t="shared" si="12"/>
        <v>0.15268330712010486</v>
      </c>
      <c r="D207" s="178">
        <v>11960.169</v>
      </c>
      <c r="E207" s="179">
        <f t="shared" si="13"/>
        <v>8.9569687036700679E-2</v>
      </c>
      <c r="F207" s="178">
        <v>18062.763999999999</v>
      </c>
      <c r="G207" s="179">
        <f t="shared" si="14"/>
        <v>0.15434253644268078</v>
      </c>
      <c r="H207" s="178">
        <v>16385.22</v>
      </c>
      <c r="I207" s="179">
        <f t="shared" si="15"/>
        <v>0.1415432617453623</v>
      </c>
      <c r="J207" s="178">
        <v>-3037.7700000000004</v>
      </c>
      <c r="K207" s="178">
        <v>4425.0510000000013</v>
      </c>
      <c r="L207" s="178"/>
      <c r="M207" s="155" t="s">
        <v>1099</v>
      </c>
    </row>
    <row r="208" spans="1:13" x14ac:dyDescent="0.2">
      <c r="A208" s="155" t="s">
        <v>731</v>
      </c>
      <c r="B208" s="178">
        <v>231594.45600000001</v>
      </c>
      <c r="C208" s="179">
        <f t="shared" si="12"/>
        <v>1.6758157614760654</v>
      </c>
      <c r="D208" s="178">
        <v>373399.25400000002</v>
      </c>
      <c r="E208" s="179">
        <f t="shared" si="13"/>
        <v>2.7963864323754541</v>
      </c>
      <c r="F208" s="178">
        <v>105115.80499999999</v>
      </c>
      <c r="G208" s="179">
        <f t="shared" si="14"/>
        <v>0.89819254483501121</v>
      </c>
      <c r="H208" s="178">
        <v>82128.921000000002</v>
      </c>
      <c r="I208" s="179">
        <f t="shared" si="15"/>
        <v>0.70946837222613934</v>
      </c>
      <c r="J208" s="178">
        <v>-126478.65100000001</v>
      </c>
      <c r="K208" s="178">
        <v>-291270.33299999998</v>
      </c>
      <c r="L208" s="178"/>
      <c r="M208" s="155" t="s">
        <v>944</v>
      </c>
    </row>
    <row r="209" spans="1:13" x14ac:dyDescent="0.2">
      <c r="A209" s="155" t="s">
        <v>891</v>
      </c>
      <c r="B209" s="178">
        <v>106431.357</v>
      </c>
      <c r="C209" s="179">
        <f t="shared" si="12"/>
        <v>0.77013650782679344</v>
      </c>
      <c r="D209" s="178">
        <v>157386.209</v>
      </c>
      <c r="E209" s="179">
        <f t="shared" si="13"/>
        <v>1.1786650743833773</v>
      </c>
      <c r="F209" s="178">
        <v>55604.207999999999</v>
      </c>
      <c r="G209" s="179">
        <f t="shared" si="14"/>
        <v>0.47512631508701564</v>
      </c>
      <c r="H209" s="178">
        <v>55352.902000000002</v>
      </c>
      <c r="I209" s="179">
        <f t="shared" si="15"/>
        <v>0.47816448580802628</v>
      </c>
      <c r="J209" s="178">
        <v>-50827.149000000005</v>
      </c>
      <c r="K209" s="178">
        <v>-102033.307</v>
      </c>
      <c r="L209" s="178"/>
      <c r="M209" s="155" t="s">
        <v>1100</v>
      </c>
    </row>
    <row r="210" spans="1:13" x14ac:dyDescent="0.2">
      <c r="A210" s="155" t="s">
        <v>892</v>
      </c>
      <c r="B210" s="178">
        <v>56.543999999999997</v>
      </c>
      <c r="C210" s="179">
        <f t="shared" si="12"/>
        <v>4.0915196353794687E-4</v>
      </c>
      <c r="D210" s="178">
        <v>1.0289999999999999</v>
      </c>
      <c r="E210" s="179">
        <f t="shared" si="13"/>
        <v>7.7061793993684368E-6</v>
      </c>
      <c r="F210" s="178">
        <v>8796.9770000000008</v>
      </c>
      <c r="G210" s="179">
        <f t="shared" si="14"/>
        <v>7.5168326575485611E-2</v>
      </c>
      <c r="H210" s="178">
        <v>4085.3330000000001</v>
      </c>
      <c r="I210" s="179">
        <f t="shared" si="15"/>
        <v>3.5291034123189451E-2</v>
      </c>
      <c r="J210" s="178">
        <v>8740.4330000000009</v>
      </c>
      <c r="K210" s="178">
        <v>4084.3040000000001</v>
      </c>
      <c r="L210" s="178"/>
      <c r="M210" s="155" t="s">
        <v>1101</v>
      </c>
    </row>
    <row r="211" spans="1:13" x14ac:dyDescent="0.2">
      <c r="A211" s="155" t="s">
        <v>893</v>
      </c>
      <c r="B211" s="178">
        <v>137473.37100000001</v>
      </c>
      <c r="C211" s="179">
        <f t="shared" si="12"/>
        <v>0.99475629030190038</v>
      </c>
      <c r="D211" s="178">
        <v>103493.8</v>
      </c>
      <c r="E211" s="179">
        <f t="shared" si="13"/>
        <v>0.775064907213175</v>
      </c>
      <c r="F211" s="178">
        <v>18929.782999999999</v>
      </c>
      <c r="G211" s="179">
        <f t="shared" si="14"/>
        <v>0.16175103226336451</v>
      </c>
      <c r="H211" s="178">
        <v>27819.317999999999</v>
      </c>
      <c r="I211" s="179">
        <f t="shared" si="15"/>
        <v>0.24031639546197542</v>
      </c>
      <c r="J211" s="178">
        <v>-118543.58800000002</v>
      </c>
      <c r="K211" s="178">
        <v>-75674.482000000004</v>
      </c>
      <c r="L211" s="178"/>
      <c r="M211" s="155" t="s">
        <v>1102</v>
      </c>
    </row>
    <row r="212" spans="1:13" x14ac:dyDescent="0.2">
      <c r="A212" s="155" t="s">
        <v>894</v>
      </c>
      <c r="B212" s="178">
        <v>211.82400000000001</v>
      </c>
      <c r="C212" s="179">
        <f t="shared" si="12"/>
        <v>1.5327568888734804E-3</v>
      </c>
      <c r="D212" s="178">
        <v>481.43700000000001</v>
      </c>
      <c r="E212" s="179">
        <f t="shared" si="13"/>
        <v>3.6054809441144237E-3</v>
      </c>
      <c r="F212" s="178">
        <v>1.4630000000000001</v>
      </c>
      <c r="G212" s="179">
        <f t="shared" si="14"/>
        <v>1.2501028680640571E-5</v>
      </c>
      <c r="H212" s="178" t="s">
        <v>725</v>
      </c>
      <c r="I212" s="179" t="str">
        <f t="shared" si="15"/>
        <v>x</v>
      </c>
      <c r="J212" s="178">
        <v>-210.36100000000002</v>
      </c>
      <c r="K212" s="178">
        <v>-481.08</v>
      </c>
      <c r="L212" s="178"/>
      <c r="M212" s="155" t="s">
        <v>1103</v>
      </c>
    </row>
    <row r="213" spans="1:13" x14ac:dyDescent="0.2">
      <c r="A213" s="155" t="s">
        <v>895</v>
      </c>
      <c r="B213" s="178">
        <v>564.72</v>
      </c>
      <c r="C213" s="179">
        <f t="shared" si="12"/>
        <v>4.0863097207334007E-3</v>
      </c>
      <c r="D213" s="178">
        <v>1188.92</v>
      </c>
      <c r="E213" s="179">
        <f t="shared" si="13"/>
        <v>8.9038200306094471E-3</v>
      </c>
      <c r="F213" s="178">
        <v>1784.222</v>
      </c>
      <c r="G213" s="179">
        <f t="shared" si="14"/>
        <v>1.5245803413964374E-2</v>
      </c>
      <c r="H213" s="178">
        <v>1763.9829999999999</v>
      </c>
      <c r="I213" s="179">
        <f t="shared" si="15"/>
        <v>1.5238117491456898E-2</v>
      </c>
      <c r="J213" s="178">
        <v>1219.502</v>
      </c>
      <c r="K213" s="178">
        <v>575.06299999999987</v>
      </c>
      <c r="L213" s="178"/>
      <c r="M213" s="155" t="s">
        <v>1104</v>
      </c>
    </row>
    <row r="214" spans="1:13" x14ac:dyDescent="0.2">
      <c r="A214" s="155" t="s">
        <v>896</v>
      </c>
      <c r="B214" s="178">
        <v>898.40099999999995</v>
      </c>
      <c r="C214" s="179">
        <f t="shared" si="12"/>
        <v>6.5008229554763559E-3</v>
      </c>
      <c r="D214" s="178">
        <v>744.13400000000001</v>
      </c>
      <c r="E214" s="179">
        <f t="shared" si="13"/>
        <v>5.5728183684836076E-3</v>
      </c>
      <c r="F214" s="178">
        <v>47.375999999999998</v>
      </c>
      <c r="G214" s="179">
        <f t="shared" si="14"/>
        <v>4.048180005290688E-4</v>
      </c>
      <c r="H214" s="178">
        <v>157.589</v>
      </c>
      <c r="I214" s="179">
        <f t="shared" si="15"/>
        <v>1.3613281405553234E-3</v>
      </c>
      <c r="J214" s="178">
        <v>-851.02499999999998</v>
      </c>
      <c r="K214" s="178">
        <v>-586.54500000000007</v>
      </c>
      <c r="L214" s="178"/>
      <c r="M214" s="155" t="s">
        <v>1105</v>
      </c>
    </row>
    <row r="215" spans="1:13" x14ac:dyDescent="0.2">
      <c r="A215" s="155" t="s">
        <v>897</v>
      </c>
      <c r="B215" s="178">
        <v>281899.33299999998</v>
      </c>
      <c r="C215" s="179">
        <f t="shared" si="12"/>
        <v>2.0398214773802268</v>
      </c>
      <c r="D215" s="178">
        <v>295817.10600000003</v>
      </c>
      <c r="E215" s="179">
        <f t="shared" si="13"/>
        <v>2.2153738466841491</v>
      </c>
      <c r="F215" s="178">
        <v>91045.066999999995</v>
      </c>
      <c r="G215" s="179">
        <f t="shared" si="14"/>
        <v>0.77796103472169675</v>
      </c>
      <c r="H215" s="178">
        <v>77227.092000000004</v>
      </c>
      <c r="I215" s="179">
        <f t="shared" si="15"/>
        <v>0.66712406039035033</v>
      </c>
      <c r="J215" s="178">
        <v>-190854.266</v>
      </c>
      <c r="K215" s="178">
        <v>-218590.01400000002</v>
      </c>
      <c r="L215" s="178"/>
      <c r="M215" s="155" t="s">
        <v>1106</v>
      </c>
    </row>
    <row r="216" spans="1:13" x14ac:dyDescent="0.2">
      <c r="A216" s="155" t="s">
        <v>898</v>
      </c>
      <c r="B216" s="178">
        <v>4467.3760000000002</v>
      </c>
      <c r="C216" s="179">
        <f t="shared" si="12"/>
        <v>3.2325899516523399E-2</v>
      </c>
      <c r="D216" s="178">
        <v>10461.647000000001</v>
      </c>
      <c r="E216" s="179">
        <f t="shared" si="13"/>
        <v>7.8347258109683779E-2</v>
      </c>
      <c r="F216" s="178">
        <v>3610.4690000000001</v>
      </c>
      <c r="G216" s="179">
        <f t="shared" si="14"/>
        <v>3.08507016538371E-2</v>
      </c>
      <c r="H216" s="178">
        <v>2081.4070000000002</v>
      </c>
      <c r="I216" s="179">
        <f t="shared" si="15"/>
        <v>1.7980175780345293E-2</v>
      </c>
      <c r="J216" s="178">
        <v>-856.90700000000015</v>
      </c>
      <c r="K216" s="178">
        <v>-8380.2400000000016</v>
      </c>
      <c r="L216" s="178"/>
      <c r="M216" s="155" t="s">
        <v>1107</v>
      </c>
    </row>
    <row r="217" spans="1:13" x14ac:dyDescent="0.2">
      <c r="A217" s="155" t="s">
        <v>899</v>
      </c>
      <c r="B217" s="178">
        <v>244566.008</v>
      </c>
      <c r="C217" s="179">
        <f t="shared" si="12"/>
        <v>1.7696778152914057</v>
      </c>
      <c r="D217" s="178">
        <v>243565.772</v>
      </c>
      <c r="E217" s="179">
        <f t="shared" si="13"/>
        <v>1.8240636876362193</v>
      </c>
      <c r="F217" s="178">
        <v>26892.163</v>
      </c>
      <c r="G217" s="179">
        <f t="shared" si="14"/>
        <v>0.22978790221972739</v>
      </c>
      <c r="H217" s="178">
        <v>53289.279999999999</v>
      </c>
      <c r="I217" s="179">
        <f t="shared" si="15"/>
        <v>0.46033794524955413</v>
      </c>
      <c r="J217" s="178">
        <v>-217673.845</v>
      </c>
      <c r="K217" s="178">
        <v>-190276.492</v>
      </c>
      <c r="L217" s="178"/>
      <c r="M217" s="155" t="s">
        <v>1108</v>
      </c>
    </row>
    <row r="218" spans="1:13" x14ac:dyDescent="0.2">
      <c r="A218" s="155" t="s">
        <v>900</v>
      </c>
      <c r="B218" s="178">
        <v>500.54199999999997</v>
      </c>
      <c r="C218" s="179">
        <f t="shared" si="12"/>
        <v>3.6219181899619945E-3</v>
      </c>
      <c r="D218" s="178">
        <v>319.18700000000001</v>
      </c>
      <c r="E218" s="179">
        <f t="shared" si="13"/>
        <v>2.3903909464977773E-3</v>
      </c>
      <c r="F218" s="178">
        <v>759.94299999999998</v>
      </c>
      <c r="G218" s="179">
        <f t="shared" si="14"/>
        <v>6.4935538199945575E-3</v>
      </c>
      <c r="H218" s="178">
        <v>558.98299999999995</v>
      </c>
      <c r="I218" s="179">
        <f t="shared" si="15"/>
        <v>4.8287589107871504E-3</v>
      </c>
      <c r="J218" s="178">
        <v>259.40100000000001</v>
      </c>
      <c r="K218" s="178">
        <v>239.79599999999994</v>
      </c>
      <c r="L218" s="178"/>
      <c r="M218" s="155" t="s">
        <v>1109</v>
      </c>
    </row>
    <row r="219" spans="1:13" x14ac:dyDescent="0.2">
      <c r="A219" s="155" t="s">
        <v>901</v>
      </c>
      <c r="B219" s="178">
        <v>52906.281000000003</v>
      </c>
      <c r="C219" s="179">
        <f t="shared" si="12"/>
        <v>0.38282945590408129</v>
      </c>
      <c r="D219" s="178">
        <v>31779.665000000001</v>
      </c>
      <c r="E219" s="179">
        <f t="shared" si="13"/>
        <v>0.23799786175104967</v>
      </c>
      <c r="F219" s="178">
        <v>200642.128</v>
      </c>
      <c r="G219" s="179">
        <f t="shared" si="14"/>
        <v>1.714444973802294</v>
      </c>
      <c r="H219" s="178">
        <v>168040.71199999997</v>
      </c>
      <c r="I219" s="179">
        <f t="shared" si="15"/>
        <v>1.4516149604639448</v>
      </c>
      <c r="J219" s="178">
        <v>147735.84700000001</v>
      </c>
      <c r="K219" s="178">
        <v>136261.04699999996</v>
      </c>
      <c r="L219" s="178"/>
      <c r="M219" s="155" t="s">
        <v>1110</v>
      </c>
    </row>
    <row r="220" spans="1:13" x14ac:dyDescent="0.2">
      <c r="A220" s="155" t="s">
        <v>902</v>
      </c>
      <c r="B220" s="178" t="s">
        <v>725</v>
      </c>
      <c r="C220" s="179" t="str">
        <f t="shared" si="12"/>
        <v>x</v>
      </c>
      <c r="D220" s="178" t="s">
        <v>770</v>
      </c>
      <c r="E220" s="179" t="str">
        <f t="shared" si="13"/>
        <v>x</v>
      </c>
      <c r="F220" s="178">
        <v>6.17</v>
      </c>
      <c r="G220" s="179">
        <f t="shared" si="14"/>
        <v>5.2721358140500558E-5</v>
      </c>
      <c r="H220" s="178" t="s">
        <v>725</v>
      </c>
      <c r="I220" s="179" t="str">
        <f t="shared" si="15"/>
        <v>x</v>
      </c>
      <c r="J220" s="178">
        <v>6.0949999999999998</v>
      </c>
      <c r="K220" s="178" t="s">
        <v>725</v>
      </c>
      <c r="L220" s="178"/>
      <c r="M220" s="155" t="s">
        <v>1111</v>
      </c>
    </row>
    <row r="221" spans="1:13" x14ac:dyDescent="0.2">
      <c r="A221" s="155" t="s">
        <v>903</v>
      </c>
      <c r="B221" s="178">
        <v>34387.864000000001</v>
      </c>
      <c r="C221" s="179">
        <f t="shared" si="12"/>
        <v>0.24883032819531478</v>
      </c>
      <c r="D221" s="178">
        <v>15340.991</v>
      </c>
      <c r="E221" s="179">
        <f t="shared" si="13"/>
        <v>0.11488865773575956</v>
      </c>
      <c r="F221" s="178">
        <v>180472.47899999999</v>
      </c>
      <c r="G221" s="179">
        <f t="shared" si="14"/>
        <v>1.5420995461690381</v>
      </c>
      <c r="H221" s="178">
        <v>150768.29800000001</v>
      </c>
      <c r="I221" s="179">
        <f t="shared" si="15"/>
        <v>1.3024076983230488</v>
      </c>
      <c r="J221" s="178">
        <v>146084.61499999999</v>
      </c>
      <c r="K221" s="178">
        <v>135427.307</v>
      </c>
      <c r="L221" s="178"/>
      <c r="M221" s="155" t="s">
        <v>1112</v>
      </c>
    </row>
    <row r="222" spans="1:13" x14ac:dyDescent="0.2">
      <c r="A222" s="155" t="s">
        <v>904</v>
      </c>
      <c r="B222" s="178" t="s">
        <v>725</v>
      </c>
      <c r="C222" s="179" t="str">
        <f t="shared" si="12"/>
        <v>x</v>
      </c>
      <c r="D222" s="178" t="s">
        <v>770</v>
      </c>
      <c r="E222" s="179" t="str">
        <f t="shared" si="13"/>
        <v>x</v>
      </c>
      <c r="F222" s="178" t="s">
        <v>770</v>
      </c>
      <c r="G222" s="179" t="str">
        <f t="shared" si="14"/>
        <v>x</v>
      </c>
      <c r="H222" s="178" t="s">
        <v>770</v>
      </c>
      <c r="I222" s="179" t="str">
        <f t="shared" si="15"/>
        <v>x</v>
      </c>
      <c r="J222" s="178" t="s">
        <v>725</v>
      </c>
      <c r="K222" s="178" t="s">
        <v>770</v>
      </c>
      <c r="L222" s="178"/>
      <c r="M222" s="155" t="s">
        <v>1113</v>
      </c>
    </row>
    <row r="223" spans="1:13" x14ac:dyDescent="0.2">
      <c r="A223" s="155" t="s">
        <v>905</v>
      </c>
      <c r="B223" s="178">
        <v>59.676000000000002</v>
      </c>
      <c r="C223" s="179">
        <f t="shared" si="12"/>
        <v>4.3181509224834676E-4</v>
      </c>
      <c r="D223" s="178">
        <v>40.901000000000003</v>
      </c>
      <c r="E223" s="179">
        <f t="shared" si="13"/>
        <v>3.0630752537761757E-4</v>
      </c>
      <c r="F223" s="178">
        <v>27.885999999999999</v>
      </c>
      <c r="G223" s="179">
        <f t="shared" si="14"/>
        <v>2.3828003129756865E-4</v>
      </c>
      <c r="H223" s="178">
        <v>38.691000000000003</v>
      </c>
      <c r="I223" s="179">
        <f t="shared" si="15"/>
        <v>3.3423111439393632E-4</v>
      </c>
      <c r="J223" s="178">
        <v>-31.790000000000003</v>
      </c>
      <c r="K223" s="178">
        <v>-2.2100000000000009</v>
      </c>
      <c r="L223" s="178"/>
      <c r="M223" s="155" t="s">
        <v>1114</v>
      </c>
    </row>
    <row r="224" spans="1:13" x14ac:dyDescent="0.2">
      <c r="A224" s="155" t="s">
        <v>906</v>
      </c>
      <c r="B224" s="178">
        <v>1.788</v>
      </c>
      <c r="C224" s="179">
        <f t="shared" si="12"/>
        <v>1.293795470440452E-5</v>
      </c>
      <c r="D224" s="178">
        <v>4.4530000000000003</v>
      </c>
      <c r="E224" s="179">
        <f t="shared" si="13"/>
        <v>3.3348510073263019E-5</v>
      </c>
      <c r="F224" s="178" t="s">
        <v>725</v>
      </c>
      <c r="G224" s="179" t="str">
        <f t="shared" si="14"/>
        <v>x</v>
      </c>
      <c r="H224" s="178" t="s">
        <v>770</v>
      </c>
      <c r="I224" s="179" t="str">
        <f t="shared" si="15"/>
        <v>x</v>
      </c>
      <c r="J224" s="178">
        <v>-1.7070000000000001</v>
      </c>
      <c r="K224" s="178">
        <v>-4.4530000000000003</v>
      </c>
      <c r="L224" s="178"/>
      <c r="M224" s="155" t="s">
        <v>1115</v>
      </c>
    </row>
    <row r="225" spans="1:13" x14ac:dyDescent="0.2">
      <c r="A225" s="155" t="s">
        <v>907</v>
      </c>
      <c r="B225" s="178" t="s">
        <v>770</v>
      </c>
      <c r="C225" s="179" t="str">
        <f t="shared" si="12"/>
        <v>x</v>
      </c>
      <c r="D225" s="178" t="s">
        <v>725</v>
      </c>
      <c r="E225" s="179" t="str">
        <f t="shared" si="13"/>
        <v>x</v>
      </c>
      <c r="F225" s="178">
        <v>5.2590000000000003</v>
      </c>
      <c r="G225" s="179">
        <f t="shared" si="14"/>
        <v>4.4937053883450965E-5</v>
      </c>
      <c r="H225" s="178">
        <v>7.36</v>
      </c>
      <c r="I225" s="179">
        <f t="shared" si="15"/>
        <v>6.3579152824671655E-5</v>
      </c>
      <c r="J225" s="178">
        <v>5.2590000000000003</v>
      </c>
      <c r="K225" s="178">
        <v>7.3180000000000005</v>
      </c>
      <c r="L225" s="178"/>
      <c r="M225" s="155" t="s">
        <v>1116</v>
      </c>
    </row>
    <row r="226" spans="1:13" x14ac:dyDescent="0.2">
      <c r="A226" s="155" t="s">
        <v>908</v>
      </c>
      <c r="B226" s="178" t="s">
        <v>725</v>
      </c>
      <c r="C226" s="179" t="str">
        <f t="shared" si="12"/>
        <v>x</v>
      </c>
      <c r="D226" s="178" t="s">
        <v>770</v>
      </c>
      <c r="E226" s="179" t="str">
        <f t="shared" si="13"/>
        <v>x</v>
      </c>
      <c r="F226" s="178">
        <v>75.66</v>
      </c>
      <c r="G226" s="179">
        <f t="shared" si="14"/>
        <v>6.4649885849437153E-4</v>
      </c>
      <c r="H226" s="178">
        <v>143.47499999999999</v>
      </c>
      <c r="I226" s="179">
        <f t="shared" si="15"/>
        <v>1.239404748847794E-3</v>
      </c>
      <c r="J226" s="178">
        <v>75.570999999999998</v>
      </c>
      <c r="K226" s="178">
        <v>143.47499999999999</v>
      </c>
      <c r="L226" s="178"/>
      <c r="M226" s="155" t="s">
        <v>1117</v>
      </c>
    </row>
    <row r="227" spans="1:13" x14ac:dyDescent="0.2">
      <c r="A227" s="155" t="s">
        <v>909</v>
      </c>
      <c r="B227" s="178">
        <v>10.685</v>
      </c>
      <c r="C227" s="179">
        <f t="shared" si="12"/>
        <v>7.7316580546175765E-5</v>
      </c>
      <c r="D227" s="178">
        <v>25.805</v>
      </c>
      <c r="E227" s="179">
        <f t="shared" si="13"/>
        <v>1.9325360485976918E-4</v>
      </c>
      <c r="F227" s="178">
        <v>224.93700000000001</v>
      </c>
      <c r="G227" s="179">
        <f t="shared" si="14"/>
        <v>1.9220395682414547E-3</v>
      </c>
      <c r="H227" s="178">
        <v>508.51900000000001</v>
      </c>
      <c r="I227" s="179">
        <f t="shared" si="15"/>
        <v>4.3928270672892941E-3</v>
      </c>
      <c r="J227" s="178">
        <v>214.25200000000001</v>
      </c>
      <c r="K227" s="178">
        <v>482.714</v>
      </c>
      <c r="L227" s="178"/>
      <c r="M227" s="155" t="s">
        <v>1118</v>
      </c>
    </row>
    <row r="228" spans="1:13" x14ac:dyDescent="0.2">
      <c r="A228" s="155" t="s">
        <v>910</v>
      </c>
      <c r="B228" s="178" t="s">
        <v>770</v>
      </c>
      <c r="C228" s="179" t="str">
        <f t="shared" si="12"/>
        <v>x</v>
      </c>
      <c r="D228" s="178" t="s">
        <v>725</v>
      </c>
      <c r="E228" s="179" t="str">
        <f t="shared" si="13"/>
        <v>x</v>
      </c>
      <c r="F228" s="178" t="s">
        <v>725</v>
      </c>
      <c r="G228" s="179" t="str">
        <f t="shared" si="14"/>
        <v>x</v>
      </c>
      <c r="H228" s="178" t="s">
        <v>770</v>
      </c>
      <c r="I228" s="179" t="str">
        <f t="shared" si="15"/>
        <v>x</v>
      </c>
      <c r="J228" s="178" t="s">
        <v>725</v>
      </c>
      <c r="K228" s="178" t="s">
        <v>725</v>
      </c>
      <c r="L228" s="178"/>
      <c r="M228" s="155" t="s">
        <v>1119</v>
      </c>
    </row>
    <row r="229" spans="1:13" x14ac:dyDescent="0.2">
      <c r="A229" s="155" t="s">
        <v>911</v>
      </c>
      <c r="B229" s="178">
        <v>5.8789999999999996</v>
      </c>
      <c r="C229" s="179">
        <f t="shared" si="12"/>
        <v>4.2540400283665639E-5</v>
      </c>
      <c r="D229" s="178">
        <v>100.75</v>
      </c>
      <c r="E229" s="179">
        <f t="shared" si="13"/>
        <v>7.5451659328121473E-4</v>
      </c>
      <c r="F229" s="178">
        <v>1290.7159999999999</v>
      </c>
      <c r="G229" s="179">
        <f t="shared" si="14"/>
        <v>1.1028897973042838E-2</v>
      </c>
      <c r="H229" s="178">
        <v>1180.74</v>
      </c>
      <c r="I229" s="179">
        <f t="shared" si="15"/>
        <v>1.0199789253560163E-2</v>
      </c>
      <c r="J229" s="178">
        <v>1284.837</v>
      </c>
      <c r="K229" s="178">
        <v>1079.99</v>
      </c>
      <c r="L229" s="178"/>
      <c r="M229" s="155" t="s">
        <v>1120</v>
      </c>
    </row>
    <row r="230" spans="1:13" x14ac:dyDescent="0.2">
      <c r="A230" s="155" t="s">
        <v>912</v>
      </c>
      <c r="B230" s="178" t="s">
        <v>770</v>
      </c>
      <c r="C230" s="179" t="str">
        <f t="shared" si="12"/>
        <v>x</v>
      </c>
      <c r="D230" s="178" t="s">
        <v>770</v>
      </c>
      <c r="E230" s="179" t="str">
        <f t="shared" si="13"/>
        <v>x</v>
      </c>
      <c r="F230" s="178" t="s">
        <v>770</v>
      </c>
      <c r="G230" s="179" t="str">
        <f t="shared" si="14"/>
        <v>x</v>
      </c>
      <c r="H230" s="178" t="s">
        <v>725</v>
      </c>
      <c r="I230" s="179" t="str">
        <f t="shared" si="15"/>
        <v>x</v>
      </c>
      <c r="J230" s="178" t="s">
        <v>770</v>
      </c>
      <c r="K230" s="178" t="s">
        <v>725</v>
      </c>
      <c r="L230" s="178"/>
      <c r="M230" s="155" t="s">
        <v>1121</v>
      </c>
    </row>
    <row r="231" spans="1:13" x14ac:dyDescent="0.2">
      <c r="A231" s="155" t="s">
        <v>913</v>
      </c>
      <c r="B231" s="178">
        <v>11401.662</v>
      </c>
      <c r="C231" s="179">
        <f t="shared" si="12"/>
        <v>8.2502341449066124E-2</v>
      </c>
      <c r="D231" s="178">
        <v>10449.641</v>
      </c>
      <c r="E231" s="179">
        <f t="shared" si="13"/>
        <v>7.8257345194359368E-2</v>
      </c>
      <c r="F231" s="178">
        <v>16734.884999999998</v>
      </c>
      <c r="G231" s="179">
        <f t="shared" si="14"/>
        <v>0.14299608841573591</v>
      </c>
      <c r="H231" s="178">
        <v>13995.688</v>
      </c>
      <c r="I231" s="179">
        <f t="shared" si="15"/>
        <v>0.12090135682587271</v>
      </c>
      <c r="J231" s="178">
        <v>5333.2229999999981</v>
      </c>
      <c r="K231" s="178">
        <v>3546.0470000000005</v>
      </c>
      <c r="L231" s="178"/>
      <c r="M231" s="155" t="s">
        <v>1122</v>
      </c>
    </row>
    <row r="232" spans="1:13" x14ac:dyDescent="0.2">
      <c r="A232" s="155" t="s">
        <v>914</v>
      </c>
      <c r="B232" s="178">
        <v>6.4240000000000004</v>
      </c>
      <c r="C232" s="179">
        <f t="shared" si="12"/>
        <v>4.6484016231037264E-5</v>
      </c>
      <c r="D232" s="178">
        <v>1.911</v>
      </c>
      <c r="E232" s="179">
        <f t="shared" si="13"/>
        <v>1.4311476027398525E-5</v>
      </c>
      <c r="F232" s="178">
        <v>1720.1610000000001</v>
      </c>
      <c r="G232" s="179">
        <f t="shared" si="14"/>
        <v>1.4698415581899773E-2</v>
      </c>
      <c r="H232" s="178">
        <v>1293.6600000000001</v>
      </c>
      <c r="I232" s="179">
        <f t="shared" si="15"/>
        <v>1.1175245494995208E-2</v>
      </c>
      <c r="J232" s="178">
        <v>1713.7370000000001</v>
      </c>
      <c r="K232" s="178">
        <v>1291.749</v>
      </c>
      <c r="L232" s="178"/>
      <c r="M232" s="155" t="s">
        <v>1123</v>
      </c>
    </row>
    <row r="233" spans="1:13" x14ac:dyDescent="0.2">
      <c r="A233" s="155" t="s">
        <v>915</v>
      </c>
      <c r="B233" s="178">
        <v>7031.44</v>
      </c>
      <c r="C233" s="179">
        <f t="shared" si="12"/>
        <v>5.0879447554104083E-2</v>
      </c>
      <c r="D233" s="178">
        <v>5803.3909999999996</v>
      </c>
      <c r="E233" s="179">
        <f t="shared" si="13"/>
        <v>4.3461586171700865E-2</v>
      </c>
      <c r="F233" s="178">
        <v>36.603999999999999</v>
      </c>
      <c r="G233" s="179">
        <f t="shared" si="14"/>
        <v>3.1277351594406522E-4</v>
      </c>
      <c r="H233" s="178" t="s">
        <v>770</v>
      </c>
      <c r="I233" s="179" t="str">
        <f t="shared" si="15"/>
        <v>x</v>
      </c>
      <c r="J233" s="178">
        <v>-6994.8359999999993</v>
      </c>
      <c r="K233" s="178">
        <v>-5803.3909999999996</v>
      </c>
      <c r="L233" s="178"/>
      <c r="M233" s="155" t="s">
        <v>1124</v>
      </c>
    </row>
    <row r="234" spans="1:13" x14ac:dyDescent="0.2">
      <c r="A234" s="155" t="s">
        <v>916</v>
      </c>
      <c r="B234" s="178" t="s">
        <v>770</v>
      </c>
      <c r="C234" s="179" t="str">
        <f t="shared" si="12"/>
        <v>x</v>
      </c>
      <c r="D234" s="178" t="s">
        <v>770</v>
      </c>
      <c r="E234" s="179" t="str">
        <f t="shared" si="13"/>
        <v>x</v>
      </c>
      <c r="F234" s="178">
        <v>3.7970000000000002</v>
      </c>
      <c r="G234" s="179">
        <f t="shared" si="14"/>
        <v>3.2444569993432841E-5</v>
      </c>
      <c r="H234" s="178" t="s">
        <v>770</v>
      </c>
      <c r="I234" s="179" t="str">
        <f t="shared" si="15"/>
        <v>x</v>
      </c>
      <c r="J234" s="178">
        <v>3.7970000000000002</v>
      </c>
      <c r="K234" s="178" t="s">
        <v>770</v>
      </c>
      <c r="L234" s="178"/>
      <c r="M234" s="155" t="s">
        <v>1125</v>
      </c>
    </row>
    <row r="235" spans="1:13" x14ac:dyDescent="0.2">
      <c r="A235" s="155" t="s">
        <v>917</v>
      </c>
      <c r="B235" s="178" t="s">
        <v>725</v>
      </c>
      <c r="C235" s="179" t="str">
        <f t="shared" si="12"/>
        <v>x</v>
      </c>
      <c r="D235" s="178" t="s">
        <v>770</v>
      </c>
      <c r="E235" s="179" t="str">
        <f t="shared" si="13"/>
        <v>x</v>
      </c>
      <c r="F235" s="178" t="s">
        <v>725</v>
      </c>
      <c r="G235" s="179" t="str">
        <f t="shared" si="14"/>
        <v>x</v>
      </c>
      <c r="H235" s="178">
        <v>97.84</v>
      </c>
      <c r="I235" s="179">
        <f t="shared" si="15"/>
        <v>8.4518808591927644E-4</v>
      </c>
      <c r="J235" s="178" t="s">
        <v>725</v>
      </c>
      <c r="K235" s="178">
        <v>97.84</v>
      </c>
      <c r="L235" s="178"/>
      <c r="M235" s="155" t="s">
        <v>1126</v>
      </c>
    </row>
    <row r="236" spans="1:13" x14ac:dyDescent="0.2">
      <c r="A236" s="155" t="s">
        <v>918</v>
      </c>
      <c r="B236" s="178" t="s">
        <v>770</v>
      </c>
      <c r="C236" s="179" t="str">
        <f t="shared" si="12"/>
        <v>x</v>
      </c>
      <c r="D236" s="178" t="s">
        <v>770</v>
      </c>
      <c r="E236" s="179" t="str">
        <f t="shared" si="13"/>
        <v>x</v>
      </c>
      <c r="F236" s="178" t="s">
        <v>725</v>
      </c>
      <c r="G236" s="179" t="str">
        <f t="shared" si="14"/>
        <v>x</v>
      </c>
      <c r="H236" s="178">
        <v>5.6589999999999998</v>
      </c>
      <c r="I236" s="179">
        <f t="shared" si="15"/>
        <v>4.888511220581751E-5</v>
      </c>
      <c r="J236" s="178" t="s">
        <v>725</v>
      </c>
      <c r="K236" s="178">
        <v>5.6589999999999998</v>
      </c>
      <c r="L236" s="178"/>
      <c r="M236" s="155" t="s">
        <v>1127</v>
      </c>
    </row>
    <row r="237" spans="1:13" x14ac:dyDescent="0.2">
      <c r="A237" s="155" t="s">
        <v>919</v>
      </c>
      <c r="B237" s="178" t="s">
        <v>725</v>
      </c>
      <c r="C237" s="179" t="str">
        <f t="shared" si="12"/>
        <v>x</v>
      </c>
      <c r="D237" s="178">
        <v>10.965</v>
      </c>
      <c r="E237" s="179">
        <f t="shared" si="13"/>
        <v>8.2116867943707395E-5</v>
      </c>
      <c r="F237" s="178" t="s">
        <v>770</v>
      </c>
      <c r="G237" s="179" t="str">
        <f t="shared" si="14"/>
        <v>x</v>
      </c>
      <c r="H237" s="178" t="s">
        <v>770</v>
      </c>
      <c r="I237" s="179" t="str">
        <f t="shared" si="15"/>
        <v>x</v>
      </c>
      <c r="J237" s="178" t="s">
        <v>725</v>
      </c>
      <c r="K237" s="178">
        <v>-10.965</v>
      </c>
      <c r="L237" s="178"/>
      <c r="M237" s="155" t="s">
        <v>1128</v>
      </c>
    </row>
    <row r="238" spans="1:13" x14ac:dyDescent="0.2">
      <c r="A238" s="155" t="s">
        <v>920</v>
      </c>
      <c r="B238" s="178" t="s">
        <v>770</v>
      </c>
      <c r="C238" s="179" t="str">
        <f t="shared" si="12"/>
        <v>x</v>
      </c>
      <c r="D238" s="178" t="s">
        <v>725</v>
      </c>
      <c r="E238" s="179" t="str">
        <f t="shared" si="13"/>
        <v>x</v>
      </c>
      <c r="F238" s="178">
        <v>2.524</v>
      </c>
      <c r="G238" s="179">
        <f t="shared" si="14"/>
        <v>2.1567051531057279E-5</v>
      </c>
      <c r="H238" s="178" t="s">
        <v>770</v>
      </c>
      <c r="I238" s="179" t="str">
        <f t="shared" si="15"/>
        <v>x</v>
      </c>
      <c r="J238" s="178">
        <v>2.524</v>
      </c>
      <c r="K238" s="178" t="s">
        <v>725</v>
      </c>
      <c r="L238" s="178"/>
      <c r="M238" s="155" t="s">
        <v>1129</v>
      </c>
    </row>
    <row r="239" spans="1:13" x14ac:dyDescent="0.2">
      <c r="A239" s="155" t="s">
        <v>921</v>
      </c>
      <c r="B239" s="178" t="s">
        <v>725</v>
      </c>
      <c r="C239" s="179" t="str">
        <f t="shared" si="12"/>
        <v>x</v>
      </c>
      <c r="D239" s="178">
        <v>0.56499999999999995</v>
      </c>
      <c r="E239" s="179">
        <f t="shared" si="13"/>
        <v>4.2312841211303854E-6</v>
      </c>
      <c r="F239" s="178">
        <v>40</v>
      </c>
      <c r="G239" s="179">
        <f t="shared" si="14"/>
        <v>3.417916248978967E-4</v>
      </c>
      <c r="H239" s="178" t="s">
        <v>770</v>
      </c>
      <c r="I239" s="179" t="str">
        <f t="shared" si="15"/>
        <v>x</v>
      </c>
      <c r="J239" s="178">
        <v>39.607999999999997</v>
      </c>
      <c r="K239" s="178">
        <v>-0.56499999999999995</v>
      </c>
      <c r="L239" s="178"/>
      <c r="M239" s="155" t="s">
        <v>1130</v>
      </c>
    </row>
    <row r="240" spans="1:13" x14ac:dyDescent="0.2">
      <c r="A240" s="155" t="s">
        <v>922</v>
      </c>
      <c r="B240" s="178" t="s">
        <v>725</v>
      </c>
      <c r="C240" s="179" t="str">
        <f t="shared" si="12"/>
        <v>x</v>
      </c>
      <c r="D240" s="178" t="s">
        <v>725</v>
      </c>
      <c r="E240" s="179" t="str">
        <f t="shared" si="13"/>
        <v>x</v>
      </c>
      <c r="F240" s="178" t="s">
        <v>770</v>
      </c>
      <c r="G240" s="179" t="str">
        <f t="shared" si="14"/>
        <v>x</v>
      </c>
      <c r="H240" s="178" t="s">
        <v>770</v>
      </c>
      <c r="I240" s="179" t="str">
        <f t="shared" si="15"/>
        <v>x</v>
      </c>
      <c r="J240" s="178" t="s">
        <v>725</v>
      </c>
      <c r="K240" s="178" t="s">
        <v>725</v>
      </c>
      <c r="L240" s="178"/>
      <c r="M240" s="155" t="s">
        <v>1131</v>
      </c>
    </row>
    <row r="241" spans="1:13" x14ac:dyDescent="0.2">
      <c r="A241" s="155" t="s">
        <v>923</v>
      </c>
      <c r="B241" s="178" t="s">
        <v>770</v>
      </c>
      <c r="C241" s="179" t="str">
        <f t="shared" si="12"/>
        <v>x</v>
      </c>
      <c r="D241" s="178" t="s">
        <v>770</v>
      </c>
      <c r="E241" s="179" t="str">
        <f t="shared" si="13"/>
        <v>x</v>
      </c>
      <c r="F241" s="178" t="s">
        <v>725</v>
      </c>
      <c r="G241" s="179" t="str">
        <f t="shared" si="14"/>
        <v>x</v>
      </c>
      <c r="H241" s="178" t="s">
        <v>770</v>
      </c>
      <c r="I241" s="179" t="str">
        <f t="shared" si="15"/>
        <v>x</v>
      </c>
      <c r="J241" s="178" t="s">
        <v>725</v>
      </c>
      <c r="K241" s="178" t="s">
        <v>770</v>
      </c>
      <c r="L241" s="178"/>
      <c r="M241" s="155" t="s">
        <v>1132</v>
      </c>
    </row>
    <row r="242" spans="1:13" x14ac:dyDescent="0.2">
      <c r="A242" s="155" t="s">
        <v>924</v>
      </c>
      <c r="B242" s="178" t="s">
        <v>770</v>
      </c>
      <c r="C242" s="179" t="str">
        <f t="shared" si="12"/>
        <v>x</v>
      </c>
      <c r="D242" s="178" t="s">
        <v>725</v>
      </c>
      <c r="E242" s="179" t="str">
        <f t="shared" si="13"/>
        <v>x</v>
      </c>
      <c r="F242" s="178" t="s">
        <v>770</v>
      </c>
      <c r="G242" s="179" t="str">
        <f t="shared" si="14"/>
        <v>x</v>
      </c>
      <c r="H242" s="178" t="s">
        <v>725</v>
      </c>
      <c r="I242" s="179" t="str">
        <f t="shared" si="15"/>
        <v>x</v>
      </c>
      <c r="J242" s="178" t="s">
        <v>770</v>
      </c>
      <c r="K242" s="178" t="s">
        <v>725</v>
      </c>
      <c r="L242" s="178"/>
      <c r="M242" s="155" t="s">
        <v>1133</v>
      </c>
    </row>
    <row r="243" spans="1:13" x14ac:dyDescent="0.2">
      <c r="A243" s="155" t="s">
        <v>925</v>
      </c>
      <c r="B243" s="178">
        <v>35881.989000000001</v>
      </c>
      <c r="C243" s="179">
        <f t="shared" si="12"/>
        <v>0.25964180558497829</v>
      </c>
      <c r="D243" s="178">
        <v>33457.43</v>
      </c>
      <c r="E243" s="179">
        <f t="shared" si="13"/>
        <v>0.25056264122625022</v>
      </c>
      <c r="F243" s="178">
        <v>578309.38099999994</v>
      </c>
      <c r="G243" s="179">
        <f t="shared" si="14"/>
        <v>4.94153257564217</v>
      </c>
      <c r="H243" s="178">
        <v>577422.82700000005</v>
      </c>
      <c r="I243" s="179">
        <f t="shared" si="15"/>
        <v>4.9880508372672479</v>
      </c>
      <c r="J243" s="178">
        <v>542427.39199999999</v>
      </c>
      <c r="K243" s="178">
        <v>543965.397</v>
      </c>
      <c r="L243" s="178"/>
      <c r="M243" s="155" t="s">
        <v>1134</v>
      </c>
    </row>
    <row r="244" spans="1:13" x14ac:dyDescent="0.2">
      <c r="A244" s="155" t="s">
        <v>926</v>
      </c>
      <c r="B244" s="178" t="s">
        <v>770</v>
      </c>
      <c r="C244" s="179" t="str">
        <f t="shared" si="12"/>
        <v>x</v>
      </c>
      <c r="D244" s="178" t="s">
        <v>770</v>
      </c>
      <c r="E244" s="179" t="str">
        <f t="shared" si="13"/>
        <v>x</v>
      </c>
      <c r="F244" s="178">
        <v>560079.10699999996</v>
      </c>
      <c r="G244" s="179">
        <f t="shared" si="14"/>
        <v>4.7857587013223224</v>
      </c>
      <c r="H244" s="178">
        <v>554934.02300000004</v>
      </c>
      <c r="I244" s="179">
        <f t="shared" si="15"/>
        <v>4.7937819369465835</v>
      </c>
      <c r="J244" s="178">
        <v>560079.10699999996</v>
      </c>
      <c r="K244" s="178">
        <v>554934.02300000004</v>
      </c>
      <c r="L244" s="178"/>
      <c r="M244" s="155" t="s">
        <v>1135</v>
      </c>
    </row>
    <row r="245" spans="1:13" x14ac:dyDescent="0.2">
      <c r="A245" s="155" t="s">
        <v>927</v>
      </c>
      <c r="B245" s="178">
        <v>35881.989000000001</v>
      </c>
      <c r="C245" s="179">
        <f t="shared" si="12"/>
        <v>0.25964180558497829</v>
      </c>
      <c r="D245" s="178">
        <v>33457.43</v>
      </c>
      <c r="E245" s="179">
        <f t="shared" si="13"/>
        <v>0.25056264122625022</v>
      </c>
      <c r="F245" s="178">
        <v>18230.274000000001</v>
      </c>
      <c r="G245" s="179">
        <f t="shared" si="14"/>
        <v>0.15577387431984696</v>
      </c>
      <c r="H245" s="178">
        <v>22488.804</v>
      </c>
      <c r="I245" s="179">
        <f t="shared" si="15"/>
        <v>0.19426890032066402</v>
      </c>
      <c r="J245" s="178">
        <v>-17651.715</v>
      </c>
      <c r="K245" s="178">
        <v>-10968.626</v>
      </c>
      <c r="L245" s="178"/>
      <c r="M245" s="155" t="s">
        <v>1136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709</v>
      </c>
      <c r="H6" s="25"/>
      <c r="I6" s="51" t="s">
        <v>710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19764.410244000013</v>
      </c>
      <c r="H9" s="34"/>
      <c r="I9" s="33">
        <f>I15+I27</f>
        <v>20342.822276999977</v>
      </c>
      <c r="J9" s="34"/>
      <c r="K9" s="35">
        <f>I9/G9*100-100</f>
        <v>2.9265332274488429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26611.390012000069</v>
      </c>
      <c r="H10" s="34"/>
      <c r="I10" s="34">
        <f>I16+I28</f>
        <v>26826.244858999991</v>
      </c>
      <c r="J10" s="34"/>
      <c r="K10" s="36">
        <f>I10/G10*100-100</f>
        <v>0.80737927219523442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-6846.9797680000556</v>
      </c>
      <c r="H11" s="34"/>
      <c r="I11" s="33">
        <f>I9-I10</f>
        <v>-6483.4225820000138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74.270491827324705</v>
      </c>
      <c r="H12" s="34"/>
      <c r="I12" s="34">
        <f>I9/I10*100</f>
        <v>75.831792276268303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-5210.8408090000448</v>
      </c>
      <c r="H13" s="40"/>
      <c r="I13" s="39">
        <v>-5152.7834270000094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14165.557828000019</v>
      </c>
      <c r="H15" s="42"/>
      <c r="I15" s="33">
        <v>14498.145680999987</v>
      </c>
      <c r="J15" s="42"/>
      <c r="K15" s="35">
        <f>I15/G15*100-100</f>
        <v>2.3478627318337431</v>
      </c>
    </row>
    <row r="16" spans="1:15" ht="13.5" customHeight="1" x14ac:dyDescent="0.2">
      <c r="D16" s="29" t="s">
        <v>521</v>
      </c>
      <c r="E16" s="29"/>
      <c r="G16" s="42">
        <v>19587.600224000038</v>
      </c>
      <c r="H16" s="42"/>
      <c r="I16" s="42">
        <v>19609.395847999989</v>
      </c>
      <c r="J16" s="42"/>
      <c r="K16" s="43">
        <f>I16/G16*100-100</f>
        <v>0.11127255891840093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-5422.0423960000189</v>
      </c>
      <c r="H17" s="42"/>
      <c r="I17" s="33">
        <f>I15-I16</f>
        <v>-5111.250167000002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72.319006238668422</v>
      </c>
      <c r="H18" s="44"/>
      <c r="I18" s="44">
        <f>I15/I16*100</f>
        <v>73.934688214673827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-5147.2381640000203</v>
      </c>
      <c r="H19" s="46"/>
      <c r="I19" s="39">
        <v>-5075.6395849999972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12994.307393000006</v>
      </c>
      <c r="H21" s="42"/>
      <c r="I21" s="33">
        <v>13246.729135999998</v>
      </c>
      <c r="J21" s="42"/>
      <c r="K21" s="35">
        <f>I21/G21*100-100</f>
        <v>1.942556346912113</v>
      </c>
    </row>
    <row r="22" spans="2:11" ht="13.5" customHeight="1" x14ac:dyDescent="0.2">
      <c r="E22" s="29" t="s">
        <v>521</v>
      </c>
      <c r="F22" s="29"/>
      <c r="G22" s="42">
        <v>18159.636148000012</v>
      </c>
      <c r="H22" s="42"/>
      <c r="I22" s="42">
        <v>18218.186091999993</v>
      </c>
      <c r="J22" s="42"/>
      <c r="K22" s="43">
        <f>I22/G22*100-100</f>
        <v>0.32241804583969724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-5165.3287550000059</v>
      </c>
      <c r="H23" s="42"/>
      <c r="I23" s="33">
        <f>I21-I22</f>
        <v>-4971.4569559999945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71.555989817731657</v>
      </c>
      <c r="H24" s="42"/>
      <c r="I24" s="42">
        <f>I21/I22*100</f>
        <v>72.711570016385593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-4894.716894000012</v>
      </c>
      <c r="H25" s="46"/>
      <c r="I25" s="39">
        <v>-4936.2123779999947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5598.8524159999943</v>
      </c>
      <c r="H27" s="42"/>
      <c r="I27" s="33">
        <v>5844.6765959999921</v>
      </c>
      <c r="J27" s="42"/>
      <c r="K27" s="35">
        <f>I27/G27*100-100</f>
        <v>4.3906172503761525</v>
      </c>
    </row>
    <row r="28" spans="2:11" ht="13.5" customHeight="1" x14ac:dyDescent="0.2">
      <c r="D28" s="29" t="s">
        <v>521</v>
      </c>
      <c r="G28" s="42">
        <v>7023.7897880000291</v>
      </c>
      <c r="H28" s="42"/>
      <c r="I28" s="42">
        <v>7216.8490110000002</v>
      </c>
      <c r="J28" s="42"/>
      <c r="K28" s="43">
        <f>I28/G28*100-100</f>
        <v>2.7486475083552193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-1424.9373720000349</v>
      </c>
      <c r="H29" s="42"/>
      <c r="I29" s="33">
        <f>I27-I28</f>
        <v>-1372.1724150000082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79.712699055508395</v>
      </c>
      <c r="H30" s="42"/>
      <c r="I30" s="42">
        <f>I27/I28*100</f>
        <v>80.986543948632871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4817.3090249999905</v>
      </c>
      <c r="H32" s="42"/>
      <c r="I32" s="42">
        <v>4855.7767289999938</v>
      </c>
      <c r="J32" s="42"/>
      <c r="K32" s="43">
        <f>I32/G32*100-100</f>
        <v>0.79853095992743306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4880.9116700000168</v>
      </c>
      <c r="H33" s="42"/>
      <c r="I33" s="33">
        <v>4932.920571000006</v>
      </c>
      <c r="J33" s="42"/>
      <c r="K33" s="35">
        <f>I33/G33*100-100</f>
        <v>1.0655571031874302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-63.602645000026314</v>
      </c>
      <c r="H34" s="42"/>
      <c r="I34" s="42">
        <f>I32-I33</f>
        <v>-77.143842000012228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98.696910550728617</v>
      </c>
      <c r="H35" s="42"/>
      <c r="I35" s="33">
        <f>I32/I33*100</f>
        <v>98.436142628090735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105148.40943499999</v>
      </c>
      <c r="D13" s="58"/>
      <c r="E13" s="57">
        <f>SUM(E14:E25)</f>
        <v>52407.395627000005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39656.169637999999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12751.225988999999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39054.475241000007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13352.920385999996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5" si="1">M15+U15</f>
        <v>8963.4433970000009</v>
      </c>
      <c r="F15" s="29"/>
      <c r="G15" s="34">
        <f t="shared" ref="G15:G25" si="2">E15/C15*100-100</f>
        <v>2.4022411203127376</v>
      </c>
      <c r="H15" s="62"/>
      <c r="I15" s="34">
        <f t="shared" ref="I15:I25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5" si="4">M15/K15*100-100</f>
        <v>3.0027187472376937</v>
      </c>
      <c r="P15" s="62"/>
      <c r="Q15" s="34">
        <f t="shared" ref="Q15:Q25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5" si="6">U15/S15*100-100</f>
        <v>0.38663254064252328</v>
      </c>
      <c r="X15" s="62"/>
      <c r="Y15" s="34">
        <f t="shared" ref="Y15:Y25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5" si="8">AC15/AA15*100-100</f>
        <v>3.0148023345764443</v>
      </c>
      <c r="AF15" s="62"/>
      <c r="AG15" s="34">
        <f t="shared" ref="AG15:AG25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5" si="10">AK15/AI15*100-100</f>
        <v>0.4665803051421733</v>
      </c>
      <c r="AN15" s="62"/>
      <c r="AO15" s="34">
        <f t="shared" ref="AO15:AO25" si="11">AK15/AK14*100-100</f>
        <v>4.5415632566677004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8521.7513209999997</v>
      </c>
      <c r="F16" s="29"/>
      <c r="G16" s="34">
        <f t="shared" si="2"/>
        <v>-14.596793659017536</v>
      </c>
      <c r="H16" s="62"/>
      <c r="I16" s="34">
        <f t="shared" si="3"/>
        <v>-4.9277053074026469</v>
      </c>
      <c r="J16" s="29"/>
      <c r="K16" s="62">
        <v>7797.3790110000009</v>
      </c>
      <c r="L16" s="62"/>
      <c r="M16" s="62">
        <v>6645.3806170000007</v>
      </c>
      <c r="N16" s="29"/>
      <c r="O16" s="34">
        <f t="shared" si="4"/>
        <v>-14.774174660162615</v>
      </c>
      <c r="P16" s="62"/>
      <c r="Q16" s="34">
        <f t="shared" si="5"/>
        <v>-4.335323726266509</v>
      </c>
      <c r="R16" s="29"/>
      <c r="S16" s="62">
        <v>2180.8778789999992</v>
      </c>
      <c r="T16" s="62"/>
      <c r="U16" s="62">
        <v>1876.3707039999995</v>
      </c>
      <c r="V16" s="29"/>
      <c r="W16" s="34">
        <f t="shared" si="6"/>
        <v>-13.962596343983549</v>
      </c>
      <c r="X16" s="62"/>
      <c r="Y16" s="34">
        <f t="shared" si="7"/>
        <v>-6.9679568554556113</v>
      </c>
      <c r="Z16" s="29"/>
      <c r="AA16" s="62">
        <v>7679.9178500000007</v>
      </c>
      <c r="AB16" s="62"/>
      <c r="AC16" s="62">
        <v>6521.7877400000007</v>
      </c>
      <c r="AD16" s="29"/>
      <c r="AE16" s="34">
        <f t="shared" si="8"/>
        <v>-15.079980445363745</v>
      </c>
      <c r="AF16" s="62"/>
      <c r="AG16" s="34">
        <f t="shared" si="9"/>
        <v>-4.7840696845991459</v>
      </c>
      <c r="AH16" s="29"/>
      <c r="AI16" s="62">
        <v>2298.3390399999989</v>
      </c>
      <c r="AJ16" s="62"/>
      <c r="AK16" s="62">
        <v>1999.9635809999993</v>
      </c>
      <c r="AL16" s="29"/>
      <c r="AM16" s="34">
        <f t="shared" si="10"/>
        <v>-12.982221239212805</v>
      </c>
      <c r="AN16" s="62"/>
      <c r="AO16" s="34">
        <f t="shared" si="11"/>
        <v>-5.3930984061516796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9238.0125789999984</v>
      </c>
      <c r="F17" s="29"/>
      <c r="G17" s="34">
        <f t="shared" si="2"/>
        <v>13.973820841199782</v>
      </c>
      <c r="H17" s="62"/>
      <c r="I17" s="34">
        <f t="shared" si="3"/>
        <v>8.40509457527736</v>
      </c>
      <c r="J17" s="29"/>
      <c r="K17" s="62">
        <v>6098.4687640000002</v>
      </c>
      <c r="L17" s="62"/>
      <c r="M17" s="62">
        <v>6644.778495999999</v>
      </c>
      <c r="N17" s="29"/>
      <c r="O17" s="34">
        <f t="shared" si="4"/>
        <v>8.9581459402552071</v>
      </c>
      <c r="P17" s="62"/>
      <c r="Q17" s="34">
        <f t="shared" si="5"/>
        <v>-9.0607451206210499E-3</v>
      </c>
      <c r="R17" s="29"/>
      <c r="S17" s="62">
        <v>2006.9123760000016</v>
      </c>
      <c r="T17" s="62"/>
      <c r="U17" s="62">
        <v>2593.2340829999989</v>
      </c>
      <c r="V17" s="29"/>
      <c r="W17" s="34">
        <f t="shared" si="6"/>
        <v>29.21511242900408</v>
      </c>
      <c r="X17" s="62"/>
      <c r="Y17" s="34">
        <f t="shared" si="7"/>
        <v>38.204784239692515</v>
      </c>
      <c r="Z17" s="29"/>
      <c r="AA17" s="62">
        <v>5988.5956679999999</v>
      </c>
      <c r="AB17" s="62"/>
      <c r="AC17" s="62">
        <v>6549.6294879999987</v>
      </c>
      <c r="AD17" s="29"/>
      <c r="AE17" s="34">
        <f t="shared" si="8"/>
        <v>9.368370334265137</v>
      </c>
      <c r="AF17" s="62"/>
      <c r="AG17" s="34">
        <f t="shared" si="9"/>
        <v>0.42690362075472876</v>
      </c>
      <c r="AH17" s="29"/>
      <c r="AI17" s="62">
        <v>2116.7854720000014</v>
      </c>
      <c r="AJ17" s="62"/>
      <c r="AK17" s="62">
        <v>2688.3830909999992</v>
      </c>
      <c r="AL17" s="29"/>
      <c r="AM17" s="34">
        <f t="shared" si="10"/>
        <v>27.003096277863975</v>
      </c>
      <c r="AN17" s="62"/>
      <c r="AO17" s="34">
        <f t="shared" si="11"/>
        <v>34.421602300167081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9071.0396319999982</v>
      </c>
      <c r="F18" s="29"/>
      <c r="G18" s="34">
        <f t="shared" si="2"/>
        <v>-3.5517095355926216</v>
      </c>
      <c r="H18" s="62"/>
      <c r="I18" s="34">
        <f t="shared" si="3"/>
        <v>-1.8074552894587441</v>
      </c>
      <c r="J18" s="29"/>
      <c r="K18" s="62">
        <v>6961.3360329999987</v>
      </c>
      <c r="L18" s="62"/>
      <c r="M18" s="62">
        <v>6695.5223029999997</v>
      </c>
      <c r="N18" s="29"/>
      <c r="O18" s="34">
        <f t="shared" si="4"/>
        <v>-3.8184298062888757</v>
      </c>
      <c r="P18" s="62"/>
      <c r="Q18" s="34">
        <f t="shared" si="5"/>
        <v>0.76366438746676124</v>
      </c>
      <c r="R18" s="29"/>
      <c r="S18" s="62">
        <v>2443.7447499999989</v>
      </c>
      <c r="T18" s="62"/>
      <c r="U18" s="62">
        <v>2375.5173289999984</v>
      </c>
      <c r="V18" s="29"/>
      <c r="W18" s="34">
        <f t="shared" si="6"/>
        <v>-2.7919209238199159</v>
      </c>
      <c r="X18" s="62"/>
      <c r="Y18" s="34">
        <f t="shared" si="7"/>
        <v>-8.3955688931919923</v>
      </c>
      <c r="Z18" s="29"/>
      <c r="AA18" s="62">
        <v>6863.5796669999991</v>
      </c>
      <c r="AB18" s="62"/>
      <c r="AC18" s="62">
        <v>6576.2745610000002</v>
      </c>
      <c r="AD18" s="29"/>
      <c r="AE18" s="34">
        <f t="shared" si="8"/>
        <v>-4.1859367842899502</v>
      </c>
      <c r="AF18" s="62"/>
      <c r="AG18" s="34">
        <f t="shared" si="9"/>
        <v>0.40681801999365064</v>
      </c>
      <c r="AH18" s="29"/>
      <c r="AI18" s="62">
        <v>2541.5011159999985</v>
      </c>
      <c r="AJ18" s="62"/>
      <c r="AK18" s="62">
        <v>2494.7650709999984</v>
      </c>
      <c r="AL18" s="29"/>
      <c r="AM18" s="34">
        <f t="shared" si="10"/>
        <v>-1.8389149902698705</v>
      </c>
      <c r="AN18" s="62"/>
      <c r="AO18" s="34">
        <f t="shared" si="11"/>
        <v>-7.2020249140899182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8517.192648000002</v>
      </c>
      <c r="F19" s="29"/>
      <c r="G19" s="34">
        <f t="shared" si="2"/>
        <v>-6.414021023916689</v>
      </c>
      <c r="H19" s="62"/>
      <c r="I19" s="34">
        <f t="shared" si="3"/>
        <v>-6.1056616051613872</v>
      </c>
      <c r="J19" s="29"/>
      <c r="K19" s="62">
        <v>6822.2382100000013</v>
      </c>
      <c r="L19" s="62"/>
      <c r="M19" s="62">
        <v>6565.0352930000017</v>
      </c>
      <c r="N19" s="29"/>
      <c r="O19" s="34">
        <f t="shared" si="4"/>
        <v>-3.7700664955233094</v>
      </c>
      <c r="P19" s="62"/>
      <c r="Q19" s="34">
        <f t="shared" si="5"/>
        <v>-1.9488697684052454</v>
      </c>
      <c r="R19" s="29"/>
      <c r="S19" s="62">
        <v>2278.6898789999996</v>
      </c>
      <c r="T19" s="62"/>
      <c r="U19" s="62">
        <v>1952.1573550000007</v>
      </c>
      <c r="V19" s="29"/>
      <c r="W19" s="34">
        <f t="shared" si="6"/>
        <v>-14.329836061030704</v>
      </c>
      <c r="X19" s="62"/>
      <c r="Y19" s="34">
        <f t="shared" si="7"/>
        <v>-17.821801122293479</v>
      </c>
      <c r="Z19" s="29"/>
      <c r="AA19" s="62">
        <v>6735.4248890000008</v>
      </c>
      <c r="AB19" s="62"/>
      <c r="AC19" s="62">
        <v>6483.4917990000022</v>
      </c>
      <c r="AD19" s="29"/>
      <c r="AE19" s="34">
        <f t="shared" si="8"/>
        <v>-3.7404186692281911</v>
      </c>
      <c r="AF19" s="62"/>
      <c r="AG19" s="34">
        <f t="shared" si="9"/>
        <v>-1.4108711724148151</v>
      </c>
      <c r="AH19" s="29"/>
      <c r="AI19" s="62">
        <v>2365.5031999999997</v>
      </c>
      <c r="AJ19" s="62"/>
      <c r="AK19" s="62">
        <v>2033.7008490000007</v>
      </c>
      <c r="AL19" s="29"/>
      <c r="AM19" s="34">
        <f t="shared" si="10"/>
        <v>-14.026713259149219</v>
      </c>
      <c r="AN19" s="62"/>
      <c r="AO19" s="34">
        <f t="shared" si="11"/>
        <v>-18.481268130597371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8658.1303159999989</v>
      </c>
      <c r="D20" s="62"/>
      <c r="E20" s="62"/>
      <c r="F20" s="29"/>
      <c r="G20" s="34"/>
      <c r="H20" s="62"/>
      <c r="I20" s="34"/>
      <c r="J20" s="29"/>
      <c r="K20" s="62">
        <v>6518.8801630000007</v>
      </c>
      <c r="L20" s="62"/>
      <c r="M20" s="62"/>
      <c r="N20" s="29"/>
      <c r="O20" s="34"/>
      <c r="P20" s="62"/>
      <c r="Q20" s="34"/>
      <c r="R20" s="29"/>
      <c r="S20" s="62">
        <v>2139.250152999999</v>
      </c>
      <c r="T20" s="62"/>
      <c r="U20" s="62"/>
      <c r="V20" s="29"/>
      <c r="W20" s="34"/>
      <c r="X20" s="62"/>
      <c r="Y20" s="34"/>
      <c r="Z20" s="29"/>
      <c r="AA20" s="62">
        <v>6428.5320030000012</v>
      </c>
      <c r="AB20" s="62"/>
      <c r="AC20" s="62"/>
      <c r="AD20" s="29"/>
      <c r="AE20" s="34"/>
      <c r="AF20" s="62"/>
      <c r="AG20" s="34"/>
      <c r="AH20" s="29"/>
      <c r="AI20" s="62">
        <v>2229.5983129999991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7764.9638749999995</v>
      </c>
      <c r="D21" s="62"/>
      <c r="E21" s="62"/>
      <c r="F21" s="29"/>
      <c r="G21" s="34"/>
      <c r="H21" s="62"/>
      <c r="I21" s="34"/>
      <c r="J21" s="29"/>
      <c r="K21" s="62">
        <v>5623.6701499999999</v>
      </c>
      <c r="L21" s="62"/>
      <c r="M21" s="62"/>
      <c r="N21" s="29"/>
      <c r="O21" s="34"/>
      <c r="P21" s="62"/>
      <c r="Q21" s="34"/>
      <c r="R21" s="29"/>
      <c r="S21" s="62">
        <v>2141.2937249999991</v>
      </c>
      <c r="T21" s="62"/>
      <c r="U21" s="62"/>
      <c r="V21" s="29"/>
      <c r="W21" s="34"/>
      <c r="X21" s="62"/>
      <c r="Y21" s="34"/>
      <c r="Z21" s="29"/>
      <c r="AA21" s="62">
        <v>5551.8896910000003</v>
      </c>
      <c r="AB21" s="62"/>
      <c r="AC21" s="62"/>
      <c r="AD21" s="29"/>
      <c r="AE21" s="34"/>
      <c r="AF21" s="62"/>
      <c r="AG21" s="34"/>
      <c r="AH21" s="29"/>
      <c r="AI21" s="62">
        <v>2213.0741839999991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8578.2115289999983</v>
      </c>
      <c r="D22" s="62"/>
      <c r="E22" s="62"/>
      <c r="F22" s="29"/>
      <c r="G22" s="34"/>
      <c r="H22" s="62"/>
      <c r="I22" s="34"/>
      <c r="J22" s="29"/>
      <c r="K22" s="62">
        <v>6469.4921539999987</v>
      </c>
      <c r="L22" s="62"/>
      <c r="M22" s="62"/>
      <c r="N22" s="29"/>
      <c r="O22" s="34"/>
      <c r="P22" s="62"/>
      <c r="Q22" s="34"/>
      <c r="R22" s="29"/>
      <c r="S22" s="62">
        <v>2108.7193749999997</v>
      </c>
      <c r="T22" s="62"/>
      <c r="U22" s="62"/>
      <c r="V22" s="29"/>
      <c r="W22" s="34"/>
      <c r="X22" s="62"/>
      <c r="Y22" s="34"/>
      <c r="Z22" s="29"/>
      <c r="AA22" s="62">
        <v>6387.2799259999993</v>
      </c>
      <c r="AB22" s="62"/>
      <c r="AC22" s="62"/>
      <c r="AD22" s="29"/>
      <c r="AE22" s="34"/>
      <c r="AF22" s="62"/>
      <c r="AG22" s="34"/>
      <c r="AH22" s="29"/>
      <c r="AI22" s="62">
        <v>2190.9316029999995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9261.4231380000001</v>
      </c>
      <c r="D23" s="62"/>
      <c r="E23" s="62"/>
      <c r="F23" s="29"/>
      <c r="G23" s="34"/>
      <c r="H23" s="62"/>
      <c r="I23" s="34"/>
      <c r="J23" s="29"/>
      <c r="K23" s="62">
        <v>7069.298984</v>
      </c>
      <c r="L23" s="62"/>
      <c r="M23" s="62"/>
      <c r="N23" s="29"/>
      <c r="O23" s="34"/>
      <c r="P23" s="62"/>
      <c r="Q23" s="34"/>
      <c r="R23" s="29"/>
      <c r="S23" s="62">
        <v>2192.1241539999996</v>
      </c>
      <c r="T23" s="62"/>
      <c r="U23" s="62"/>
      <c r="V23" s="29"/>
      <c r="W23" s="34"/>
      <c r="X23" s="62"/>
      <c r="Y23" s="34"/>
      <c r="Z23" s="29"/>
      <c r="AA23" s="62">
        <v>6989.1282410000003</v>
      </c>
      <c r="AB23" s="62"/>
      <c r="AC23" s="62"/>
      <c r="AD23" s="29"/>
      <c r="AE23" s="34"/>
      <c r="AF23" s="62"/>
      <c r="AG23" s="34"/>
      <c r="AH23" s="29"/>
      <c r="AI23" s="62">
        <v>2272.2948969999993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8880.1946429999989</v>
      </c>
      <c r="D24" s="62"/>
      <c r="E24" s="62"/>
      <c r="F24" s="29"/>
      <c r="G24" s="34"/>
      <c r="H24" s="62"/>
      <c r="I24" s="34"/>
      <c r="J24" s="29"/>
      <c r="K24" s="62">
        <v>7010.7209429999994</v>
      </c>
      <c r="L24" s="62"/>
      <c r="M24" s="62"/>
      <c r="N24" s="29"/>
      <c r="O24" s="34"/>
      <c r="P24" s="62"/>
      <c r="Q24" s="34"/>
      <c r="R24" s="29"/>
      <c r="S24" s="62">
        <v>1869.4737000000002</v>
      </c>
      <c r="T24" s="62"/>
      <c r="U24" s="62"/>
      <c r="V24" s="29"/>
      <c r="W24" s="34"/>
      <c r="X24" s="62"/>
      <c r="Y24" s="34"/>
      <c r="Z24" s="29"/>
      <c r="AA24" s="62">
        <v>6912.9682859999994</v>
      </c>
      <c r="AB24" s="62"/>
      <c r="AC24" s="62"/>
      <c r="AD24" s="29"/>
      <c r="AE24" s="34"/>
      <c r="AF24" s="62"/>
      <c r="AG24" s="34"/>
      <c r="AH24" s="29"/>
      <c r="AI24" s="62">
        <v>1967.226357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91434.378236000019</v>
      </c>
      <c r="L10" s="72"/>
      <c r="M10" s="73">
        <v>23.764464766217898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6547.0273910000024</v>
      </c>
      <c r="L11" s="62"/>
      <c r="M11" s="77">
        <v>29.396511600895138</v>
      </c>
      <c r="N11" s="78"/>
      <c r="O11" s="77">
        <v>-5.4138983821319044</v>
      </c>
      <c r="P11" s="68"/>
      <c r="Q11" s="77">
        <v>36.646027473926722</v>
      </c>
      <c r="R11" s="78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3.9334660544418938</v>
      </c>
      <c r="P12" s="68"/>
      <c r="Q12" s="77">
        <v>38.968740757308865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8745.0744470000009</v>
      </c>
      <c r="F14" s="62"/>
      <c r="G14" s="77">
        <v>27.520578319975726</v>
      </c>
      <c r="H14" s="78"/>
      <c r="I14" s="77">
        <f t="shared" si="0"/>
        <v>-4.3575248370625843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32.537278248312987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12.89368488322944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7694.6955990000033</v>
      </c>
      <c r="L16" s="62"/>
      <c r="M16" s="77">
        <v>25.356427616845096</v>
      </c>
      <c r="N16" s="78"/>
      <c r="O16" s="77">
        <f t="shared" si="1"/>
        <v>-5.3557130555590362</v>
      </c>
      <c r="P16" s="68"/>
      <c r="Q16" s="77">
        <v>38.638267763217669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11.650215272484104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-7.3148983565193788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2.8306946501934931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-0.98157576099524135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4.5726174800953032</v>
      </c>
      <c r="N30" s="78"/>
      <c r="O30" s="77">
        <f t="shared" si="5"/>
        <v>-4.1521058910163049</v>
      </c>
      <c r="P30" s="68"/>
      <c r="Q30" s="77">
        <v>-5.9573094741352293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8095.9560500000007</v>
      </c>
      <c r="F39" s="62"/>
      <c r="G39" s="77">
        <f t="shared" ref="G39:G44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7307.7478710000014</v>
      </c>
      <c r="L39" s="62"/>
      <c r="M39" s="77">
        <f t="shared" ref="M39:M44" si="7">K39/K25*100-100</f>
        <v>-2.7665780883808111E-2</v>
      </c>
      <c r="N39" s="78"/>
      <c r="O39" s="77">
        <f>K39/K36*100-100</f>
        <v>-0.11565737526029807</v>
      </c>
      <c r="P39" s="68"/>
      <c r="Q39" s="77">
        <v>-5.9822174316818746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4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4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8521.7513209999997</v>
      </c>
      <c r="F41" s="62"/>
      <c r="G41" s="77">
        <f t="shared" si="6"/>
        <v>-14.596793659017536</v>
      </c>
      <c r="H41" s="78"/>
      <c r="I41" s="77">
        <f t="shared" si="8"/>
        <v>-4.9277053074026469</v>
      </c>
      <c r="J41" s="29"/>
      <c r="K41" s="62">
        <v>7743.1379749999996</v>
      </c>
      <c r="L41" s="62"/>
      <c r="M41" s="77">
        <f t="shared" si="7"/>
        <v>-11.839880291844054</v>
      </c>
      <c r="N41" s="78"/>
      <c r="O41" s="77">
        <f t="shared" si="9"/>
        <v>-3.6057483367844725</v>
      </c>
      <c r="P41" s="68"/>
      <c r="Q41" s="77">
        <v>-5.8267074909261964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9238.0125789999984</v>
      </c>
      <c r="F42" s="62"/>
      <c r="G42" s="77">
        <f t="shared" si="6"/>
        <v>13.973820841199782</v>
      </c>
      <c r="H42" s="78"/>
      <c r="I42" s="77">
        <f t="shared" si="8"/>
        <v>8.40509457527736</v>
      </c>
      <c r="J42" s="29"/>
      <c r="K42" s="62">
        <v>8192.7669989999977</v>
      </c>
      <c r="L42" s="62"/>
      <c r="M42" s="77">
        <f t="shared" si="7"/>
        <v>13.201326045740942</v>
      </c>
      <c r="N42" s="78"/>
      <c r="O42" s="77">
        <f t="shared" si="9"/>
        <v>5.8068063032287398</v>
      </c>
      <c r="P42" s="68"/>
      <c r="Q42" s="77">
        <v>-0.42330611422845266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9071.039632</v>
      </c>
      <c r="F43" s="62"/>
      <c r="G43" s="77">
        <f t="shared" si="6"/>
        <v>-3.5517095355925932</v>
      </c>
      <c r="H43" s="78"/>
      <c r="I43" s="77">
        <f t="shared" si="8"/>
        <v>-1.8074552894587299</v>
      </c>
      <c r="J43" s="29"/>
      <c r="K43" s="62">
        <v>8030.5325979999998</v>
      </c>
      <c r="L43" s="62"/>
      <c r="M43" s="77">
        <f t="shared" si="7"/>
        <v>-4.3428357347163171</v>
      </c>
      <c r="N43" s="78"/>
      <c r="O43" s="77">
        <f t="shared" si="9"/>
        <v>-1.9802149996429819</v>
      </c>
      <c r="P43" s="68"/>
      <c r="Q43" s="77">
        <v>-2.3934010365330636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8517.192648000002</v>
      </c>
      <c r="F44" s="62"/>
      <c r="G44" s="77">
        <f t="shared" si="6"/>
        <v>-6.414021023916689</v>
      </c>
      <c r="H44" s="78"/>
      <c r="I44" s="77">
        <f t="shared" si="8"/>
        <v>-6.1056616051614014</v>
      </c>
      <c r="J44" s="29"/>
      <c r="K44" s="62">
        <v>7672.7140470000022</v>
      </c>
      <c r="L44" s="62"/>
      <c r="M44" s="77">
        <f t="shared" si="7"/>
        <v>-4.6458519378901002</v>
      </c>
      <c r="N44" s="78"/>
      <c r="O44" s="77">
        <f t="shared" si="9"/>
        <v>-4.4557262751054907</v>
      </c>
      <c r="P44" s="68"/>
      <c r="Q44" s="77">
        <v>0.80737927219551864</v>
      </c>
      <c r="R44" s="29"/>
      <c r="S44" s="61" t="s">
        <v>528</v>
      </c>
      <c r="T44" s="29"/>
      <c r="U44" s="190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4"/>
    <mergeCell ref="A1:U1"/>
    <mergeCell ref="A38:A44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77340.161393000002</v>
      </c>
      <c r="D13" s="58"/>
      <c r="E13" s="57">
        <f>SUM(E14:E25)</f>
        <v>40013.184986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30321.720896999999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9691.4640889999973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28437.063453999999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11576.121531999997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5" si="1">M15+U15</f>
        <v>6527.9853019999991</v>
      </c>
      <c r="F15" s="29"/>
      <c r="G15" s="34">
        <f t="shared" ref="G15:G25" si="2">E15/C15*100-100</f>
        <v>1.9028551715917246</v>
      </c>
      <c r="H15" s="62"/>
      <c r="I15" s="34">
        <f t="shared" ref="I15:I25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5" si="4">M15/K15*100-100</f>
        <v>2.7041698640733784</v>
      </c>
      <c r="P15" s="62"/>
      <c r="Q15" s="34">
        <f t="shared" ref="Q15:Q25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5" si="6">U15/S15*100-100</f>
        <v>-0.72673043263914394</v>
      </c>
      <c r="X15" s="62"/>
      <c r="Y15" s="34">
        <f t="shared" ref="Y15:Y25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5" si="8">AC15/AA15*100-100</f>
        <v>1.641944483400863</v>
      </c>
      <c r="AF15" s="62"/>
      <c r="AG15" s="34">
        <f t="shared" ref="AG15:AG25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5" si="10">AK15/AI15*100-100</f>
        <v>2.5646409363970832</v>
      </c>
      <c r="AN15" s="62"/>
      <c r="AO15" s="34">
        <f t="shared" ref="AO15:AO25" si="11">AK15/AK14*100-100</f>
        <v>5.7999973724040643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6803.5365160000001</v>
      </c>
      <c r="F16" s="29"/>
      <c r="G16" s="34">
        <f t="shared" si="2"/>
        <v>-13.19442270967447</v>
      </c>
      <c r="H16" s="62"/>
      <c r="I16" s="34">
        <f t="shared" si="3"/>
        <v>4.2210758948182558</v>
      </c>
      <c r="J16" s="29"/>
      <c r="K16" s="62">
        <v>5759.5807909999985</v>
      </c>
      <c r="L16" s="62"/>
      <c r="M16" s="62">
        <v>4989.9898460000004</v>
      </c>
      <c r="N16" s="29"/>
      <c r="O16" s="34">
        <f t="shared" si="4"/>
        <v>-13.361926378436635</v>
      </c>
      <c r="P16" s="62"/>
      <c r="Q16" s="34">
        <f t="shared" si="5"/>
        <v>-1.0445874383693194</v>
      </c>
      <c r="R16" s="29"/>
      <c r="S16" s="62">
        <v>2078.0913129999981</v>
      </c>
      <c r="T16" s="62"/>
      <c r="U16" s="62">
        <v>1813.5466700000002</v>
      </c>
      <c r="V16" s="29"/>
      <c r="W16" s="34">
        <f t="shared" si="6"/>
        <v>-12.730174143218605</v>
      </c>
      <c r="X16" s="62"/>
      <c r="Y16" s="34">
        <f t="shared" si="7"/>
        <v>22.0980103247919</v>
      </c>
      <c r="Z16" s="29"/>
      <c r="AA16" s="62">
        <v>5387.054439999999</v>
      </c>
      <c r="AB16" s="62"/>
      <c r="AC16" s="62">
        <v>4686.0504579999997</v>
      </c>
      <c r="AD16" s="29"/>
      <c r="AE16" s="34">
        <f t="shared" si="8"/>
        <v>-13.012751027628369</v>
      </c>
      <c r="AF16" s="62"/>
      <c r="AG16" s="34">
        <f t="shared" si="9"/>
        <v>0.34196703044587196</v>
      </c>
      <c r="AH16" s="29"/>
      <c r="AI16" s="62">
        <v>2450.6176639999971</v>
      </c>
      <c r="AJ16" s="62"/>
      <c r="AK16" s="62">
        <v>2117.4860580000004</v>
      </c>
      <c r="AL16" s="29"/>
      <c r="AM16" s="34">
        <f t="shared" si="10"/>
        <v>-13.593781310473616</v>
      </c>
      <c r="AN16" s="62"/>
      <c r="AO16" s="34">
        <f t="shared" si="11"/>
        <v>13.971709098907681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6858.8815869999999</v>
      </c>
      <c r="F17" s="29"/>
      <c r="G17" s="34">
        <f t="shared" si="2"/>
        <v>15.033495153068756</v>
      </c>
      <c r="H17" s="62"/>
      <c r="I17" s="34">
        <f t="shared" si="3"/>
        <v>0.8134750341949939</v>
      </c>
      <c r="J17" s="29"/>
      <c r="K17" s="62">
        <v>4534.5230249999986</v>
      </c>
      <c r="L17" s="62"/>
      <c r="M17" s="62">
        <v>5182.3157670000001</v>
      </c>
      <c r="N17" s="29"/>
      <c r="O17" s="34">
        <f t="shared" si="4"/>
        <v>14.285796729414585</v>
      </c>
      <c r="P17" s="62"/>
      <c r="Q17" s="34">
        <f t="shared" si="5"/>
        <v>3.8542347166130781</v>
      </c>
      <c r="R17" s="29"/>
      <c r="S17" s="62">
        <v>1427.9851799999999</v>
      </c>
      <c r="T17" s="62"/>
      <c r="U17" s="62">
        <v>1676.5658199999996</v>
      </c>
      <c r="V17" s="29"/>
      <c r="W17" s="34">
        <f t="shared" si="6"/>
        <v>17.407788503799424</v>
      </c>
      <c r="X17" s="62"/>
      <c r="Y17" s="34">
        <f t="shared" si="7"/>
        <v>-7.5532023667193755</v>
      </c>
      <c r="Z17" s="29"/>
      <c r="AA17" s="62">
        <v>4302.3950419999992</v>
      </c>
      <c r="AB17" s="62"/>
      <c r="AC17" s="62">
        <v>4873.2490639999996</v>
      </c>
      <c r="AD17" s="29"/>
      <c r="AE17" s="34">
        <f t="shared" si="8"/>
        <v>13.268284674636362</v>
      </c>
      <c r="AF17" s="62"/>
      <c r="AG17" s="34">
        <f t="shared" si="9"/>
        <v>3.9948055975457066</v>
      </c>
      <c r="AH17" s="29"/>
      <c r="AI17" s="62">
        <v>1660.113163</v>
      </c>
      <c r="AJ17" s="62"/>
      <c r="AK17" s="62">
        <v>1985.6325229999998</v>
      </c>
      <c r="AL17" s="29"/>
      <c r="AM17" s="34">
        <f t="shared" si="10"/>
        <v>19.608263295241386</v>
      </c>
      <c r="AN17" s="62"/>
      <c r="AO17" s="34">
        <f t="shared" si="11"/>
        <v>-6.2268903496129013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6858.3281569999999</v>
      </c>
      <c r="F18" s="29"/>
      <c r="G18" s="34">
        <f t="shared" si="2"/>
        <v>-0.82751360329731938</v>
      </c>
      <c r="H18" s="62"/>
      <c r="I18" s="34">
        <f t="shared" si="3"/>
        <v>-8.0688082011732831E-3</v>
      </c>
      <c r="J18" s="29"/>
      <c r="K18" s="62">
        <v>5270.5740750000023</v>
      </c>
      <c r="L18" s="62"/>
      <c r="M18" s="62">
        <v>5205.0956619999997</v>
      </c>
      <c r="N18" s="29"/>
      <c r="O18" s="34">
        <f t="shared" si="4"/>
        <v>-1.242339298684513</v>
      </c>
      <c r="P18" s="62"/>
      <c r="Q18" s="34">
        <f t="shared" si="5"/>
        <v>0.4395697989894245</v>
      </c>
      <c r="R18" s="29"/>
      <c r="S18" s="62">
        <v>1644.9812429999993</v>
      </c>
      <c r="T18" s="62"/>
      <c r="U18" s="62">
        <v>1653.232495</v>
      </c>
      <c r="V18" s="29"/>
      <c r="W18" s="34">
        <f t="shared" si="6"/>
        <v>0.50160158573922331</v>
      </c>
      <c r="X18" s="62"/>
      <c r="Y18" s="34">
        <f t="shared" si="7"/>
        <v>-1.39173331113237</v>
      </c>
      <c r="Z18" s="29"/>
      <c r="AA18" s="62">
        <v>4910.1230420000011</v>
      </c>
      <c r="AB18" s="62"/>
      <c r="AC18" s="62">
        <v>4878.1416820000013</v>
      </c>
      <c r="AD18" s="29"/>
      <c r="AE18" s="34">
        <f t="shared" si="8"/>
        <v>-0.65133520537955292</v>
      </c>
      <c r="AF18" s="62"/>
      <c r="AG18" s="34">
        <f t="shared" si="9"/>
        <v>0.10039745425991953</v>
      </c>
      <c r="AH18" s="29"/>
      <c r="AI18" s="62">
        <v>2005.4322759999998</v>
      </c>
      <c r="AJ18" s="62"/>
      <c r="AK18" s="62">
        <v>1980.1864749999993</v>
      </c>
      <c r="AL18" s="29"/>
      <c r="AM18" s="34">
        <f t="shared" si="10"/>
        <v>-1.2588707832286019</v>
      </c>
      <c r="AN18" s="62"/>
      <c r="AO18" s="34">
        <f t="shared" si="11"/>
        <v>-0.2742727033787844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6625.6125329999995</v>
      </c>
      <c r="F19" s="29"/>
      <c r="G19" s="34">
        <f t="shared" si="2"/>
        <v>-3.7862483340388167</v>
      </c>
      <c r="H19" s="62"/>
      <c r="I19" s="34">
        <f t="shared" si="3"/>
        <v>-3.3931829838512044</v>
      </c>
      <c r="J19" s="29"/>
      <c r="K19" s="62">
        <v>5279.947279</v>
      </c>
      <c r="L19" s="62"/>
      <c r="M19" s="62">
        <v>5016.5669019999996</v>
      </c>
      <c r="N19" s="29"/>
      <c r="O19" s="34">
        <f t="shared" si="4"/>
        <v>-4.988314524418584</v>
      </c>
      <c r="P19" s="62"/>
      <c r="Q19" s="34">
        <f t="shared" si="5"/>
        <v>-3.6220037486796173</v>
      </c>
      <c r="R19" s="29"/>
      <c r="S19" s="62">
        <v>1606.399441999999</v>
      </c>
      <c r="T19" s="62"/>
      <c r="U19" s="62">
        <v>1609.045631</v>
      </c>
      <c r="V19" s="29"/>
      <c r="W19" s="34">
        <f t="shared" si="6"/>
        <v>0.16472795811645824</v>
      </c>
      <c r="X19" s="62"/>
      <c r="Y19" s="34">
        <f t="shared" si="7"/>
        <v>-2.6727555944876258</v>
      </c>
      <c r="Z19" s="29"/>
      <c r="AA19" s="62">
        <v>4953.0397439999997</v>
      </c>
      <c r="AB19" s="62"/>
      <c r="AC19" s="62">
        <v>4746.7549349999999</v>
      </c>
      <c r="AD19" s="29"/>
      <c r="AE19" s="34">
        <f t="shared" si="8"/>
        <v>-4.1648123104582169</v>
      </c>
      <c r="AF19" s="62"/>
      <c r="AG19" s="34">
        <f t="shared" si="9"/>
        <v>-2.6933770186464443</v>
      </c>
      <c r="AH19" s="29"/>
      <c r="AI19" s="62">
        <v>1933.3069769999995</v>
      </c>
      <c r="AJ19" s="62"/>
      <c r="AK19" s="62">
        <v>1878.8575979999998</v>
      </c>
      <c r="AL19" s="29"/>
      <c r="AM19" s="34">
        <f t="shared" si="10"/>
        <v>-2.8163855842744283</v>
      </c>
      <c r="AN19" s="62"/>
      <c r="AO19" s="34">
        <f t="shared" si="11"/>
        <v>-5.1171381220548682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6405.4187169999996</v>
      </c>
      <c r="D20" s="62"/>
      <c r="E20" s="62"/>
      <c r="F20" s="29"/>
      <c r="G20" s="34"/>
      <c r="H20" s="62"/>
      <c r="I20" s="34"/>
      <c r="J20" s="29"/>
      <c r="K20" s="62">
        <v>4783.2052359999998</v>
      </c>
      <c r="L20" s="62"/>
      <c r="M20" s="62"/>
      <c r="N20" s="29"/>
      <c r="O20" s="34"/>
      <c r="P20" s="62"/>
      <c r="Q20" s="34"/>
      <c r="R20" s="29"/>
      <c r="S20" s="62">
        <v>1622.2134809999998</v>
      </c>
      <c r="T20" s="62"/>
      <c r="U20" s="62"/>
      <c r="V20" s="29"/>
      <c r="W20" s="34"/>
      <c r="X20" s="62"/>
      <c r="Y20" s="34"/>
      <c r="Z20" s="29"/>
      <c r="AA20" s="62">
        <v>4491.6970359999996</v>
      </c>
      <c r="AB20" s="62"/>
      <c r="AC20" s="62"/>
      <c r="AD20" s="29"/>
      <c r="AE20" s="34"/>
      <c r="AF20" s="62"/>
      <c r="AG20" s="34"/>
      <c r="AH20" s="29"/>
      <c r="AI20" s="62">
        <v>1913.7216809999993</v>
      </c>
      <c r="AJ20" s="62"/>
      <c r="AK20" s="62"/>
      <c r="AL20" s="29"/>
      <c r="AM20" s="34"/>
      <c r="AN20" s="62"/>
      <c r="AO20" s="34"/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5316.3315359999988</v>
      </c>
      <c r="D21" s="62"/>
      <c r="E21" s="62"/>
      <c r="F21" s="29"/>
      <c r="G21" s="34"/>
      <c r="H21" s="62"/>
      <c r="I21" s="34"/>
      <c r="J21" s="29"/>
      <c r="K21" s="62">
        <v>3795.1425629999999</v>
      </c>
      <c r="L21" s="62"/>
      <c r="M21" s="62"/>
      <c r="N21" s="29"/>
      <c r="O21" s="34"/>
      <c r="P21" s="62"/>
      <c r="Q21" s="34"/>
      <c r="R21" s="29"/>
      <c r="S21" s="62">
        <v>1521.1889729999991</v>
      </c>
      <c r="T21" s="62"/>
      <c r="U21" s="62"/>
      <c r="V21" s="29"/>
      <c r="W21" s="34"/>
      <c r="X21" s="62"/>
      <c r="Y21" s="34"/>
      <c r="Z21" s="29"/>
      <c r="AA21" s="62">
        <v>3546.7151289999997</v>
      </c>
      <c r="AB21" s="62"/>
      <c r="AC21" s="62"/>
      <c r="AD21" s="29"/>
      <c r="AE21" s="34"/>
      <c r="AF21" s="62"/>
      <c r="AG21" s="34"/>
      <c r="AH21" s="29"/>
      <c r="AI21" s="62">
        <v>1769.6164069999995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6174.790253000001</v>
      </c>
      <c r="D22" s="62"/>
      <c r="E22" s="62"/>
      <c r="F22" s="29"/>
      <c r="G22" s="34"/>
      <c r="H22" s="62"/>
      <c r="I22" s="34"/>
      <c r="J22" s="29"/>
      <c r="K22" s="62">
        <v>4616.6745360000004</v>
      </c>
      <c r="L22" s="62"/>
      <c r="M22" s="62"/>
      <c r="N22" s="29"/>
      <c r="O22" s="34"/>
      <c r="P22" s="62"/>
      <c r="Q22" s="34"/>
      <c r="R22" s="29"/>
      <c r="S22" s="62">
        <v>1558.1157170000006</v>
      </c>
      <c r="T22" s="62"/>
      <c r="U22" s="62"/>
      <c r="V22" s="29"/>
      <c r="W22" s="34"/>
      <c r="X22" s="62"/>
      <c r="Y22" s="34"/>
      <c r="Z22" s="29"/>
      <c r="AA22" s="62">
        <v>4286.2404820000002</v>
      </c>
      <c r="AB22" s="62"/>
      <c r="AC22" s="62"/>
      <c r="AD22" s="29"/>
      <c r="AE22" s="34"/>
      <c r="AF22" s="62"/>
      <c r="AG22" s="34"/>
      <c r="AH22" s="29"/>
      <c r="AI22" s="62">
        <v>1888.5497709999997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6335.7379249999994</v>
      </c>
      <c r="D23" s="62"/>
      <c r="E23" s="62"/>
      <c r="F23" s="29"/>
      <c r="G23" s="34"/>
      <c r="H23" s="62"/>
      <c r="I23" s="34"/>
      <c r="J23" s="29"/>
      <c r="K23" s="62">
        <v>4770.264862</v>
      </c>
      <c r="L23" s="62"/>
      <c r="M23" s="62"/>
      <c r="N23" s="29"/>
      <c r="O23" s="34"/>
      <c r="P23" s="62"/>
      <c r="Q23" s="34"/>
      <c r="R23" s="29"/>
      <c r="S23" s="62">
        <v>1565.473062999999</v>
      </c>
      <c r="T23" s="62"/>
      <c r="U23" s="62"/>
      <c r="V23" s="29"/>
      <c r="W23" s="34"/>
      <c r="X23" s="62"/>
      <c r="Y23" s="34"/>
      <c r="Z23" s="29"/>
      <c r="AA23" s="62">
        <v>4489.8203000000003</v>
      </c>
      <c r="AB23" s="62"/>
      <c r="AC23" s="62"/>
      <c r="AD23" s="29"/>
      <c r="AE23" s="34"/>
      <c r="AF23" s="62"/>
      <c r="AG23" s="34"/>
      <c r="AH23" s="29"/>
      <c r="AI23" s="62">
        <v>1845.9176249999991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6923.2477310000031</v>
      </c>
      <c r="D24" s="62"/>
      <c r="E24" s="62"/>
      <c r="F24" s="29"/>
      <c r="G24" s="34"/>
      <c r="H24" s="62"/>
      <c r="I24" s="34"/>
      <c r="J24" s="29"/>
      <c r="K24" s="62">
        <v>5377.2490660000021</v>
      </c>
      <c r="L24" s="62"/>
      <c r="M24" s="62"/>
      <c r="N24" s="29"/>
      <c r="O24" s="34"/>
      <c r="P24" s="62"/>
      <c r="Q24" s="34"/>
      <c r="R24" s="29"/>
      <c r="S24" s="62">
        <v>1545.998665000001</v>
      </c>
      <c r="T24" s="62"/>
      <c r="U24" s="62"/>
      <c r="V24" s="29"/>
      <c r="W24" s="34"/>
      <c r="X24" s="62"/>
      <c r="Y24" s="34"/>
      <c r="Z24" s="29"/>
      <c r="AA24" s="62">
        <v>5030.7741050000022</v>
      </c>
      <c r="AB24" s="62"/>
      <c r="AC24" s="62"/>
      <c r="AD24" s="29"/>
      <c r="AE24" s="34"/>
      <c r="AF24" s="62"/>
      <c r="AG24" s="34"/>
      <c r="AH24" s="29"/>
      <c r="AI24" s="62">
        <v>1892.4736260000013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6338.8408909999998</v>
      </c>
      <c r="F39" s="62"/>
      <c r="G39" s="77">
        <f t="shared" ref="G39:G44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4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4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4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6803.5365160000001</v>
      </c>
      <c r="F41" s="62"/>
      <c r="G41" s="77">
        <f t="shared" si="6"/>
        <v>-13.194422709674456</v>
      </c>
      <c r="H41" s="78"/>
      <c r="I41" s="77">
        <f t="shared" si="8"/>
        <v>4.2210758948182558</v>
      </c>
      <c r="J41" s="29"/>
      <c r="K41" s="62">
        <v>6448.5415839999996</v>
      </c>
      <c r="L41" s="62"/>
      <c r="M41" s="77">
        <f t="shared" si="7"/>
        <v>-13.256996824355923</v>
      </c>
      <c r="N41" s="78"/>
      <c r="O41" s="77">
        <f t="shared" si="9"/>
        <v>6.1534341083814894</v>
      </c>
      <c r="P41" s="68"/>
      <c r="Q41" s="77">
        <v>-4.6259301558781658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6858.8815869999999</v>
      </c>
      <c r="F42" s="62"/>
      <c r="G42" s="77">
        <f t="shared" si="6"/>
        <v>15.033495153068728</v>
      </c>
      <c r="H42" s="78"/>
      <c r="I42" s="77">
        <f t="shared" si="8"/>
        <v>0.8134750341949939</v>
      </c>
      <c r="J42" s="29"/>
      <c r="K42" s="62">
        <v>6233.1627449999996</v>
      </c>
      <c r="L42" s="62"/>
      <c r="M42" s="77">
        <f t="shared" si="7"/>
        <v>12.211732071990582</v>
      </c>
      <c r="N42" s="78"/>
      <c r="O42" s="77">
        <f t="shared" si="9"/>
        <v>-3.339962008377114</v>
      </c>
      <c r="P42" s="68"/>
      <c r="Q42" s="77">
        <v>-7.8508578326037082E-2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6858.3281569999999</v>
      </c>
      <c r="F43" s="62"/>
      <c r="G43" s="77">
        <f t="shared" si="6"/>
        <v>-0.82751360329731938</v>
      </c>
      <c r="H43" s="78"/>
      <c r="I43" s="77">
        <f t="shared" si="8"/>
        <v>-8.0688082011732831E-3</v>
      </c>
      <c r="J43" s="29"/>
      <c r="K43" s="62">
        <v>6370.0125699999999</v>
      </c>
      <c r="L43" s="62"/>
      <c r="M43" s="77">
        <f t="shared" si="7"/>
        <v>-1.5075131487779032</v>
      </c>
      <c r="N43" s="78"/>
      <c r="O43" s="77">
        <f t="shared" si="9"/>
        <v>2.1955118227865285</v>
      </c>
      <c r="P43" s="68"/>
      <c r="Q43" s="77">
        <v>-0.94126209424034357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6625.6125329999995</v>
      </c>
      <c r="F44" s="62"/>
      <c r="G44" s="77">
        <f t="shared" si="6"/>
        <v>-3.7862483340388309</v>
      </c>
      <c r="H44" s="78"/>
      <c r="I44" s="77">
        <f t="shared" si="8"/>
        <v>-3.3931829838512044</v>
      </c>
      <c r="J44" s="29"/>
      <c r="K44" s="62">
        <v>6140.0549020000008</v>
      </c>
      <c r="L44" s="62"/>
      <c r="M44" s="77">
        <f t="shared" si="7"/>
        <v>-4.7437759801939592</v>
      </c>
      <c r="N44" s="78"/>
      <c r="O44" s="77">
        <f t="shared" si="9"/>
        <v>-3.610003362991776</v>
      </c>
      <c r="P44" s="68"/>
      <c r="Q44" s="77">
        <v>2.9265332274490277</v>
      </c>
      <c r="R44" s="29"/>
      <c r="S44" s="61" t="s">
        <v>528</v>
      </c>
      <c r="T44" s="29"/>
      <c r="U44" s="190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4"/>
    <mergeCell ref="A38:A44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6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-19550.477707000005</v>
      </c>
      <c r="L10" s="72"/>
      <c r="M10" s="82">
        <f>SUM(M11:M22)</f>
        <v>-5731.0841179999952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-1346.9039900000034</v>
      </c>
      <c r="L11" s="62"/>
      <c r="M11" s="78">
        <v>-651.74821800000245</v>
      </c>
      <c r="N11" s="78"/>
      <c r="O11" s="78">
        <v>565.70356100000026</v>
      </c>
      <c r="P11" s="68"/>
      <c r="Q11" s="78">
        <v>-3435.0851990000046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2.6103590000011536</v>
      </c>
      <c r="P12" s="68"/>
      <c r="Q12" s="78">
        <v>-3569.5714230000112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-2542.867060999999</v>
      </c>
      <c r="F14" s="62"/>
      <c r="G14" s="78">
        <v>-1026.3051129999985</v>
      </c>
      <c r="H14" s="78"/>
      <c r="I14" s="78">
        <v>-20.667664000000514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-3774.9807130000008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143.15170299999772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-3260.5943539999971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-1389.1801940000014</v>
      </c>
      <c r="L16" s="62"/>
      <c r="M16" s="78">
        <v>-105.06093700000019</v>
      </c>
      <c r="N16" s="78"/>
      <c r="O16" s="78">
        <v>-59.973214999999982</v>
      </c>
      <c r="P16" s="68"/>
      <c r="Q16" s="78">
        <v>-2948.3013540000011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153.40343800000119</v>
      </c>
      <c r="P17" s="68"/>
      <c r="Q17" s="78">
        <v>-2597.9730870000039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3350.5749439999981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-1030.6274739999944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-69.795020000000477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-2142.8729350000021</v>
      </c>
      <c r="F28" s="62"/>
      <c r="G28" s="78">
        <v>399.99412599999687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658.91211499999463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691.79862999999477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-211.53373200000078</v>
      </c>
      <c r="N30" s="78"/>
      <c r="O30" s="78">
        <v>326.89374099999259</v>
      </c>
      <c r="P30" s="68"/>
      <c r="Q30" s="78">
        <v>716.69472500000029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-1432.2431770000012</v>
      </c>
      <c r="L39" s="62"/>
      <c r="M39" s="78">
        <v>-15.544166999997287</v>
      </c>
      <c r="N39" s="78"/>
      <c r="O39" s="78">
        <v>512.5823279999986</v>
      </c>
      <c r="P39" s="68"/>
      <c r="Q39" s="78">
        <v>1351.4460210000043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-525.79995600000166</v>
      </c>
      <c r="P40" s="68"/>
      <c r="Q40" s="78">
        <v>654.44463500000074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-1718.2148049999996</v>
      </c>
      <c r="F41" s="62"/>
      <c r="G41" s="78">
        <v>422.36998100000528</v>
      </c>
      <c r="H41" s="78"/>
      <c r="I41" s="78">
        <v>717.24329000000216</v>
      </c>
      <c r="J41" s="29"/>
      <c r="K41" s="62">
        <v>-1294.596391</v>
      </c>
      <c r="L41" s="62"/>
      <c r="M41" s="78">
        <v>54.365999000002375</v>
      </c>
      <c r="N41" s="78"/>
      <c r="O41" s="78">
        <v>663.44674200000281</v>
      </c>
      <c r="P41" s="68"/>
      <c r="Q41" s="78">
        <v>628.68978200000674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-2379.1309919999985</v>
      </c>
      <c r="F42" s="62"/>
      <c r="G42" s="78">
        <v>-236.25805699999637</v>
      </c>
      <c r="H42" s="78"/>
      <c r="I42" s="78">
        <v>-660.9161869999989</v>
      </c>
      <c r="J42" s="29"/>
      <c r="K42" s="62">
        <v>-1959.604253999998</v>
      </c>
      <c r="L42" s="62"/>
      <c r="M42" s="78">
        <v>-277.08503799999471</v>
      </c>
      <c r="N42" s="78"/>
      <c r="O42" s="78">
        <v>-665.007862999998</v>
      </c>
      <c r="P42" s="68"/>
      <c r="Q42" s="78">
        <v>97.738201000006484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-2212.7114750000001</v>
      </c>
      <c r="F43" s="62"/>
      <c r="G43" s="78">
        <v>276.81398999999692</v>
      </c>
      <c r="H43" s="78"/>
      <c r="I43" s="78">
        <v>166.41951699999845</v>
      </c>
      <c r="J43" s="29"/>
      <c r="K43" s="62">
        <v>-1660.5200279999999</v>
      </c>
      <c r="L43" s="62"/>
      <c r="M43" s="78">
        <v>267.08763899999485</v>
      </c>
      <c r="N43" s="78"/>
      <c r="O43" s="78">
        <v>299.08422599999813</v>
      </c>
      <c r="P43" s="68"/>
      <c r="Q43" s="78">
        <v>462.92591400000583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-1891.5801150000025</v>
      </c>
      <c r="F44" s="62"/>
      <c r="G44" s="78">
        <v>323.00125299999854</v>
      </c>
      <c r="H44" s="78"/>
      <c r="I44" s="78">
        <v>321.13135999999758</v>
      </c>
      <c r="J44" s="29"/>
      <c r="K44" s="62">
        <v>-1532.6591450000014</v>
      </c>
      <c r="L44" s="62"/>
      <c r="M44" s="78">
        <v>68.05478100000073</v>
      </c>
      <c r="N44" s="78"/>
      <c r="O44" s="78">
        <v>127.86088299999847</v>
      </c>
      <c r="P44" s="68"/>
      <c r="Q44" s="78">
        <v>363.55718599999909</v>
      </c>
      <c r="R44" s="29"/>
      <c r="S44" s="61" t="s">
        <v>528</v>
      </c>
      <c r="T44" s="29"/>
      <c r="U44" s="190"/>
    </row>
    <row r="45" spans="1:21" ht="6.75" customHeight="1" thickBot="1" x14ac:dyDescent="0.25">
      <c r="A45" s="63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1"/>
      <c r="Q45" s="80"/>
      <c r="R45" s="80"/>
      <c r="S45" s="80"/>
      <c r="T45" s="80"/>
      <c r="U45" s="63"/>
    </row>
    <row r="46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4"/>
    <mergeCell ref="A10:A22"/>
    <mergeCell ref="A24:A36"/>
    <mergeCell ref="A4:A8"/>
    <mergeCell ref="C4:C8"/>
    <mergeCell ref="U24:U36"/>
    <mergeCell ref="U38:U44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15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15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15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15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15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15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15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15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15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15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15">
      <c r="B21" s="84" t="s">
        <v>340</v>
      </c>
      <c r="C21" s="88">
        <v>1049.9221050000001</v>
      </c>
      <c r="D21" s="88">
        <v>47.163884000000003</v>
      </c>
      <c r="E21" s="88">
        <v>274.595234</v>
      </c>
      <c r="F21" s="88">
        <v>9.4564649999999997</v>
      </c>
      <c r="G21" s="88">
        <v>1.129969</v>
      </c>
      <c r="H21" s="88">
        <v>6.9765490000000003</v>
      </c>
      <c r="I21" s="88">
        <v>40.479365000000001</v>
      </c>
      <c r="J21" s="88">
        <v>26.972331000000001</v>
      </c>
      <c r="K21" s="88">
        <v>17.541336999999999</v>
      </c>
      <c r="L21" s="88">
        <v>2812.341719</v>
      </c>
      <c r="M21" s="88">
        <v>4.7846739999999999</v>
      </c>
      <c r="N21" s="88">
        <v>18.415337000000001</v>
      </c>
      <c r="O21" s="88">
        <v>691.35182999999995</v>
      </c>
      <c r="P21" s="88">
        <v>14.948207999999999</v>
      </c>
      <c r="Q21" s="88">
        <v>79.138251999999994</v>
      </c>
      <c r="R21" s="83"/>
      <c r="S21" s="84" t="s">
        <v>540</v>
      </c>
    </row>
    <row r="22" spans="1:19" x14ac:dyDescent="0.15">
      <c r="B22" s="84" t="s">
        <v>341</v>
      </c>
      <c r="C22" s="88">
        <v>1055.6600699999999</v>
      </c>
      <c r="D22" s="88">
        <v>54.048769</v>
      </c>
      <c r="E22" s="88">
        <v>281.21128099999999</v>
      </c>
      <c r="F22" s="88">
        <v>16.622820000000001</v>
      </c>
      <c r="G22" s="88">
        <v>1.78603</v>
      </c>
      <c r="H22" s="88">
        <v>7.8573740000000001</v>
      </c>
      <c r="I22" s="88">
        <v>41.281115999999997</v>
      </c>
      <c r="J22" s="88">
        <v>33.466628</v>
      </c>
      <c r="K22" s="88">
        <v>16.528434000000001</v>
      </c>
      <c r="L22" s="88">
        <v>2869.2551410000001</v>
      </c>
      <c r="M22" s="88">
        <v>3.5065919999999999</v>
      </c>
      <c r="N22" s="88">
        <v>26.853926000000001</v>
      </c>
      <c r="O22" s="88">
        <v>611.50603100000001</v>
      </c>
      <c r="P22" s="88">
        <v>9.313428</v>
      </c>
      <c r="Q22" s="88">
        <v>62.383775</v>
      </c>
      <c r="R22" s="83"/>
      <c r="S22" s="84" t="s">
        <v>541</v>
      </c>
    </row>
    <row r="23" spans="1:19" x14ac:dyDescent="0.15">
      <c r="B23" s="84" t="s">
        <v>342</v>
      </c>
      <c r="C23" s="88">
        <v>1001.903534</v>
      </c>
      <c r="D23" s="88">
        <v>52.863697999999999</v>
      </c>
      <c r="E23" s="88">
        <v>272.10457500000001</v>
      </c>
      <c r="F23" s="88">
        <v>9.4459499999999998</v>
      </c>
      <c r="G23" s="88">
        <v>0.78224899999999997</v>
      </c>
      <c r="H23" s="88">
        <v>8.6722859999999997</v>
      </c>
      <c r="I23" s="88">
        <v>36.393115999999999</v>
      </c>
      <c r="J23" s="88">
        <v>31.147559000000001</v>
      </c>
      <c r="K23" s="88">
        <v>17.088715000000001</v>
      </c>
      <c r="L23" s="88">
        <v>3010.451176</v>
      </c>
      <c r="M23" s="88">
        <v>2.9806919999999999</v>
      </c>
      <c r="N23" s="88">
        <v>32.815834000000002</v>
      </c>
      <c r="O23" s="88">
        <v>601.38660900000002</v>
      </c>
      <c r="P23" s="88">
        <v>16.846744000000001</v>
      </c>
      <c r="Q23" s="88">
        <v>46.710825</v>
      </c>
      <c r="R23" s="83"/>
      <c r="S23" s="84" t="s">
        <v>542</v>
      </c>
    </row>
    <row r="24" spans="1:19" x14ac:dyDescent="0.15">
      <c r="B24" s="84" t="s">
        <v>343</v>
      </c>
      <c r="C24" s="88">
        <v>973.39783599999998</v>
      </c>
      <c r="D24" s="88">
        <v>53.101367000000003</v>
      </c>
      <c r="E24" s="88">
        <v>267.258511</v>
      </c>
      <c r="F24" s="88">
        <v>8.6635329999999993</v>
      </c>
      <c r="G24" s="88">
        <v>0.85593200000000003</v>
      </c>
      <c r="H24" s="88">
        <v>4.6949439999999996</v>
      </c>
      <c r="I24" s="88">
        <v>42.683081999999999</v>
      </c>
      <c r="J24" s="88">
        <v>23.587033000000002</v>
      </c>
      <c r="K24" s="88">
        <v>15.235077</v>
      </c>
      <c r="L24" s="88">
        <v>2882.4384260000002</v>
      </c>
      <c r="M24" s="88">
        <v>2.4192369999999999</v>
      </c>
      <c r="N24" s="88">
        <v>27.387273</v>
      </c>
      <c r="O24" s="88">
        <v>699.89045699999997</v>
      </c>
      <c r="P24" s="88">
        <v>14.154788</v>
      </c>
      <c r="Q24" s="88">
        <v>48.488540999999998</v>
      </c>
      <c r="R24" s="83"/>
      <c r="S24" s="84" t="s">
        <v>543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15"/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15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15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15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15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15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15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15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15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15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15">
      <c r="B52" s="84" t="s">
        <v>340</v>
      </c>
      <c r="C52" s="88">
        <v>63.250883999999999</v>
      </c>
      <c r="D52" s="88">
        <v>467.52836500000001</v>
      </c>
      <c r="E52" s="88">
        <v>3.4182399999999999</v>
      </c>
      <c r="F52" s="88">
        <v>7.9226489999999998</v>
      </c>
      <c r="G52" s="88">
        <v>6.3185209999999996</v>
      </c>
      <c r="H52" s="88">
        <v>65.821513999999993</v>
      </c>
      <c r="I52" s="88">
        <v>450.71224100000001</v>
      </c>
      <c r="J52" s="88">
        <v>150.66685799999999</v>
      </c>
      <c r="K52" s="88">
        <v>123.59287699999986</v>
      </c>
      <c r="L52" s="88">
        <v>75.128072000000003</v>
      </c>
      <c r="M52" s="88">
        <v>46.085473</v>
      </c>
      <c r="N52" s="88">
        <v>89.717663999999999</v>
      </c>
      <c r="O52" s="88">
        <v>0</v>
      </c>
      <c r="P52" s="89">
        <v>1999.9635809999993</v>
      </c>
      <c r="Q52" s="89">
        <v>1876.3707039999995</v>
      </c>
      <c r="R52" s="83"/>
      <c r="S52" s="84" t="s">
        <v>540</v>
      </c>
    </row>
    <row r="53" spans="1:21" x14ac:dyDescent="0.15">
      <c r="B53" s="84" t="s">
        <v>341</v>
      </c>
      <c r="C53" s="88">
        <v>61.740535000000001</v>
      </c>
      <c r="D53" s="88">
        <v>463.91451000000001</v>
      </c>
      <c r="E53" s="88">
        <v>9.0154949999999996</v>
      </c>
      <c r="F53" s="88">
        <v>6.6486549999999998</v>
      </c>
      <c r="G53" s="88">
        <v>7.7007269999999997</v>
      </c>
      <c r="H53" s="88">
        <v>4.3237779999999999</v>
      </c>
      <c r="I53" s="88">
        <v>533.38931200000002</v>
      </c>
      <c r="J53" s="88">
        <v>161.41070099999999</v>
      </c>
      <c r="K53" s="88">
        <v>95.149007999999924</v>
      </c>
      <c r="L53" s="88">
        <v>69.697244999999995</v>
      </c>
      <c r="M53" s="88">
        <v>38.502037999999999</v>
      </c>
      <c r="N53" s="88">
        <v>102.005077</v>
      </c>
      <c r="O53" s="88">
        <v>0</v>
      </c>
      <c r="P53" s="89">
        <v>2688.3830909999992</v>
      </c>
      <c r="Q53" s="89">
        <v>2593.2340829999989</v>
      </c>
      <c r="R53" s="83"/>
      <c r="S53" s="84" t="s">
        <v>541</v>
      </c>
    </row>
    <row r="54" spans="1:21" x14ac:dyDescent="0.15">
      <c r="B54" s="84" t="s">
        <v>342</v>
      </c>
      <c r="C54" s="88">
        <v>61.713009999999997</v>
      </c>
      <c r="D54" s="88">
        <v>483.43785100000002</v>
      </c>
      <c r="E54" s="88">
        <v>1.8074079999999999</v>
      </c>
      <c r="F54" s="88">
        <v>8.0876040000000007</v>
      </c>
      <c r="G54" s="88">
        <v>7.0430440000000001</v>
      </c>
      <c r="H54" s="88">
        <v>5.4584299999999999</v>
      </c>
      <c r="I54" s="88">
        <v>505.145216</v>
      </c>
      <c r="J54" s="88">
        <v>152.678552</v>
      </c>
      <c r="K54" s="88">
        <v>119.24774199999992</v>
      </c>
      <c r="L54" s="88">
        <v>64.850965000000002</v>
      </c>
      <c r="M54" s="88">
        <v>41.006481999999998</v>
      </c>
      <c r="N54" s="88">
        <v>103.452437</v>
      </c>
      <c r="O54" s="88">
        <v>0</v>
      </c>
      <c r="P54" s="89">
        <v>2494.7650709999984</v>
      </c>
      <c r="Q54" s="89">
        <v>2375.5173289999984</v>
      </c>
      <c r="R54" s="83"/>
      <c r="S54" s="84" t="s">
        <v>542</v>
      </c>
    </row>
    <row r="55" spans="1:21" x14ac:dyDescent="0.15">
      <c r="B55" s="84" t="s">
        <v>343</v>
      </c>
      <c r="C55" s="88">
        <v>148.32234600000001</v>
      </c>
      <c r="D55" s="88">
        <v>429.73326700000001</v>
      </c>
      <c r="E55" s="88">
        <v>2.503098</v>
      </c>
      <c r="F55" s="88">
        <v>7.2763020000000003</v>
      </c>
      <c r="G55" s="88">
        <v>9.3148809999999997</v>
      </c>
      <c r="H55" s="88">
        <v>5.578335</v>
      </c>
      <c r="I55" s="88">
        <v>471.52364</v>
      </c>
      <c r="J55" s="88">
        <v>143.14484400000001</v>
      </c>
      <c r="K55" s="88">
        <v>81.543493999999967</v>
      </c>
      <c r="L55" s="88">
        <v>66.750839999999997</v>
      </c>
      <c r="M55" s="88">
        <v>41.581212999999998</v>
      </c>
      <c r="N55" s="88">
        <v>93.456603999999999</v>
      </c>
      <c r="O55" s="88">
        <v>5.0391999999999999E-2</v>
      </c>
      <c r="P55" s="89">
        <v>2033.7008490000007</v>
      </c>
      <c r="Q55" s="89">
        <v>1952.1573550000007</v>
      </c>
      <c r="R55" s="83"/>
      <c r="S55" s="84" t="s">
        <v>543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2024-08-02T11:19:07Z</dcterms:modified>
</cp:coreProperties>
</file>