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AD2E1209-92FB-4A5C-B616-3EA525C34C70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82" i="12" l="1"/>
  <c r="S286" i="69" l="1"/>
  <c r="M329" i="8"/>
  <c r="D286" i="61"/>
  <c r="S457" i="31"/>
  <c r="S433" i="71"/>
  <c r="J286" i="66"/>
  <c r="G433" i="4"/>
  <c r="G286" i="60"/>
  <c r="J433" i="1"/>
  <c r="G334" i="38"/>
  <c r="G457" i="14"/>
  <c r="G481" i="12"/>
  <c r="Y286" i="69"/>
  <c r="V286" i="69"/>
  <c r="P286" i="69"/>
  <c r="M286" i="69"/>
  <c r="J286" i="69"/>
  <c r="G286" i="69"/>
  <c r="D286" i="69"/>
  <c r="Y286" i="70"/>
  <c r="V286" i="70"/>
  <c r="S286" i="70"/>
  <c r="P286" i="70"/>
  <c r="M286" i="70"/>
  <c r="J286" i="70"/>
  <c r="G286" i="70"/>
  <c r="D286" i="70"/>
  <c r="Y286" i="68"/>
  <c r="V286" i="68"/>
  <c r="S286" i="68"/>
  <c r="P286" i="68"/>
  <c r="M286" i="68"/>
  <c r="J286" i="68"/>
  <c r="G286" i="68"/>
  <c r="D286" i="68"/>
  <c r="Y286" i="67"/>
  <c r="V286" i="67"/>
  <c r="S286" i="67"/>
  <c r="P286" i="67"/>
  <c r="M286" i="67"/>
  <c r="J286" i="67"/>
  <c r="G286" i="67"/>
  <c r="D286" i="67"/>
  <c r="Y286" i="66"/>
  <c r="V286" i="66"/>
  <c r="S286" i="66"/>
  <c r="P286" i="66"/>
  <c r="M286" i="66"/>
  <c r="G286" i="66"/>
  <c r="D286" i="66"/>
  <c r="Y286" i="64"/>
  <c r="V286" i="64"/>
  <c r="S286" i="64"/>
  <c r="P286" i="64"/>
  <c r="M286" i="64"/>
  <c r="J286" i="64"/>
  <c r="G286" i="64"/>
  <c r="D286" i="64"/>
  <c r="Y286" i="63"/>
  <c r="V286" i="63"/>
  <c r="S286" i="63"/>
  <c r="P286" i="63"/>
  <c r="M286" i="63"/>
  <c r="J286" i="63"/>
  <c r="G286" i="63"/>
  <c r="D286" i="63"/>
  <c r="Y286" i="65"/>
  <c r="V286" i="65"/>
  <c r="S286" i="65"/>
  <c r="P286" i="65"/>
  <c r="M286" i="65"/>
  <c r="J286" i="65"/>
  <c r="G286" i="65"/>
  <c r="D286" i="65"/>
  <c r="Y286" i="61"/>
  <c r="V286" i="61"/>
  <c r="S286" i="61"/>
  <c r="P286" i="61"/>
  <c r="M286" i="61"/>
  <c r="J286" i="61"/>
  <c r="G286" i="61"/>
  <c r="D287" i="60"/>
  <c r="AB433" i="9"/>
  <c r="Y433" i="9"/>
  <c r="V433" i="9"/>
  <c r="S433" i="9"/>
  <c r="P433" i="9"/>
  <c r="M433" i="9"/>
  <c r="J433" i="9"/>
  <c r="G433" i="9"/>
  <c r="D433" i="9"/>
  <c r="AB433" i="4"/>
  <c r="Y433" i="4"/>
  <c r="V433" i="4"/>
  <c r="S433" i="4"/>
  <c r="P433" i="4"/>
  <c r="M433" i="4"/>
  <c r="J433" i="4"/>
  <c r="D433" i="4"/>
  <c r="AB433" i="71"/>
  <c r="Y433" i="71"/>
  <c r="V433" i="71"/>
  <c r="P433" i="71"/>
  <c r="M433" i="71"/>
  <c r="J433" i="71"/>
  <c r="G433" i="71"/>
  <c r="D433" i="71"/>
  <c r="M434" i="1"/>
  <c r="G434" i="1"/>
  <c r="D434" i="1"/>
  <c r="P334" i="43"/>
  <c r="M334" i="43"/>
  <c r="J334" i="43"/>
  <c r="G334" i="43"/>
  <c r="D334" i="43"/>
  <c r="P334" i="42"/>
  <c r="M334" i="42"/>
  <c r="J334" i="42"/>
  <c r="G334" i="42"/>
  <c r="D334" i="42"/>
  <c r="P334" i="41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8" i="14"/>
  <c r="C434" i="82"/>
  <c r="AN329" i="8"/>
  <c r="AK329" i="8"/>
  <c r="AH329" i="8"/>
  <c r="AE329" i="8"/>
  <c r="AB329" i="8"/>
  <c r="Y329" i="8"/>
  <c r="V329" i="8"/>
  <c r="S329" i="8"/>
  <c r="P329" i="8"/>
  <c r="J329" i="8"/>
  <c r="G329" i="8"/>
  <c r="D329" i="8"/>
  <c r="D482" i="12"/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J431" i="1"/>
  <c r="G332" i="38"/>
  <c r="G479" i="12"/>
  <c r="Y284" i="69"/>
  <c r="S284" i="69"/>
  <c r="P284" i="69"/>
  <c r="J284" i="69"/>
  <c r="G284" i="69"/>
  <c r="Y284" i="70"/>
  <c r="S284" i="70"/>
  <c r="P284" i="70"/>
  <c r="M284" i="70"/>
  <c r="J284" i="70"/>
  <c r="G284" i="70"/>
  <c r="Y284" i="68"/>
  <c r="S284" i="68"/>
  <c r="M284" i="68"/>
  <c r="D284" i="68"/>
  <c r="Y284" i="67"/>
  <c r="S284" i="67"/>
  <c r="P284" i="67"/>
  <c r="M284" i="67"/>
  <c r="J284" i="67"/>
  <c r="G284" i="67"/>
  <c r="Y284" i="66"/>
  <c r="S284" i="66"/>
  <c r="P284" i="66"/>
  <c r="J284" i="66"/>
  <c r="G284" i="66"/>
  <c r="Y284" i="64"/>
  <c r="S284" i="64"/>
  <c r="M284" i="64"/>
  <c r="J284" i="64"/>
  <c r="G284" i="64"/>
  <c r="D284" i="64"/>
  <c r="Y284" i="63"/>
  <c r="S284" i="63"/>
  <c r="M284" i="63"/>
  <c r="J284" i="63"/>
  <c r="D284" i="63"/>
  <c r="V284" i="65"/>
  <c r="S284" i="65"/>
  <c r="P284" i="65"/>
  <c r="J284" i="65"/>
  <c r="D284" i="65"/>
  <c r="Y284" i="61"/>
  <c r="V284" i="61"/>
  <c r="P284" i="61"/>
  <c r="M284" i="61"/>
  <c r="G284" i="61"/>
  <c r="D284" i="61"/>
  <c r="AB431" i="9"/>
  <c r="Y431" i="9"/>
  <c r="V431" i="9"/>
  <c r="P431" i="9"/>
  <c r="J431" i="9"/>
  <c r="G431" i="9"/>
  <c r="AB431" i="4"/>
  <c r="Y431" i="4"/>
  <c r="V431" i="4"/>
  <c r="P431" i="4"/>
  <c r="J431" i="4"/>
  <c r="G431" i="4"/>
  <c r="AB431" i="71"/>
  <c r="Y431" i="71"/>
  <c r="V431" i="71"/>
  <c r="P431" i="71"/>
  <c r="J431" i="71"/>
  <c r="G431" i="71"/>
  <c r="M432" i="1"/>
  <c r="G432" i="1"/>
  <c r="P332" i="43"/>
  <c r="M332" i="43"/>
  <c r="J332" i="43"/>
  <c r="G332" i="43"/>
  <c r="D332" i="43"/>
  <c r="P332" i="42"/>
  <c r="M332" i="42"/>
  <c r="G332" i="42"/>
  <c r="D332" i="42"/>
  <c r="P332" i="41"/>
  <c r="M332" i="41"/>
  <c r="G332" i="41"/>
  <c r="D332" i="41"/>
  <c r="P332" i="40"/>
  <c r="M332" i="40"/>
  <c r="G332" i="40"/>
  <c r="D332" i="40"/>
  <c r="Y455" i="35"/>
  <c r="S455" i="35"/>
  <c r="J455" i="35"/>
  <c r="D455" i="35"/>
  <c r="AB455" i="34"/>
  <c r="S455" i="34"/>
  <c r="M455" i="34"/>
  <c r="J455" i="34"/>
  <c r="Y455" i="33"/>
  <c r="M455" i="33"/>
  <c r="G455" i="33"/>
  <c r="D455" i="33"/>
  <c r="Y455" i="32"/>
  <c r="V455" i="32"/>
  <c r="P455" i="32"/>
  <c r="J455" i="32"/>
  <c r="G455" i="32"/>
  <c r="D455" i="32"/>
  <c r="Y455" i="31"/>
  <c r="M455" i="31"/>
  <c r="J455" i="31"/>
  <c r="Y455" i="29"/>
  <c r="M455" i="29"/>
  <c r="J455" i="29"/>
  <c r="D455" i="29"/>
  <c r="C432" i="82"/>
  <c r="AK327" i="8"/>
  <c r="AH327" i="8"/>
  <c r="AB327" i="8"/>
  <c r="Y327" i="8"/>
  <c r="V327" i="8"/>
  <c r="S327" i="8"/>
  <c r="M327" i="8"/>
  <c r="G327" i="8"/>
  <c r="D480" i="12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J283" i="67"/>
  <c r="G283" i="67"/>
  <c r="P283" i="66"/>
  <c r="J283" i="64"/>
  <c r="D283" i="63"/>
  <c r="V283" i="65"/>
  <c r="S283" i="65"/>
  <c r="D283" i="65"/>
  <c r="Y283" i="61"/>
  <c r="G283" i="61"/>
  <c r="AB430" i="4"/>
  <c r="Y430" i="4"/>
  <c r="J430" i="4"/>
  <c r="Y430" i="71"/>
  <c r="G431" i="1"/>
  <c r="V454" i="34"/>
  <c r="D454" i="34"/>
  <c r="Y454" i="32"/>
  <c r="G454" i="32"/>
  <c r="AK326" i="8"/>
  <c r="AB326" i="8"/>
  <c r="D479" i="12"/>
  <c r="G282" i="67"/>
  <c r="J282" i="64"/>
  <c r="M282" i="63"/>
  <c r="S282" i="65"/>
  <c r="Y282" i="61"/>
  <c r="P282" i="61"/>
  <c r="G282" i="61"/>
  <c r="AB429" i="9"/>
  <c r="Y429" i="9"/>
  <c r="J429" i="9"/>
  <c r="AB429" i="4"/>
  <c r="Y429" i="4"/>
  <c r="J429" i="4"/>
  <c r="AB429" i="71"/>
  <c r="J429" i="71"/>
  <c r="M430" i="1"/>
  <c r="AB453" i="35"/>
  <c r="AB453" i="34"/>
  <c r="V453" i="34"/>
  <c r="J453" i="34"/>
  <c r="D453" i="34"/>
  <c r="V453" i="33"/>
  <c r="P453" i="33"/>
  <c r="D453" i="33"/>
  <c r="M453" i="32"/>
  <c r="J453" i="31"/>
  <c r="D453" i="31"/>
  <c r="J453" i="29"/>
  <c r="V325" i="8"/>
  <c r="P326" i="8" l="1"/>
  <c r="D431" i="1"/>
  <c r="M430" i="71"/>
  <c r="D430" i="4"/>
  <c r="M430" i="4"/>
  <c r="D284" i="60"/>
  <c r="S283" i="61"/>
  <c r="M283" i="65"/>
  <c r="P283" i="63"/>
  <c r="V283" i="64"/>
  <c r="D283" i="67"/>
  <c r="D283" i="70"/>
  <c r="D454" i="29"/>
  <c r="P331" i="41"/>
  <c r="P331" i="42"/>
  <c r="P331" i="43"/>
  <c r="G430" i="71"/>
  <c r="G430" i="4"/>
  <c r="G430" i="9"/>
  <c r="D453" i="29"/>
  <c r="D327" i="8"/>
  <c r="P327" i="8"/>
  <c r="AE327" i="8"/>
  <c r="AB455" i="29"/>
  <c r="V455" i="35"/>
  <c r="D432" i="1"/>
  <c r="D431" i="71"/>
  <c r="M431" i="71"/>
  <c r="D431" i="4"/>
  <c r="M431" i="4"/>
  <c r="D431" i="9"/>
  <c r="M431" i="9"/>
  <c r="D285" i="60"/>
  <c r="J284" i="61"/>
  <c r="S284" i="61"/>
  <c r="M284" i="65"/>
  <c r="G284" i="63"/>
  <c r="P284" i="63"/>
  <c r="V284" i="64"/>
  <c r="D284" i="67"/>
  <c r="V284" i="67"/>
  <c r="G284" i="68"/>
  <c r="P284" i="68"/>
  <c r="D284" i="70"/>
  <c r="V284" i="70"/>
  <c r="J327" i="8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49" i="29"/>
  <c r="D450" i="14"/>
  <c r="AN321" i="8"/>
  <c r="AE321" i="8"/>
  <c r="Y321" i="8"/>
  <c r="P321" i="8"/>
  <c r="J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G276" i="67"/>
  <c r="D447" i="29"/>
  <c r="D446" i="29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D445" i="29"/>
  <c r="G275" i="67" l="1"/>
  <c r="G274" i="67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G270" i="67"/>
  <c r="D441" i="29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G268" i="67"/>
  <c r="D439" i="29"/>
  <c r="G264" i="67"/>
  <c r="D435" i="29"/>
  <c r="D442" i="29" l="1"/>
  <c r="G271" i="67"/>
  <c r="D443" i="29"/>
  <c r="G272" i="67"/>
  <c r="D436" i="29"/>
  <c r="G265" i="67"/>
  <c r="D438" i="29"/>
  <c r="G267" i="67"/>
  <c r="D440" i="29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39" i="53" l="1"/>
  <c r="AG150" i="53"/>
  <c r="AG127" i="53" l="1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AB410" i="4"/>
  <c r="Y410" i="4"/>
  <c r="V410" i="4"/>
  <c r="S410" i="4"/>
  <c r="P410" i="4"/>
  <c r="M410" i="4"/>
  <c r="J410" i="4"/>
  <c r="G410" i="4"/>
  <c r="D410" i="4"/>
  <c r="Y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4" l="1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D93" i="73"/>
  <c r="G93" i="73"/>
  <c r="J93" i="73"/>
  <c r="G10" i="73"/>
  <c r="D10" i="73"/>
  <c r="G9" i="73"/>
  <c r="D9" i="73"/>
  <c r="G11" i="75" l="1"/>
  <c r="G11" i="77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G261" i="67" l="1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S105" i="11" l="1"/>
  <c r="D27" i="1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5" i="4"/>
  <c r="V404" i="4"/>
  <c r="V403" i="4"/>
  <c r="V402" i="4"/>
  <c r="V401" i="4"/>
  <c r="V400" i="4"/>
  <c r="V399" i="4"/>
  <c r="V398" i="4"/>
  <c r="AB181" i="4"/>
  <c r="V406" i="4" l="1"/>
  <c r="V407" i="4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3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233" i="42" l="1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68" i="67" l="1"/>
  <c r="G201" i="67"/>
  <c r="G250" i="67"/>
  <c r="G141" i="67"/>
  <c r="G197" i="67"/>
  <c r="G249" i="67"/>
  <c r="G167" i="67"/>
  <c r="G235" i="67"/>
  <c r="G193" i="67"/>
  <c r="G206" i="67"/>
  <c r="G74" i="67"/>
  <c r="G184" i="67"/>
  <c r="G111" i="67"/>
  <c r="P250" i="67"/>
  <c r="J250" i="67"/>
  <c r="G227" i="67" l="1"/>
  <c r="G246" i="67"/>
  <c r="G180" i="67"/>
  <c r="G210" i="67"/>
  <c r="G238" i="67"/>
  <c r="G207" i="67"/>
  <c r="G50" i="67"/>
  <c r="G133" i="67"/>
  <c r="G51" i="67"/>
  <c r="G219" i="67"/>
  <c r="G140" i="67"/>
  <c r="G154" i="67"/>
  <c r="G69" i="67"/>
  <c r="G245" i="67"/>
  <c r="G179" i="67"/>
  <c r="G248" i="67"/>
  <c r="G182" i="67"/>
  <c r="G220" i="67"/>
  <c r="G37" i="67"/>
  <c r="G15" i="67"/>
  <c r="G123" i="67"/>
  <c r="G38" i="67"/>
  <c r="G178" i="67"/>
  <c r="G208" i="67"/>
  <c r="G236" i="67"/>
  <c r="G75" i="67"/>
  <c r="G183" i="67"/>
  <c r="G110" i="67"/>
  <c r="G49" i="67"/>
  <c r="G31" i="67"/>
  <c r="G89" i="67"/>
  <c r="G177" i="67"/>
  <c r="G192" i="67"/>
  <c r="G222" i="67"/>
  <c r="G196" i="67"/>
  <c r="G226" i="67"/>
  <c r="G221" i="67"/>
  <c r="G247" i="67"/>
  <c r="G181" i="67"/>
  <c r="G211" i="67"/>
  <c r="G32" i="67"/>
  <c r="G93" i="67"/>
  <c r="G205" i="67"/>
  <c r="G218" i="67"/>
  <c r="G176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88" i="67"/>
  <c r="G233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94" i="67"/>
  <c r="S250" i="67"/>
  <c r="J174" i="67"/>
  <c r="J102" i="67"/>
  <c r="G116" i="67"/>
  <c r="G225" i="67"/>
  <c r="G146" i="67"/>
  <c r="G30" i="67"/>
  <c r="G67" i="67"/>
  <c r="G200" i="67"/>
  <c r="G101" i="67"/>
  <c r="G230" i="67"/>
  <c r="G18" i="67"/>
  <c r="G161" i="67"/>
  <c r="J45" i="67"/>
  <c r="Y187" i="67"/>
  <c r="Y151" i="67"/>
  <c r="Y115" i="67"/>
  <c r="Y43" i="67"/>
  <c r="Y222" i="67"/>
  <c r="Y186" i="67"/>
  <c r="Y114" i="67"/>
  <c r="Y42" i="67"/>
  <c r="G22" i="67"/>
  <c r="G73" i="67"/>
  <c r="G128" i="67"/>
  <c r="G14" i="67"/>
  <c r="G158" i="67"/>
  <c r="G64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191" i="67"/>
  <c r="G84" i="67"/>
  <c r="G214" i="67"/>
  <c r="G114" i="67"/>
  <c r="G241" i="67"/>
  <c r="G144" i="67"/>
  <c r="G174" i="67"/>
  <c r="G72" i="67"/>
  <c r="G204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32" i="67"/>
  <c r="G29" i="67"/>
  <c r="G92" i="67"/>
  <c r="G122" i="67"/>
  <c r="G215" i="67" l="1"/>
  <c r="G152" i="67"/>
  <c r="G56" i="67"/>
  <c r="G35" i="67"/>
  <c r="G99" i="67"/>
  <c r="G130" i="67"/>
  <c r="G104" i="67"/>
  <c r="G216" i="67"/>
  <c r="G232" i="67"/>
  <c r="G231" i="67"/>
  <c r="G54" i="67"/>
  <c r="G165" i="67"/>
  <c r="G61" i="67"/>
  <c r="P76" i="67"/>
  <c r="G172" i="67"/>
  <c r="J25" i="67"/>
  <c r="G44" i="67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Y59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106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D82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415" i="29"/>
  <c r="D409" i="29"/>
  <c r="D403" i="29"/>
  <c r="D397" i="29"/>
  <c r="D392" i="29"/>
  <c r="D211" i="29"/>
  <c r="D199" i="29"/>
  <c r="D193" i="29"/>
  <c r="D182" i="29"/>
  <c r="D166" i="29"/>
  <c r="D160" i="29"/>
  <c r="D154" i="29"/>
  <c r="D422" i="29" l="1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<sst xmlns="http://schemas.openxmlformats.org/spreadsheetml/2006/main" count="152230" uniqueCount="1047">
  <si>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</si>
  <si>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</si>
  <si>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</si>
  <si>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</si>
  <si>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</si>
  <si>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</si>
  <si>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</si>
  <si>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</si>
  <si>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</si>
  <si>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</si>
  <si>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</si>
  <si>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</si>
  <si>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</si>
  <si>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</si>
  <si>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</si>
  <si>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</si>
  <si>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</si>
  <si>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</si>
  <si>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</si>
  <si>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</si>
  <si>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</si>
  <si>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</si>
  <si>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</si>
  <si>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</si>
  <si>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</si>
  <si>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</si>
  <si>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</si>
  <si>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</si>
  <si>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</si>
  <si>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</si>
  <si>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</si>
  <si>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</si>
  <si>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</si>
  <si>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</si>
  <si>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</si>
  <si>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</si>
  <si>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</si>
  <si>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</si>
  <si>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</si>
  <si>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</si>
  <si>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</si>
  <si>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</si>
  <si>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</si>
  <si>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</si>
  <si>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</si>
  <si>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</si>
  <si>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</si>
  <si>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</si>
  <si>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</si>
  <si>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</si>
  <si>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</si>
  <si>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</si>
  <si>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</si>
  <si>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</si>
  <si>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</si>
  <si>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</si>
  <si>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</si>
  <si>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</si>
  <si>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</si>
  <si>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</si>
  <si>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</si>
  <si>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</si>
  <si>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</si>
  <si>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</si>
  <si>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</si>
  <si>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</si>
  <si>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</si>
  <si>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</si>
  <si>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</si>
  <si>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</si>
  <si>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</si>
  <si>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</si>
  <si>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</si>
  <si>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</si>
  <si>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</si>
  <si>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</si>
  <si>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</si>
  <si>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</si>
  <si>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</si>
  <si>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</si>
  <si>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</si>
  <si>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</si>
  <si>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</si>
  <si>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</si>
  <si>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</si>
  <si>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</si>
  <si>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</si>
  <si>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</si>
  <si>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</si>
  <si>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</si>
  <si>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</si>
  <si>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</si>
  <si>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</si>
  <si>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</si>
  <si>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</si>
  <si>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</si>
  <si>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</si>
  <si>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</si>
  <si>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</si>
  <si>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</si>
  <si>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</si>
  <si>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</si>
  <si>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</si>
  <si>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</si>
  <si>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</si>
  <si>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</si>
  <si>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</si>
  <si>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</si>
  <si>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</si>
  <si>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</si>
  <si>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</si>
  <si>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</si>
  <si>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</si>
  <si>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</si>
  <si>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</si>
  <si>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</si>
  <si>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</si>
  <si>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</si>
  <si>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</si>
  <si>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</si>
  <si>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</si>
  <si>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</si>
  <si>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</si>
  <si>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</si>
  <si>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</si>
  <si>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</si>
  <si>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</si>
  <si>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</si>
  <si>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</si>
  <si>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</si>
  <si>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</si>
  <si>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</si>
  <si>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</si>
  <si>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</si>
  <si>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</si>
  <si>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</si>
  <si>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</si>
  <si>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</si>
  <si>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</si>
  <si>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</si>
  <si>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</si>
  <si>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</si>
  <si>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</si>
  <si>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</si>
  <si>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</si>
  <si>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</si>
  <si>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</si>
  <si>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</si>
  <si>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</si>
  <si>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</si>
  <si>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</si>
  <si>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</si>
  <si>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</si>
  <si>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</si>
  <si>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</si>
  <si>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</si>
  <si>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</si>
  <si>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</si>
  <si>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</si>
  <si>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</si>
  <si>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</si>
  <si>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</si>
  <si>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</si>
  <si>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</si>
  <si>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</si>
  <si>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</si>
  <si>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</si>
  <si>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</si>
  <si>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</si>
  <si>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</si>
  <si>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</si>
  <si>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</si>
  <si>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</si>
  <si>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</si>
  <si>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</si>
  <si>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</si>
  <si>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</si>
  <si>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</si>
  <si>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</si>
  <si>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</si>
  <si>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</si>
  <si>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</si>
  <si>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</si>
  <si>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</si>
  <si>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</si>
  <si>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</si>
  <si>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</si>
  <si>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</si>
  <si>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</si>
  <si>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</si>
  <si>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</si>
  <si>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</si>
  <si>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</si>
  <si>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</si>
  <si>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</si>
  <si>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</si>
  <si>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</si>
  <si>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</si>
  <si>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</si>
  <si>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</si>
  <si>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</si>
  <si>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</si>
  <si>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</si>
  <si>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</si>
  <si>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</si>
  <si>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</si>
  <si>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</si>
  <si>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</si>
  <si>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</si>
  <si>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</si>
  <si>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</si>
  <si>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</si>
  <si>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</si>
  <si>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</si>
  <si>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</si>
  <si>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</si>
  <si>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</si>
  <si>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</si>
  <si>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</si>
  <si>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</si>
  <si>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</si>
  <si>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</si>
  <si>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</si>
  <si>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</si>
  <si>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</si>
  <si>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</si>
  <si>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</si>
  <si>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</si>
  <si>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</si>
  <si>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</si>
  <si>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</si>
  <si>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</si>
  <si>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</si>
  <si>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</si>
  <si>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</si>
  <si>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</si>
  <si>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</si>
  <si>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</si>
  <si>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</si>
  <si>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</si>
  <si>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</si>
  <si>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</si>
  <si>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</si>
  <si>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</si>
  <si>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</si>
  <si>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</si>
  <si>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</si>
  <si>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</si>
  <si>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</si>
  <si>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</si>
  <si>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</si>
  <si>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</si>
  <si>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</si>
  <si>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</si>
  <si>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</si>
  <si>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</si>
  <si>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</si>
  <si>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</si>
  <si>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</si>
  <si>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</si>
  <si>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</si>
  <si>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</si>
  <si>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</si>
  <si>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</si>
  <si>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</si>
  <si>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</si>
  <si>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</si>
  <si>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</si>
  <si>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</si>
  <si>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</si>
  <si>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</si>
  <si>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</si>
  <si>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</si>
  <si>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</si>
  <si>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</si>
  <si>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</si>
  <si>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</si>
  <si>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</si>
  <si>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</si>
  <si>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</si>
  <si>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</si>
  <si>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</si>
  <si>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</si>
  <si>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</si>
  <si>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</si>
  <si>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</si>
  <si>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</si>
  <si>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</si>
  <si>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</si>
  <si>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</si>
  <si>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</si>
  <si>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</si>
  <si>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</si>
  <si>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</si>
  <si>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</si>
  <si>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</si>
  <si>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</si>
  <si>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</si>
  <si>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</si>
  <si>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</si>
  <si>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</si>
  <si>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</si>
  <si>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</si>
  <si>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</si>
  <si>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</si>
  <si>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</si>
  <si>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</si>
  <si>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</si>
  <si>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</si>
  <si>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</si>
  <si>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</si>
  <si>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</si>
  <si>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</si>
  <si>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</si>
  <si>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</si>
  <si>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</si>
  <si>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</si>
  <si>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</si>
  <si>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</si>
  <si>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</si>
  <si>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</si>
  <si>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</si>
  <si>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</si>
  <si>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</si>
  <si>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</si>
  <si>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</si>
  <si>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</si>
  <si>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</si>
  <si>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</si>
  <si>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</si>
  <si>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</si>
  <si>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</si>
  <si>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</si>
  <si>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</si>
  <si>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</si>
  <si>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</si>
  <si>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</si>
  <si>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</si>
  <si>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</si>
  <si>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</si>
  <si>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</si>
  <si>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</si>
  <si>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</si>
  <si>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</si>
  <si>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</si>
  <si>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</si>
  <si>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</si>
  <si>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</si>
  <si>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</si>
  <si>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</si>
  <si>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</si>
  <si>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</si>
  <si>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</si>
  <si>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</si>
  <si>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</si>
  <si>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</si>
  <si>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</si>
  <si>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</si>
  <si>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</si>
  <si>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</si>
  <si>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</si>
  <si>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</si>
  <si>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</si>
  <si>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</si>
  <si>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</si>
  <si>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</si>
  <si>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</si>
  <si>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</si>
  <si>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</si>
  <si>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</si>
  <si>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</si>
  <si>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</si>
  <si>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</si>
  <si>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</si>
  <si>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</si>
  <si>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</si>
  <si>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</si>
  <si>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</si>
  <si>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</si>
  <si>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</si>
  <si>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</si>
  <si>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</si>
  <si>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</si>
  <si>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</si>
  <si>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</si>
  <si>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</si>
  <si>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</si>
  <si>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</si>
  <si>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</si>
  <si>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</si>
  <si>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</si>
  <si>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</si>
  <si>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</si>
  <si>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</si>
  <si>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</si>
  <si>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</si>
  <si>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</si>
  <si>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</si>
  <si>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</si>
  <si>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</si>
  <si>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</si>
  <si>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</si>
  <si>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</si>
  <si>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</si>
  <si>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</si>
  <si>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</si>
  <si>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</si>
  <si>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</si>
  <si>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</si>
  <si>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</si>
  <si>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</si>
  <si>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</si>
  <si>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</si>
  <si>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</si>
  <si>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</si>
  <si>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</si>
  <si>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</si>
  <si>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</si>
  <si>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</si>
  <si>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</si>
  <si>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</si>
  <si>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</si>
  <si>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</si>
  <si>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</si>
  <si>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</si>
  <si>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</si>
  <si>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</si>
  <si>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</si>
  <si>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</si>
  <si>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</si>
  <si>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</si>
  <si>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</si>
  <si>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</si>
  <si>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</si>
  <si>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</si>
  <si>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</si>
  <si>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</si>
  <si>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</si>
  <si>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</si>
  <si>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</si>
  <si>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</si>
  <si>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</si>
  <si>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</si>
  <si>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</si>
  <si>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</si>
  <si>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</si>
  <si>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</si>
  <si>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</si>
  <si>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</si>
  <si>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</si>
  <si>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</si>
  <si>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</si>
  <si>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</si>
  <si>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</si>
  <si>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</si>
  <si>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</si>
  <si>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</si>
  <si>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</si>
  <si>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</si>
  <si>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</si>
  <si>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</si>
  <si>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</si>
  <si>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</si>
  <si>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</si>
  <si>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</si>
  <si>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</si>
  <si>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</si>
  <si>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</si>
  <si>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</si>
  <si>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</si>
  <si>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</si>
  <si>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</si>
  <si>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</si>
  <si>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</si>
  <si>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</si>
  <si>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</si>
  <si>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</si>
  <si>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</si>
  <si>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</si>
  <si>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</si>
  <si>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</si>
  <si>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</si>
  <si>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</si>
  <si>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</si>
  <si>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</si>
  <si>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</si>
  <si>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</si>
  <si>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</si>
  <si>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</si>
  <si>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</si>
  <si>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</si>
  <si>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</si>
  <si>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</si>
  <si>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</si>
  <si>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</si>
  <si>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</si>
  <si>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</si>
  <si>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</si>
  <si>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</si>
  <si>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</si>
  <si>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</si>
  <si>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</si>
  <si>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</si>
  <si>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</si>
  <si>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</si>
  <si>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</si>
  <si>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</si>
  <si>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</si>
  <si>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</si>
  <si>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</si>
  <si>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</si>
  <si>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</si>
  <si>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</si>
  <si>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</si>
  <si>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</si>
  <si>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</si>
  <si>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</si>
  <si>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</si>
  <si>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</si>
  <si>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</si>
  <si>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</si>
  <si>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</si>
  <si>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</si>
  <si>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</si>
  <si>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</si>
  <si>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</si>
  <si>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</si>
  <si>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</si>
  <si>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</si>
  <si>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</si>
  <si>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</si>
  <si>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</si>
  <si>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</si>
  <si>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</si>
  <si>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</si>
  <si>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</si>
  <si>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</si>
  <si>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</si>
  <si>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</si>
  <si>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</si>
  <si>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</si>
  <si>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</si>
  <si>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</si>
  <si>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</si>
  <si>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</si>
  <si>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</si>
  <si>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</si>
  <si>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</si>
  <si>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</si>
  <si>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</si>
  <si>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</si>
  <si>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</si>
  <si>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</si>
  <si>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</si>
  <si>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</si>
  <si>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</si>
  <si>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</si>
  <si>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</si>
  <si>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</si>
  <si>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</si>
  <si>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</si>
  <si>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</si>
  <si>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</si>
  <si>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</si>
  <si>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</si>
  <si>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</si>
  <si>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</si>
  <si>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</si>
  <si>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</si>
  <si>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</si>
  <si>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</si>
  <si>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</si>
  <si>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</si>
  <si>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</si>
  <si>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</si>
  <si>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</si>
  <si>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</si>
  <si>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</si>
  <si>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</si>
  <si>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</si>
  <si>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</si>
  <si>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</si>
  <si>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</si>
  <si>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</si>
  <si>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</si>
  <si>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</si>
  <si>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</si>
  <si>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</si>
  <si>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</si>
  <si>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</si>
  <si>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</si>
  <si>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</si>
  <si>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</si>
  <si>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</si>
  <si>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</si>
  <si>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</si>
  <si>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</si>
  <si>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</si>
  <si>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</si>
  <si>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</si>
  <si>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</si>
  <si>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</si>
  <si>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</si>
  <si>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</si>
  <si>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</si>
  <si>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</si>
  <si>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</si>
  <si>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</si>
  <si>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</si>
  <si>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</si>
  <si>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</si>
  <si>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</si>
  <si>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</si>
  <si>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</si>
  <si>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</si>
  <si>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</si>
  <si>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</si>
  <si>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</si>
  <si>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</si>
  <si>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</si>
  <si>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</si>
  <si>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</si>
  <si>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</si>
  <si>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</si>
  <si>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</si>
  <si>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</si>
  <si>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</si>
  <si>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</si>
  <si>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</si>
  <si>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</si>
  <si>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</si>
  <si>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</si>
  <si>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</si>
  <si>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</si>
  <si>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</si>
  <si>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</si>
  <si>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</si>
  <si>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</si>
  <si>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</si>
  <si>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</si>
  <si>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</si>
  <si>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</si>
  <si>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</si>
  <si>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</si>
  <si>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</si>
  <si>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</si>
  <si>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</si>
  <si>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</si>
  <si>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</si>
  <si>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</si>
  <si>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</si>
  <si>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</si>
  <si>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</si>
  <si>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</si>
  <si>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</si>
  <si>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</si>
  <si>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</si>
  <si>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</si>
  <si>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</si>
  <si>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</si>
  <si>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</si>
  <si>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</si>
  <si>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</si>
  <si>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</si>
  <si>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</si>
  <si>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</si>
  <si>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</si>
  <si>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</si>
  <si>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</si>
  <si>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</si>
  <si>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</si>
  <si>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</si>
  <si>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</si>
  <si>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</si>
  <si>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</si>
  <si>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</si>
  <si>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</si>
  <si>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</si>
  <si>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</si>
  <si>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</si>
  <si>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</si>
  <si>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</si>
  <si>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</si>
  <si>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</si>
  <si>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</si>
  <si>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</si>
  <si>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</si>
  <si>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</si>
  <si>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</si>
  <si>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</si>
  <si>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</si>
  <si>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</si>
  <si>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</si>
  <si>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</si>
  <si>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</si>
  <si>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</si>
  <si>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</si>
  <si>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</si>
  <si>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</si>
  <si>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</si>
  <si>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</si>
  <si>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</si>
  <si>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</si>
  <si>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</si>
  <si>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</si>
  <si>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</si>
  <si>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</si>
  <si>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</si>
  <si>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</si>
  <si>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</si>
  <si>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</si>
  <si>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</si>
  <si>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</si>
  <si>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</si>
  <si>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</si>
  <si>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</si>
  <si>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</si>
  <si>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</si>
  <si>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</si>
  <si>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</si>
  <si>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</si>
  <si>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</si>
  <si>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</si>
  <si>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</si>
  <si>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</si>
  <si>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</si>
  <si>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</si>
  <si>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</si>
  <si>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</si>
  <si>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</si>
  <si>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</si>
  <si>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</si>
  <si>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</si>
  <si>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</si>
  <si>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</si>
  <si>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</si>
  <si>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</si>
  <si>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</si>
  <si>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</si>
  <si>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</si>
  <si>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</si>
  <si>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</si>
  <si>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</si>
  <si>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</si>
  <si>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</si>
  <si>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</si>
  <si>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</si>
  <si>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</si>
  <si>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</si>
  <si>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</si>
  <si>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</si>
  <si>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</si>
  <si>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</si>
  <si>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</si>
  <si>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</si>
  <si>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</si>
  <si>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</si>
  <si>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</si>
  <si>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</si>
  <si>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</si>
  <si>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</si>
  <si>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</si>
  <si>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</si>
  <si>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</si>
  <si>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</si>
  <si>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</si>
  <si>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</si>
  <si>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</si>
  <si>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</si>
  <si>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</si>
  <si>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</si>
  <si>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</si>
  <si>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</si>
  <si>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</si>
  <si>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</si>
  <si>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</si>
  <si>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</si>
  <si>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</si>
  <si>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</si>
  <si>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</si>
  <si>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</si>
  <si>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</si>
  <si>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</si>
  <si>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</si>
  <si>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</si>
  <si>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</si>
  <si>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</si>
  <si>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</si>
  <si>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</si>
  <si>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</si>
  <si>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</si>
  <si>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</si>
  <si>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</si>
  <si>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</si>
  <si>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</si>
  <si>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</si>
  <si>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</si>
  <si>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</si>
  <si>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</si>
  <si>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</si>
  <si>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</si>
  <si>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</si>
  <si>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</si>
  <si>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</si>
  <si>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</si>
  <si>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</si>
  <si>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</si>
  <si>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</si>
  <si>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</si>
  <si>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</si>
  <si>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</si>
  <si>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</si>
  <si>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</si>
  <si>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</si>
  <si>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</si>
  <si>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</si>
  <si>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</si>
  <si>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</si>
  <si>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</si>
  <si>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</si>
  <si>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</si>
  <si>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</si>
  <si>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</si>
  <si>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</si>
  <si>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</si>
  <si>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</si>
  <si>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</si>
  <si>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</si>
  <si>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</si>
  <si>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</si>
  <si>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</si>
  <si>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</si>
  <si>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</si>
  <si>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</si>
  <si>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</si>
  <si>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</si>
  <si>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</si>
  <si>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</si>
  <si>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</si>
  <si>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</si>
  <si>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</si>
  <si>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</si>
  <si>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</si>
  <si>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</si>
  <si>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</si>
  <si>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</si>
  <si>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</si>
  <si>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</si>
  <si>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</si>
  <si>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</si>
  <si>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</si>
  <si>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</si>
  <si>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</si>
  <si>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</si>
  <si>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</si>
  <si>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</si>
  <si>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</si>
  <si>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</si>
  <si>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</si>
  <si>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</si>
  <si>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</si>
  <si>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</si>
  <si>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</si>
  <si>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</si>
  <si>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</si>
  <si>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</si>
  <si>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</si>
  <si>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</si>
  <si>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</si>
  <si>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</si>
  <si>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</si>
  <si>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</si>
  <si>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</si>
  <si>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</si>
  <si>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</si>
  <si>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</si>
  <si>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</si>
  <si>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</si>
  <si>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</si>
  <si>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</si>
  <si>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</si>
  <si>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</si>
  <si>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</si>
  <si>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</si>
  <si>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</si>
  <si>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</si>
  <si>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</si>
  <si>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</si>
  <si>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</si>
  <si>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</si>
  <si>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</si>
  <si>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</si>
  <si>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</si>
  <si>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</si>
  <si>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</si>
  <si>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</si>
  <si>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</si>
  <si>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</si>
  <si>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</si>
  <si>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</si>
  <si>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</si>
  <si>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</si>
  <si>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</si>
  <si>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</si>
  <si>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</si>
  <si>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</si>
  <si>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</si>
  <si>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</si>
  <si>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</si>
  <si>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</si>
  <si>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</si>
  <si>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</si>
  <si>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</si>
  <si>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</si>
  <si>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</si>
  <si>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</si>
  <si>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</si>
  <si>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</si>
  <si>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</si>
  <si>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</si>
  <si>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</si>
  <si>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</si>
  <si>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</si>
  <si>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</si>
  <si>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</si>
  <si>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</si>
  <si>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</si>
  <si>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</si>
  <si>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</si>
  <si>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</si>
  <si>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</si>
  <si>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</si>
  <si>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</si>
  <si>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</si>
  <si>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</si>
  <si>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</si>
  <si>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</si>
  <si>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</si>
  <si>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</si>
  <si>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</si>
  <si>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</si>
  <si>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</si>
  <si>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</si>
  <si>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</si>
  <si>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</si>
  <si>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</si>
  <si>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</si>
  <si>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</si>
  <si>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</si>
  <si>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</si>
  <si>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</si>
  <si>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</si>
  <si>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</si>
  <si>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</si>
  <si>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</si>
  <si>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</si>
  <si>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</si>
  <si>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</si>
  <si>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</si>
  <si>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</si>
  <si>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</si>
  <si>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</si>
  <si>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</si>
  <si>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</si>
  <si>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</si>
  <si>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</si>
  <si>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</si>
  <si>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</si>
  <si>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</si>
  <si>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</si>
  <si>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</si>
  <si>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</si>
  <si>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</si>
  <si>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</si>
  <si>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</si>
  <si>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</si>
  <si>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</si>
  <si>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</si>
  <si>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</si>
  <si>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</si>
  <si>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</si>
  <si>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</si>
  <si>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</si>
  <si>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</si>
  <si>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</si>
  <si>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</si>
  <si>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</si>
  <si>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</si>
  <si>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</si>
  <si>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</si>
  <si>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</si>
  <si>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</si>
  <si>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</si>
  <si>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</si>
  <si>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</si>
  <si>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</si>
  <si>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</si>
  <si>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</si>
  <si>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</si>
  <si>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</si>
  <si>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</si>
  <si>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</si>
  <si>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</si>
  <si>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</si>
  <si>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</si>
  <si>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</si>
  <si>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</si>
  <si>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</si>
  <si>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</si>
  <si>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</si>
  <si>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</si>
  <si>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</si>
  <si>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</si>
  <si>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</si>
  <si>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</si>
  <si>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</si>
  <si>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</si>
  <si>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</si>
  <si>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</si>
  <si>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</si>
  <si>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</si>
  <si>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</si>
  <si>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</si>
  <si>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</si>
  <si>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</si>
  <si>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</si>
  <si>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</si>
  <si>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</si>
  <si>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</si>
  <si>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</si>
  <si>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</si>
  <si>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</si>
  <si>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</si>
  <si>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</si>
  <si>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</si>
  <si>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</si>
  <si>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</si>
  <si>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</si>
  <si>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</si>
  <si>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</si>
  <si>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</si>
  <si>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</si>
  <si>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</si>
  <si>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</si>
  <si>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</si>
  <si>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</si>
  <si>
    <t>Em maio de 2021 iniciou-se uma nova amostra. As séries dos indicadores de confiança do comércio foram revistas em junho de 2024, com a utilização do método indireto de correção sazonal, ao invés do método direto divulgado na publicação do mês anterior.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</si>
</sst>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8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31" workbookViewId="0">
      <selection activeCell="J42" sqref="J42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3" t="s">
        <v>821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3" t="s">
        <v>832</v>
      </c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>
      <c r="A9" s="22" t="s">
        <v>831</v>
      </c>
      <c r="B9" s="21" t="s">
        <v>832</v>
      </c>
    </row>
    <row r="11" spans="1:11" ht="12.75" customHeight="1">
      <c r="A11" s="63" t="s">
        <v>905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1024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1025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1031</v>
      </c>
    </row>
    <row r="26" spans="1:11" ht="12.75" customHeight="1">
      <c r="A26" s="22" t="s">
        <v>839</v>
      </c>
      <c r="B26" s="21" t="s">
        <v>1042</v>
      </c>
    </row>
    <row r="28" spans="1:11">
      <c r="A28" s="63" t="s">
        <v>904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3" t="s">
        <v>903</v>
      </c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3" t="s">
        <v>906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1032</v>
      </c>
    </row>
    <row r="69" spans="1:11">
      <c r="A69" s="22" t="s">
        <v>837</v>
      </c>
      <c r="B69" s="21" t="s">
        <v>1043</v>
      </c>
    </row>
    <row r="71" spans="1:11" ht="15" customHeight="1">
      <c r="A71" s="63" t="s">
        <v>1040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22" t="s">
        <v>1034</v>
      </c>
      <c r="B72" s="21" t="s">
        <v>1033</v>
      </c>
    </row>
    <row r="74" spans="1:11">
      <c r="A74" s="63" t="s">
        <v>55</v>
      </c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7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1026</v>
      </c>
      <c r="C6" s="74"/>
      <c r="D6" s="80"/>
      <c r="E6" s="73" t="s">
        <v>1026</v>
      </c>
      <c r="F6" s="74"/>
      <c r="G6" s="80"/>
      <c r="H6" s="73" t="s">
        <v>1026</v>
      </c>
      <c r="I6" s="74"/>
      <c r="J6" s="80"/>
      <c r="K6" s="73" t="s">
        <v>1026</v>
      </c>
      <c r="L6" s="74"/>
      <c r="M6" s="80"/>
      <c r="N6" s="73" t="s">
        <v>1026</v>
      </c>
      <c r="O6" s="74"/>
      <c r="P6" s="80"/>
      <c r="Q6" s="73" t="s">
        <v>1026</v>
      </c>
      <c r="R6" s="74"/>
      <c r="S6" s="80"/>
      <c r="T6" s="73" t="s">
        <v>1026</v>
      </c>
      <c r="U6" s="74"/>
      <c r="V6" s="80"/>
      <c r="W6" s="73" t="s">
        <v>1026</v>
      </c>
      <c r="X6" s="74"/>
      <c r="Y6" s="80"/>
      <c r="Z6" s="73" t="s">
        <v>1026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7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51</v>
      </c>
      <c r="C6" s="74"/>
      <c r="D6" s="80"/>
      <c r="E6" s="73" t="s">
        <v>51</v>
      </c>
      <c r="F6" s="74"/>
      <c r="G6" s="80"/>
      <c r="H6" s="73" t="s">
        <v>51</v>
      </c>
      <c r="I6" s="74"/>
      <c r="J6" s="80"/>
      <c r="K6" s="73" t="s">
        <v>51</v>
      </c>
      <c r="L6" s="74"/>
      <c r="M6" s="80"/>
      <c r="N6" s="73" t="s">
        <v>51</v>
      </c>
      <c r="O6" s="74"/>
      <c r="P6" s="80"/>
      <c r="Q6" s="73" t="s">
        <v>51</v>
      </c>
      <c r="R6" s="74"/>
      <c r="S6" s="80"/>
      <c r="T6" s="73" t="s">
        <v>51</v>
      </c>
      <c r="U6" s="74"/>
      <c r="V6" s="80"/>
      <c r="W6" s="73" t="s">
        <v>51</v>
      </c>
      <c r="X6" s="74"/>
      <c r="Y6" s="80"/>
      <c r="Z6" s="73" t="s">
        <v>51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</sheetData>
  <mergeCells count="19"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7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42</v>
      </c>
      <c r="C6" s="74"/>
      <c r="D6" s="80"/>
      <c r="E6" s="73" t="s">
        <v>42</v>
      </c>
      <c r="F6" s="74"/>
      <c r="G6" s="80"/>
      <c r="H6" s="73" t="s">
        <v>42</v>
      </c>
      <c r="I6" s="74"/>
      <c r="J6" s="80"/>
      <c r="K6" s="73" t="s">
        <v>42</v>
      </c>
      <c r="L6" s="74"/>
      <c r="M6" s="80"/>
      <c r="N6" s="73" t="s">
        <v>42</v>
      </c>
      <c r="O6" s="74"/>
      <c r="P6" s="80"/>
      <c r="Q6" s="73" t="s">
        <v>42</v>
      </c>
      <c r="R6" s="74"/>
      <c r="S6" s="80"/>
      <c r="T6" s="73" t="s">
        <v>42</v>
      </c>
      <c r="U6" s="74"/>
      <c r="V6" s="80"/>
      <c r="W6" s="73" t="s">
        <v>42</v>
      </c>
      <c r="X6" s="74"/>
      <c r="Y6" s="80"/>
      <c r="Z6" s="73" t="s">
        <v>42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7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 activeCell="C157" sqref="C157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746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750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7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995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996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7"/>
  <sheetViews>
    <sheetView showGridLines="0" zoomScaleNormal="100" workbookViewId="0">
      <pane xSplit="1" ySplit="7" topLeftCell="AA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997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998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1027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1028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1001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1002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7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1003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1004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J29" sqref="J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6" t="s">
        <v>1029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3" spans="1:20" ht="12.95" customHeight="1">
      <c r="A3" s="82" t="s">
        <v>871</v>
      </c>
      <c r="B3" s="82"/>
      <c r="C3" s="82"/>
      <c r="D3" s="82"/>
      <c r="E3" s="82"/>
      <c r="F3" s="82"/>
      <c r="H3" s="82" t="s">
        <v>871</v>
      </c>
      <c r="I3" s="82"/>
      <c r="J3" s="82"/>
      <c r="K3" s="82"/>
      <c r="L3" s="82"/>
      <c r="M3" s="82"/>
      <c r="O3" s="82" t="s">
        <v>843</v>
      </c>
      <c r="P3" s="82"/>
      <c r="Q3" s="82"/>
      <c r="R3" s="82"/>
      <c r="S3" s="82"/>
      <c r="T3" s="82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4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4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4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5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5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5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1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1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1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1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1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1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2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4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4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3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5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5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89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89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0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0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2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1" t="s">
        <v>0</v>
      </c>
      <c r="B5" s="73" t="s">
        <v>925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-14.433333333333332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-12.533333333333333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-11.199999999999998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-11.6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-5.333333333333333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-4.833333333333333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-15.033333333333331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-14.633333333333335</v>
      </c>
    </row>
    <row r="482" spans="1:7">
      <c r="A482" s="3">
        <v>45444</v>
      </c>
      <c r="B482" s="8">
        <v>-16.507706207374859</v>
      </c>
      <c r="C482" s="8" t="s">
        <v>8</v>
      </c>
      <c r="D482" s="11">
        <f t="shared" ref="D482" si="64">AVERAGE(B480:B482)</f>
        <v>-17.151973528547028</v>
      </c>
      <c r="E482" s="8" t="s">
        <v>8</v>
      </c>
      <c r="F482" s="8">
        <v>-14</v>
      </c>
      <c r="G482" s="11">
        <f t="shared" ref="G482" si="65">AVERAGE(F480:F482)</f>
        <v>-14.333333333333334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K1" workbookViewId="0">
      <selection activeCell="AA16" sqref="AA1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6" t="s">
        <v>1044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4" spans="1:27" ht="12.95" customHeight="1">
      <c r="A4" s="82" t="s">
        <v>867</v>
      </c>
      <c r="B4" s="82"/>
      <c r="C4" s="82"/>
      <c r="D4" s="82"/>
      <c r="E4" s="82"/>
      <c r="F4" s="82"/>
      <c r="H4" s="82" t="s">
        <v>868</v>
      </c>
      <c r="I4" s="82"/>
      <c r="J4" s="82"/>
      <c r="K4" s="82"/>
      <c r="L4" s="82"/>
      <c r="M4" s="82"/>
      <c r="O4" s="82" t="s">
        <v>869</v>
      </c>
      <c r="P4" s="82"/>
      <c r="Q4" s="82"/>
      <c r="R4" s="82"/>
      <c r="S4" s="82"/>
      <c r="T4" s="82"/>
      <c r="V4" s="82" t="s">
        <v>870</v>
      </c>
      <c r="W4" s="82"/>
      <c r="X4" s="82"/>
      <c r="Y4" s="82"/>
      <c r="Z4" s="82"/>
      <c r="AA4" s="82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94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94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94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94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>
      <c r="A8" s="95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95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95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95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91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91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91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91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>
      <c r="A10" s="91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91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91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91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94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94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94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94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>
      <c r="A12" s="95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95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95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95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>
      <c r="A13" s="89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89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89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89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>
      <c r="A14" s="90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90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90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90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5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1" t="s">
        <v>0</v>
      </c>
      <c r="B5" s="73" t="s">
        <v>928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-10.066666666666668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7.166666666666667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5.6</v>
      </c>
      <c r="G283" s="11">
        <f t="shared" si="9"/>
        <v>6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4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-4.9000000000000004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-6.3666666666666671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4.333333333333333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4.9999999999999991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7.5666666666666664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8.8666666666666671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9.5666666666666664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5.3666666666666671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4.2333333333333334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3.4666666666666668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3.4</v>
      </c>
      <c r="G317" s="11">
        <f t="shared" ref="G317" si="25">AVERAGE(F315:F317)</f>
        <v>3.0333333333333332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2.6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2.2999999999999998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1.1000000000000001</v>
      </c>
      <c r="G320" s="11">
        <f t="shared" ref="G320" si="31">AVERAGE(F318:F320)</f>
        <v>1.5333333333333332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1.2333333333333334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0.56666666666666676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-3.6</v>
      </c>
      <c r="G324" s="11">
        <f t="shared" ref="G324" si="39">AVERAGE(F322:F324)</f>
        <v>-2.0333333333333332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-3.6666666666666665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-5.6</v>
      </c>
      <c r="G326" s="11">
        <f t="shared" ref="G326" si="43">AVERAGE(F324:F326)</f>
        <v>-4.7666666666666666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-5.2333333333333334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</v>
      </c>
      <c r="G328" s="11">
        <f t="shared" ref="G328" si="47">AVERAGE(F326:F328)</f>
        <v>-4.8666666666666663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-4.166666666666667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-4.5</v>
      </c>
      <c r="G330" s="11">
        <f t="shared" ref="G330" si="51">AVERAGE(F328:F330)</f>
        <v>-4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</v>
      </c>
      <c r="F331" s="8">
        <v>-5.4</v>
      </c>
      <c r="G331" s="11">
        <f t="shared" ref="G331" si="53">AVERAGE(F329:F331)</f>
        <v>-4.4666666666666668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-5.166666666666667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-3.5</v>
      </c>
      <c r="F333" s="8">
        <v>-5.9</v>
      </c>
      <c r="G333" s="11">
        <f t="shared" ref="G333" si="57">AVERAGE(F331:F333)</f>
        <v>-5.6333333333333329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>
        <v>-3.7</v>
      </c>
      <c r="F334" s="8">
        <v>-6</v>
      </c>
      <c r="G334" s="11">
        <f t="shared" ref="G334" si="59">AVERAGE(F332:F334)</f>
        <v>-5.833333333333333</v>
      </c>
    </row>
    <row r="335" spans="1:7">
      <c r="A335" s="29">
        <v>45444</v>
      </c>
      <c r="B335" s="8">
        <v>-2.6730051810999997</v>
      </c>
      <c r="C335" s="8" t="s">
        <v>8</v>
      </c>
      <c r="D335" s="11">
        <f t="shared" ref="D335" si="60">AVERAGE(B333:B335)</f>
        <v>-3.3301933205166669</v>
      </c>
      <c r="E335" s="10" t="s">
        <v>8</v>
      </c>
      <c r="F335" s="8" t="s">
        <v>8</v>
      </c>
      <c r="G335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4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883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7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7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  <row r="334" spans="1:36">
      <c r="A334" s="29">
        <v>45444</v>
      </c>
      <c r="B334" s="8">
        <v>5.5986003544000003</v>
      </c>
      <c r="C334" s="8" t="s">
        <v>8</v>
      </c>
      <c r="D334" s="11">
        <f t="shared" ref="D334" si="141">AVERAGE(B332:B334)</f>
        <v>4.9462391983999998</v>
      </c>
      <c r="E334" s="12">
        <v>-8.9704330849999998</v>
      </c>
      <c r="F334" s="8" t="s">
        <v>8</v>
      </c>
      <c r="G334" s="11">
        <f t="shared" ref="G334" si="142">AVERAGE(E332:E334)</f>
        <v>-9.9541036815666661</v>
      </c>
      <c r="H334" s="12">
        <v>3.6244227227999999</v>
      </c>
      <c r="I334" s="8" t="s">
        <v>8</v>
      </c>
      <c r="J334" s="11">
        <f t="shared" ref="J334" si="143">AVERAGE(H332:H334)</f>
        <v>3.2937170405333336</v>
      </c>
      <c r="K334" s="12">
        <v>2.8581386093000001</v>
      </c>
      <c r="L334" s="8" t="s">
        <v>8</v>
      </c>
      <c r="M334" s="11">
        <f t="shared" ref="M334" si="144">AVERAGE(K332:K334)</f>
        <v>3.4634352058666664</v>
      </c>
      <c r="N334" s="12">
        <v>8.414124867</v>
      </c>
      <c r="O334" s="8" t="s">
        <v>8</v>
      </c>
      <c r="P334" s="11">
        <f t="shared" ref="P334" si="145">AVERAGE(N332:N334)</f>
        <v>9.9859109992999979</v>
      </c>
      <c r="Q334" s="12">
        <v>38.781536506800002</v>
      </c>
      <c r="R334" s="8" t="s">
        <v>8</v>
      </c>
      <c r="S334" s="12">
        <v>24.446974332500002</v>
      </c>
      <c r="T334" s="8" t="s">
        <v>8</v>
      </c>
      <c r="U334" s="8">
        <v>13.6652156248</v>
      </c>
      <c r="V334" s="8">
        <v>15.381643200008375</v>
      </c>
      <c r="W334" s="8">
        <v>71.0492086207</v>
      </c>
      <c r="X334" s="8" t="s">
        <v>8</v>
      </c>
      <c r="Y334" s="8">
        <v>22.063037538500001</v>
      </c>
      <c r="Z334" s="8" t="s">
        <v>8</v>
      </c>
      <c r="AA334" s="8">
        <v>14.9543579451</v>
      </c>
      <c r="AB334" s="8" t="s">
        <v>8</v>
      </c>
      <c r="AC334" s="8">
        <v>29.163669881400001</v>
      </c>
      <c r="AD334" s="8" t="s">
        <v>8</v>
      </c>
      <c r="AE334" s="8">
        <v>16.356583377300002</v>
      </c>
      <c r="AF334" s="8" t="s">
        <v>8</v>
      </c>
      <c r="AG334" s="8">
        <v>19.729913713799998</v>
      </c>
      <c r="AH334" s="8" t="s">
        <v>8</v>
      </c>
      <c r="AI334" s="8">
        <v>25.804611741799999</v>
      </c>
      <c r="AJ334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4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  <row r="334" spans="1:36">
      <c r="A334" s="29">
        <v>45444</v>
      </c>
      <c r="B334" s="8">
        <v>-1.5335197097</v>
      </c>
      <c r="C334" s="8" t="s">
        <v>8</v>
      </c>
      <c r="D334" s="11">
        <f t="shared" ref="D334" si="141">AVERAGE(B332:B334)</f>
        <v>0.17921125346666669</v>
      </c>
      <c r="E334" s="12">
        <v>-8.7517151389999999</v>
      </c>
      <c r="F334" s="8" t="s">
        <v>8</v>
      </c>
      <c r="G334" s="11">
        <f t="shared" ref="G334" si="142">AVERAGE(E332:E334)</f>
        <v>-8.9566622503333324</v>
      </c>
      <c r="H334" s="12">
        <v>-2.5633022469000002</v>
      </c>
      <c r="I334" s="8" t="s">
        <v>8</v>
      </c>
      <c r="J334" s="11">
        <f t="shared" ref="J334" si="143">AVERAGE(H332:H334)</f>
        <v>0.48664098100000014</v>
      </c>
      <c r="K334" s="12">
        <v>8.2355618302</v>
      </c>
      <c r="L334" s="8" t="s">
        <v>8</v>
      </c>
      <c r="M334" s="11">
        <f t="shared" ref="M334" si="144">AVERAGE(K332:K334)</f>
        <v>6.3667355968999999</v>
      </c>
      <c r="N334" s="12">
        <v>6.2076884806999999</v>
      </c>
      <c r="O334" s="8" t="s">
        <v>8</v>
      </c>
      <c r="P334" s="11">
        <f t="shared" ref="P334" si="145">AVERAGE(N332:N334)</f>
        <v>8.4396877436666671</v>
      </c>
      <c r="Q334" s="12">
        <v>36.5178392722</v>
      </c>
      <c r="R334" s="8" t="s">
        <v>8</v>
      </c>
      <c r="S334" s="12">
        <v>23.877865063000002</v>
      </c>
      <c r="T334" s="8" t="s">
        <v>8</v>
      </c>
      <c r="U334" s="8">
        <v>8.7125231923000008</v>
      </c>
      <c r="V334" s="8">
        <v>10.392473790911136</v>
      </c>
      <c r="W334" s="8">
        <v>69.174192475799998</v>
      </c>
      <c r="X334" s="8" t="s">
        <v>8</v>
      </c>
      <c r="Y334" s="8">
        <v>19.719037678700001</v>
      </c>
      <c r="Z334" s="8" t="s">
        <v>8</v>
      </c>
      <c r="AA334" s="8">
        <v>12.7961770787</v>
      </c>
      <c r="AB334" s="8" t="s">
        <v>8</v>
      </c>
      <c r="AC334" s="8">
        <v>34.485311709699999</v>
      </c>
      <c r="AD334" s="8" t="s">
        <v>8</v>
      </c>
      <c r="AE334" s="8">
        <v>21.555321000700001</v>
      </c>
      <c r="AF334" s="8" t="s">
        <v>8</v>
      </c>
      <c r="AG334" s="8">
        <v>28.840484693499999</v>
      </c>
      <c r="AH334" s="8" t="s">
        <v>8</v>
      </c>
      <c r="AI334" s="8">
        <v>26.768422169800001</v>
      </c>
      <c r="AJ334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4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  <row r="334" spans="1:36">
      <c r="A334" s="29">
        <v>45444</v>
      </c>
      <c r="B334" s="8">
        <v>21.096256088400001</v>
      </c>
      <c r="C334" s="8" t="s">
        <v>8</v>
      </c>
      <c r="D334" s="11">
        <f t="shared" ref="D334" si="141">AVERAGE(B332:B334)</f>
        <v>15.304372583633333</v>
      </c>
      <c r="E334" s="12">
        <v>-16.9100293668</v>
      </c>
      <c r="F334" s="8" t="s">
        <v>8</v>
      </c>
      <c r="G334" s="11">
        <f t="shared" ref="G334" si="142">AVERAGE(E332:E334)</f>
        <v>-18.892197021333335</v>
      </c>
      <c r="H334" s="12">
        <v>8.5634600846000009</v>
      </c>
      <c r="I334" s="8" t="s">
        <v>8</v>
      </c>
      <c r="J334" s="11">
        <f t="shared" ref="J334" si="143">AVERAGE(H332:H334)</f>
        <v>5.0420349692333337</v>
      </c>
      <c r="K334" s="12">
        <v>-5.4808090924000004</v>
      </c>
      <c r="L334" s="8" t="s">
        <v>8</v>
      </c>
      <c r="M334" s="11">
        <f t="shared" ref="M334" si="144">AVERAGE(K332:K334)</f>
        <v>-2.6531976842000002</v>
      </c>
      <c r="N334" s="12">
        <v>10.4962671379</v>
      </c>
      <c r="O334" s="8" t="s">
        <v>8</v>
      </c>
      <c r="P334" s="11">
        <f t="shared" ref="P334" si="145">AVERAGE(N332:N334)</f>
        <v>10.581329394366668</v>
      </c>
      <c r="Q334" s="12">
        <v>50.005422640799999</v>
      </c>
      <c r="R334" s="8" t="s">
        <v>8</v>
      </c>
      <c r="S334" s="12">
        <v>24.838603529899999</v>
      </c>
      <c r="T334" s="8" t="s">
        <v>8</v>
      </c>
      <c r="U334" s="8">
        <v>21.162567547599998</v>
      </c>
      <c r="V334" s="8">
        <v>24.737935969447989</v>
      </c>
      <c r="W334" s="8">
        <v>77.023742351099997</v>
      </c>
      <c r="X334" s="8" t="s">
        <v>8</v>
      </c>
      <c r="Y334" s="8">
        <v>28.041966052100001</v>
      </c>
      <c r="Z334" s="8" t="s">
        <v>8</v>
      </c>
      <c r="AA334" s="8">
        <v>23.640696774999999</v>
      </c>
      <c r="AB334" s="8" t="s">
        <v>8</v>
      </c>
      <c r="AC334" s="8">
        <v>29.977077122600001</v>
      </c>
      <c r="AD334" s="8" t="s">
        <v>8</v>
      </c>
      <c r="AE334" s="8">
        <v>10.5363736288</v>
      </c>
      <c r="AF334" s="8" t="s">
        <v>8</v>
      </c>
      <c r="AG334" s="8">
        <v>14.279477438100001</v>
      </c>
      <c r="AH334" s="8" t="s">
        <v>8</v>
      </c>
      <c r="AI334" s="8">
        <v>30.0561030163</v>
      </c>
      <c r="AJ334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4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  <row r="334" spans="1:36">
      <c r="A334" s="29">
        <v>45444</v>
      </c>
      <c r="B334" s="8">
        <v>7.0069126855999997</v>
      </c>
      <c r="C334" s="8" t="s">
        <v>8</v>
      </c>
      <c r="D334" s="11">
        <f t="shared" ref="D334" si="133">AVERAGE(B332:B334)</f>
        <v>5.8877824261333336</v>
      </c>
      <c r="E334" s="12">
        <v>-3.3997062488999998</v>
      </c>
      <c r="F334" s="8" t="s">
        <v>8</v>
      </c>
      <c r="G334" s="11">
        <f t="shared" ref="G334" si="134">AVERAGE(E332:E334)</f>
        <v>-5.0588151900999998</v>
      </c>
      <c r="H334" s="12">
        <v>11.243984082000001</v>
      </c>
      <c r="I334" s="8" t="s">
        <v>8</v>
      </c>
      <c r="J334" s="11">
        <f t="shared" ref="J334" si="135">AVERAGE(H332:H334)</f>
        <v>7.1205981181000011</v>
      </c>
      <c r="K334" s="12">
        <v>-0.72010654809999997</v>
      </c>
      <c r="L334" s="8" t="s">
        <v>8</v>
      </c>
      <c r="M334" s="11">
        <f t="shared" ref="M334" si="136">AVERAGE(K332:K334)</f>
        <v>2.745700448733333</v>
      </c>
      <c r="N334" s="12">
        <v>10.889731165300001</v>
      </c>
      <c r="O334" s="8" t="s">
        <v>8</v>
      </c>
      <c r="P334" s="11">
        <f t="shared" ref="P334" si="137">AVERAGE(N332:N334)</f>
        <v>12.370351809633334</v>
      </c>
      <c r="Q334" s="12">
        <v>34.486537869100005</v>
      </c>
      <c r="R334" s="8" t="s">
        <v>8</v>
      </c>
      <c r="S334" s="12">
        <v>25.194881667099999</v>
      </c>
      <c r="T334" s="8" t="s">
        <v>8</v>
      </c>
      <c r="U334" s="8">
        <v>17.098434106100001</v>
      </c>
      <c r="V334" s="8">
        <v>18.289721486727501</v>
      </c>
      <c r="W334" s="8">
        <v>69.990283136499997</v>
      </c>
      <c r="X334" s="8" t="s">
        <v>8</v>
      </c>
      <c r="Y334" s="8">
        <v>21.8598554077</v>
      </c>
      <c r="Z334" s="8" t="s">
        <v>8</v>
      </c>
      <c r="AA334" s="8">
        <v>12.3745677429</v>
      </c>
      <c r="AB334" s="8" t="s">
        <v>8</v>
      </c>
      <c r="AC334" s="8">
        <v>18.8041292572</v>
      </c>
      <c r="AD334" s="8" t="s">
        <v>8</v>
      </c>
      <c r="AE334" s="8">
        <v>11.2113020901</v>
      </c>
      <c r="AF334" s="8" t="s">
        <v>8</v>
      </c>
      <c r="AG334" s="8">
        <v>7.1411278753999996</v>
      </c>
      <c r="AH334" s="8" t="s">
        <v>8</v>
      </c>
      <c r="AI334" s="8">
        <v>20.8416373644</v>
      </c>
      <c r="AJ334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6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733</v>
      </c>
      <c r="C6" s="74" t="s">
        <v>7</v>
      </c>
      <c r="D6" s="80"/>
      <c r="E6" s="73" t="s">
        <v>733</v>
      </c>
      <c r="F6" s="74" t="s">
        <v>7</v>
      </c>
      <c r="G6" s="80"/>
      <c r="H6" s="73" t="s">
        <v>733</v>
      </c>
      <c r="I6" s="74" t="s">
        <v>7</v>
      </c>
      <c r="J6" s="80"/>
      <c r="K6" s="73" t="s">
        <v>733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717</v>
      </c>
      <c r="C6" s="74" t="s">
        <v>7</v>
      </c>
      <c r="D6" s="80"/>
      <c r="E6" s="73" t="s">
        <v>717</v>
      </c>
      <c r="F6" s="74" t="s">
        <v>7</v>
      </c>
      <c r="G6" s="80"/>
      <c r="H6" s="73" t="s">
        <v>717</v>
      </c>
      <c r="I6" s="74" t="s">
        <v>7</v>
      </c>
      <c r="J6" s="80"/>
      <c r="K6" s="73" t="s">
        <v>717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364</v>
      </c>
      <c r="C6" s="74" t="s">
        <v>7</v>
      </c>
      <c r="D6" s="80"/>
      <c r="E6" s="73" t="s">
        <v>364</v>
      </c>
      <c r="F6" s="74" t="s">
        <v>7</v>
      </c>
      <c r="G6" s="80"/>
      <c r="H6" s="73" t="s">
        <v>364</v>
      </c>
      <c r="I6" s="74" t="s">
        <v>7</v>
      </c>
      <c r="J6" s="80"/>
      <c r="K6" s="73" t="s">
        <v>364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6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723</v>
      </c>
      <c r="C6" s="74">
        <v>43</v>
      </c>
      <c r="D6" s="80"/>
      <c r="E6" s="73" t="s">
        <v>723</v>
      </c>
      <c r="F6" s="74">
        <v>43</v>
      </c>
      <c r="G6" s="80"/>
      <c r="H6" s="73" t="s">
        <v>723</v>
      </c>
      <c r="I6" s="74">
        <v>43</v>
      </c>
      <c r="J6" s="80"/>
      <c r="K6" s="73" t="s">
        <v>723</v>
      </c>
      <c r="L6" s="74">
        <v>43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9"/>
  <sheetViews>
    <sheetView showGridLines="0" zoomScaleNormal="100" workbookViewId="0">
      <pane xSplit="1" ySplit="7" topLeftCell="W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1" t="s">
        <v>0</v>
      </c>
      <c r="B5" s="65" t="s">
        <v>908</v>
      </c>
      <c r="C5" s="66"/>
      <c r="D5" s="67"/>
      <c r="E5" s="65" t="s">
        <v>909</v>
      </c>
      <c r="F5" s="66"/>
      <c r="G5" s="67"/>
      <c r="H5" s="65" t="s">
        <v>910</v>
      </c>
      <c r="I5" s="66"/>
      <c r="J5" s="67"/>
      <c r="K5" s="65" t="s">
        <v>914</v>
      </c>
      <c r="L5" s="66"/>
      <c r="M5" s="67"/>
      <c r="N5" s="65" t="s">
        <v>911</v>
      </c>
      <c r="O5" s="66"/>
      <c r="P5" s="67"/>
      <c r="Q5" s="65" t="s">
        <v>912</v>
      </c>
      <c r="R5" s="66"/>
      <c r="S5" s="67"/>
      <c r="T5" s="65" t="s">
        <v>913</v>
      </c>
      <c r="U5" s="66"/>
      <c r="V5" s="67"/>
      <c r="W5" s="65" t="s">
        <v>915</v>
      </c>
      <c r="X5" s="66"/>
      <c r="Y5" s="67"/>
      <c r="Z5" s="65" t="s">
        <v>916</v>
      </c>
      <c r="AA5" s="66"/>
      <c r="AB5" s="67"/>
      <c r="AC5" s="65" t="s">
        <v>917</v>
      </c>
      <c r="AD5" s="66"/>
      <c r="AE5" s="67"/>
      <c r="AF5" s="65" t="s">
        <v>918</v>
      </c>
      <c r="AG5" s="66"/>
      <c r="AH5" s="67"/>
      <c r="AI5" s="65" t="s">
        <v>919</v>
      </c>
      <c r="AJ5" s="66"/>
      <c r="AK5" s="67"/>
      <c r="AL5" s="65" t="s">
        <v>920</v>
      </c>
      <c r="AM5" s="66"/>
      <c r="AN5" s="67"/>
    </row>
    <row r="6" spans="1:4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68"/>
      <c r="AG6" s="69"/>
      <c r="AH6" s="70"/>
      <c r="AI6" s="68"/>
      <c r="AJ6" s="69"/>
      <c r="AK6" s="70"/>
      <c r="AL6" s="68"/>
      <c r="AM6" s="69"/>
      <c r="AN6" s="70"/>
    </row>
    <row r="7" spans="1:40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8</v>
      </c>
      <c r="D329" s="11">
        <f t="shared" ref="D329" si="386">AVERAGE(B327:B329)</f>
        <v>-16.394773006943666</v>
      </c>
      <c r="E329" s="10">
        <v>-36.209548590966797</v>
      </c>
      <c r="F329" s="8">
        <v>-38.067650095966798</v>
      </c>
      <c r="G329" s="11">
        <f t="shared" ref="G329" si="387">AVERAGE(F327:F329)</f>
        <v>-39.556125004747265</v>
      </c>
      <c r="H329" s="10">
        <v>47.810652038815597</v>
      </c>
      <c r="I329" s="8" t="s">
        <v>8</v>
      </c>
      <c r="J329" s="11">
        <f t="shared" ref="J329" si="388">AVERAGE(H327:H329)</f>
        <v>53.154783514449861</v>
      </c>
      <c r="K329" s="10">
        <v>-70.542690074277402</v>
      </c>
      <c r="L329" s="8">
        <v>-71.864501183277397</v>
      </c>
      <c r="M329" s="11">
        <f t="shared" ref="M329" si="389">AVERAGE(L327:L329)</f>
        <v>-72.177519733679162</v>
      </c>
      <c r="N329" s="10">
        <v>-43.901872578911799</v>
      </c>
      <c r="O329" s="8" t="s">
        <v>8</v>
      </c>
      <c r="P329" s="11">
        <f t="shared" ref="P329" si="390">AVERAGE(N327:N329)</f>
        <v>-43.380362449499636</v>
      </c>
      <c r="Q329" s="10">
        <v>9.0213297277202003</v>
      </c>
      <c r="R329" s="8" t="s">
        <v>8</v>
      </c>
      <c r="S329" s="11">
        <f t="shared" ref="S329" si="391">AVERAGE(Q327:Q329)</f>
        <v>8.7905527318933903</v>
      </c>
      <c r="T329" s="10">
        <v>-2.8373267719106399</v>
      </c>
      <c r="U329" s="8" t="s">
        <v>8</v>
      </c>
      <c r="V329" s="11">
        <f t="shared" ref="V329" si="392">AVERAGE(T327:T329)</f>
        <v>-2.8457987740100865</v>
      </c>
      <c r="W329" s="10">
        <v>-14.3467985484384</v>
      </c>
      <c r="X329" s="8" t="s">
        <v>8</v>
      </c>
      <c r="Y329" s="11">
        <f t="shared" ref="Y329" si="393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4">AVERAGE(AA327:AA329)</f>
        <v>20.614561233801933</v>
      </c>
      <c r="AC329" s="10">
        <v>16.702237380406501</v>
      </c>
      <c r="AD329" s="8" t="s">
        <v>8</v>
      </c>
      <c r="AE329" s="11">
        <f t="shared" ref="AE329" si="395">AVERAGE(AC327:AC329)</f>
        <v>19.258135565370836</v>
      </c>
      <c r="AF329" s="10">
        <v>-34.462454108206501</v>
      </c>
      <c r="AG329" s="8" t="s">
        <v>8</v>
      </c>
      <c r="AH329" s="11">
        <f t="shared" ref="AH329" si="396">AVERAGE(AF327:AF329)</f>
        <v>-32.6481890878648</v>
      </c>
      <c r="AI329" s="10">
        <v>-26.638084960667701</v>
      </c>
      <c r="AJ329" s="8" t="s">
        <v>8</v>
      </c>
      <c r="AK329" s="11">
        <f t="shared" ref="AK329" si="397">AVERAGE(AI327:AI329)</f>
        <v>-27.5011802977222</v>
      </c>
      <c r="AL329" s="10">
        <v>-13.4376502850278</v>
      </c>
      <c r="AM329" s="8" t="s">
        <v>8</v>
      </c>
      <c r="AN329" s="11">
        <f t="shared" ref="AN329" si="398">AVERAGE(AL327:AL329)</f>
        <v>-12.947064853578899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4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U425" sqref="U425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1046</v>
      </c>
    </row>
    <row r="4" spans="1:14">
      <c r="A4" s="2" t="s">
        <v>927</v>
      </c>
    </row>
    <row r="5" spans="1:14" ht="30" customHeight="1">
      <c r="A5" s="71" t="s">
        <v>0</v>
      </c>
      <c r="B5" s="73" t="s">
        <v>935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80"/>
    </row>
    <row r="6" spans="1:14" ht="15" customHeight="1">
      <c r="A6" s="72"/>
      <c r="B6" s="73" t="s">
        <v>1</v>
      </c>
      <c r="C6" s="74"/>
      <c r="D6" s="80"/>
      <c r="E6" s="73" t="s">
        <v>5</v>
      </c>
      <c r="F6" s="74"/>
      <c r="G6" s="74"/>
      <c r="H6" s="74"/>
      <c r="I6" s="74"/>
      <c r="J6" s="80"/>
      <c r="K6" s="73" t="s">
        <v>898</v>
      </c>
      <c r="L6" s="74"/>
      <c r="M6" s="80"/>
    </row>
    <row r="7" spans="1:14" ht="15" customHeight="1">
      <c r="A7" s="72"/>
      <c r="B7" s="73" t="s">
        <v>2</v>
      </c>
      <c r="C7" s="74"/>
      <c r="D7" s="80"/>
      <c r="E7" s="73" t="s">
        <v>2</v>
      </c>
      <c r="F7" s="74"/>
      <c r="G7" s="80"/>
      <c r="H7" s="73" t="s">
        <v>6</v>
      </c>
      <c r="I7" s="74"/>
      <c r="J7" s="80"/>
      <c r="K7" s="73" t="s">
        <v>2</v>
      </c>
      <c r="L7" s="74"/>
      <c r="M7" s="80"/>
    </row>
    <row r="8" spans="1:14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8</v>
      </c>
      <c r="E9" s="10">
        <v>4.6213970953555368</v>
      </c>
      <c r="F9" s="8">
        <v>7.7896865839216325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4.7516437651587209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8</v>
      </c>
      <c r="E10" s="12">
        <v>5.6213970953555368</v>
      </c>
      <c r="F10" s="8">
        <v>7.8489153425521048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8.7391689591245587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-15.1</v>
      </c>
      <c r="J181" s="11">
        <f t="shared" si="10"/>
        <v>-15.966666666666667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-15.233333333333334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-14.433333333333332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-5.9</v>
      </c>
      <c r="J279" s="11">
        <f t="shared" si="18"/>
        <v>-4.3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-6.666666666666667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-7.3</v>
      </c>
      <c r="J305" s="11">
        <f t="shared" si="18"/>
        <v>-10.133333333333335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-7.8999999999999995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-2.8</v>
      </c>
      <c r="J312" s="11">
        <f t="shared" si="18"/>
        <v>-2.9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-3.3</v>
      </c>
      <c r="J313" s="11">
        <f t="shared" si="18"/>
        <v>-2.9666666666666663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-2.9333333333333336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-3.5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0.6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1.9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0.6</v>
      </c>
      <c r="J336" s="11">
        <f t="shared" si="22"/>
        <v>0.96666666666666667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1.3999999999999997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1.0666666666666667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-0.39999999999999997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1.1000000000000001</v>
      </c>
      <c r="J361" s="11">
        <f t="shared" si="22"/>
        <v>0.4333333333333334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0.30000000000000004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0.70000000000000007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-0.4</v>
      </c>
      <c r="J370" s="11">
        <f t="shared" si="22"/>
        <v>-0.3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0.9</v>
      </c>
      <c r="J371" s="11">
        <f t="shared" si="22"/>
        <v>-0.16666666666666663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</v>
      </c>
      <c r="J372" s="11">
        <f t="shared" si="22"/>
        <v>-0.16666666666666666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-0.5</v>
      </c>
      <c r="J373" s="11">
        <f t="shared" si="22"/>
        <v>-0.19999999999999998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</v>
      </c>
      <c r="J374" s="11">
        <f t="shared" si="22"/>
        <v>-0.5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-0.4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-13.9</v>
      </c>
      <c r="J387" s="11">
        <f t="shared" si="22"/>
        <v>-22.766666666666669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-8.9</v>
      </c>
      <c r="J388" s="11">
        <f t="shared" si="22"/>
        <v>-14.333333333333334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-5.5</v>
      </c>
      <c r="J389" s="11">
        <f t="shared" si="22"/>
        <v>-9.4333333333333336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-14.299999999999999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-7.4</v>
      </c>
      <c r="J396" s="11">
        <f t="shared" ref="J396:J407" si="26">AVERAGE(I394:I396)</f>
        <v>-11.566666666666665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-1.5000000000000007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6.4</v>
      </c>
      <c r="J399" s="11">
        <f t="shared" si="26"/>
        <v>3.1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6.2666666666666666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1.5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:D409" si="28">AVERAGE(C406:C408)</f>
        <v>4.540579274151721</v>
      </c>
      <c r="E408" s="12">
        <v>0.62843130196666641</v>
      </c>
      <c r="F408" s="8">
        <v>0.9467228482455271</v>
      </c>
      <c r="G408" s="11">
        <f t="shared" ref="G408:G409" si="29">AVERAGE(F406:F408)</f>
        <v>2.4115024731342891</v>
      </c>
      <c r="H408" s="12">
        <v>-4</v>
      </c>
      <c r="I408" s="8">
        <v>-5.3</v>
      </c>
      <c r="J408" s="11">
        <f t="shared" ref="J408" si="30">AVERAGE(I406:I408)</f>
        <v>-1.4333333333333336</v>
      </c>
      <c r="K408" s="12">
        <v>2.668286731766667</v>
      </c>
      <c r="L408" s="8">
        <v>3.5764144373487201</v>
      </c>
      <c r="M408" s="11">
        <f t="shared" ref="M408:M409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si="28"/>
        <v>3.7181458330044435</v>
      </c>
      <c r="E409" s="12">
        <v>5.5306246640000003</v>
      </c>
      <c r="F409" s="8">
        <v>3.922821594870451</v>
      </c>
      <c r="G409" s="11">
        <f t="shared" si="29"/>
        <v>2.4512978335156723</v>
      </c>
      <c r="H409" s="12">
        <v>-2.2999999999999998</v>
      </c>
      <c r="I409" s="8">
        <v>-4</v>
      </c>
      <c r="J409" s="11">
        <f t="shared" ref="J409" si="32">AVERAGE(I407:I409)</f>
        <v>-4.3</v>
      </c>
      <c r="K409" s="12">
        <v>3.8287156127666666</v>
      </c>
      <c r="L409" s="8">
        <v>2.7597748765375409</v>
      </c>
      <c r="M409" s="11">
        <f t="shared" si="31"/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ref="D410" si="33">AVERAGE(C408:C410)</f>
        <v>3.5416039381303719</v>
      </c>
      <c r="E410" s="12">
        <v>3.9046604480999996</v>
      </c>
      <c r="F410" s="8">
        <v>2.0448579272591605</v>
      </c>
      <c r="G410" s="11">
        <f t="shared" ref="G410" si="34">AVERAGE(F408:F410)</f>
        <v>2.304800790125046</v>
      </c>
      <c r="H410" s="12">
        <v>-3</v>
      </c>
      <c r="I410" s="8">
        <v>-4.3</v>
      </c>
      <c r="J410" s="11">
        <f t="shared" ref="J410" si="35">AVERAGE(I408:I410)</f>
        <v>-4.5333333333333341</v>
      </c>
      <c r="K410" s="12">
        <v>5.0726307055333342</v>
      </c>
      <c r="L410" s="8">
        <v>2.748041284205216</v>
      </c>
      <c r="M410" s="11">
        <f t="shared" ref="M410" si="36">AVERAGE(L408:L410)</f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ref="D411" si="37">AVERAGE(C409:C411)</f>
        <v>2.7441822493410015</v>
      </c>
      <c r="E411" s="12">
        <v>2.4357104501999998</v>
      </c>
      <c r="F411" s="8">
        <v>1.3873438359394885</v>
      </c>
      <c r="G411" s="11">
        <f t="shared" ref="G411" si="38">AVERAGE(F409:F411)</f>
        <v>2.4516744526897001</v>
      </c>
      <c r="H411" s="12">
        <v>-6</v>
      </c>
      <c r="I411" s="8">
        <v>-6.3</v>
      </c>
      <c r="J411" s="11">
        <f t="shared" ref="J411" si="39">AVERAGE(I409:I411)</f>
        <v>-4.8666666666666671</v>
      </c>
      <c r="K411" s="12">
        <v>4.4034502400000006</v>
      </c>
      <c r="L411" s="8">
        <v>2.3780155280108963</v>
      </c>
      <c r="M411" s="11">
        <f t="shared" ref="M411" si="40">AVERAGE(L409:L411)</f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ref="D412" si="41">AVERAGE(C410:C412)</f>
        <v>2.9629531203544754</v>
      </c>
      <c r="E412" s="12">
        <v>5.8088430529333337</v>
      </c>
      <c r="F412" s="8">
        <v>1.9997689054001058</v>
      </c>
      <c r="G412" s="11">
        <f t="shared" ref="G412" si="42">AVERAGE(F410:F412)</f>
        <v>1.8106568895329183</v>
      </c>
      <c r="H412" s="12">
        <v>-4.2</v>
      </c>
      <c r="I412" s="8">
        <v>-5.3</v>
      </c>
      <c r="J412" s="11">
        <f t="shared" ref="J412" si="43">AVERAGE(I410:I412)</f>
        <v>-5.3</v>
      </c>
      <c r="K412" s="12">
        <v>5.4030760802333333</v>
      </c>
      <c r="L412" s="8">
        <v>2.3520829191245274</v>
      </c>
      <c r="M412" s="11">
        <f t="shared" ref="M412" si="44">AVERAGE(L410:L412)</f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ref="D413" si="45">AVERAGE(C411:C413)</f>
        <v>3.1991893904893751</v>
      </c>
      <c r="E413" s="12">
        <v>3.4183183489333331</v>
      </c>
      <c r="F413" s="8">
        <v>1.8664218627798792</v>
      </c>
      <c r="G413" s="11">
        <f t="shared" ref="G413" si="46">AVERAGE(F411:F413)</f>
        <v>1.7511782013731578</v>
      </c>
      <c r="H413" s="12">
        <v>-6.4</v>
      </c>
      <c r="I413" s="8">
        <v>-7.3</v>
      </c>
      <c r="J413" s="11">
        <f t="shared" ref="J413" si="47">AVERAGE(I411:I413)</f>
        <v>-6.3</v>
      </c>
      <c r="K413" s="12">
        <v>4.7398715364333333</v>
      </c>
      <c r="L413" s="8">
        <v>3.0737181367951436</v>
      </c>
      <c r="M413" s="11">
        <f t="shared" ref="M413" si="48">AVERAGE(L411:L413)</f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ref="D414" si="49">AVERAGE(C412:C414)</f>
        <v>2.7773656728948395</v>
      </c>
      <c r="E414" s="12">
        <v>1.2229924732666664</v>
      </c>
      <c r="F414" s="8">
        <v>1.3800931771700693</v>
      </c>
      <c r="G414" s="11">
        <f t="shared" ref="G414" si="50">AVERAGE(F412:F414)</f>
        <v>1.7487613151166848</v>
      </c>
      <c r="H414" s="12">
        <v>-5.3</v>
      </c>
      <c r="I414" s="8">
        <v>-5.6</v>
      </c>
      <c r="J414" s="11">
        <f t="shared" ref="J414" si="51">AVERAGE(I412:I414)</f>
        <v>-6.0666666666666664</v>
      </c>
      <c r="K414" s="12">
        <v>1.8343715362666668</v>
      </c>
      <c r="L414" s="8">
        <v>1.0290358291861919</v>
      </c>
      <c r="M414" s="11">
        <f t="shared" ref="M414" si="52">AVERAGE(L412:L414)</f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53">AVERAGE(C413:C415)</f>
        <v>2.2984992765322589</v>
      </c>
      <c r="E415" s="12">
        <v>1.6008443651000002</v>
      </c>
      <c r="F415" s="8">
        <v>2.8645209358997294</v>
      </c>
      <c r="G415" s="11">
        <f t="shared" ref="G415" si="54">AVERAGE(F413:F415)</f>
        <v>2.0370119919498926</v>
      </c>
      <c r="H415" s="12">
        <v>-5.6</v>
      </c>
      <c r="I415" s="8">
        <v>-5.5</v>
      </c>
      <c r="J415" s="11">
        <f t="shared" ref="J415" si="55">AVERAGE(I413:I415)</f>
        <v>-6.1333333333333329</v>
      </c>
      <c r="K415" s="12">
        <v>0.94479618546666677</v>
      </c>
      <c r="L415" s="8">
        <v>1.743557945620527</v>
      </c>
      <c r="M415" s="11">
        <f t="shared" ref="M415" si="56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57">AVERAGE(C414:C416)</f>
        <v>0.91842725765779187</v>
      </c>
      <c r="E416" s="12">
        <v>0.16255793253333314</v>
      </c>
      <c r="F416" s="8">
        <v>2.2065042178668457</v>
      </c>
      <c r="G416" s="11">
        <f t="shared" ref="G416" si="58">AVERAGE(F414:F416)</f>
        <v>2.1503727769788816</v>
      </c>
      <c r="H416" s="12">
        <v>-5</v>
      </c>
      <c r="I416" s="8">
        <v>-2.6</v>
      </c>
      <c r="J416" s="11">
        <f t="shared" ref="J416" si="59">AVERAGE(I414:I416)</f>
        <v>-4.5666666666666664</v>
      </c>
      <c r="K416" s="12">
        <v>-1.2379606614666667</v>
      </c>
      <c r="L416" s="8">
        <v>1.267619752692235</v>
      </c>
      <c r="M416" s="11">
        <f t="shared" ref="M416" si="60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61">AVERAGE(C415:C417)</f>
        <v>0.74124450233914552</v>
      </c>
      <c r="E417" s="12">
        <v>2.7948534184000002</v>
      </c>
      <c r="F417" s="8">
        <v>3.8831116428011625</v>
      </c>
      <c r="G417" s="11">
        <f t="shared" ref="G417" si="62">AVERAGE(F415:F417)</f>
        <v>2.9847122655225795</v>
      </c>
      <c r="H417" s="12">
        <v>-3.7</v>
      </c>
      <c r="I417" s="8">
        <v>-0.7</v>
      </c>
      <c r="J417" s="11">
        <f t="shared" ref="J417" si="63">AVERAGE(I415:I417)</f>
        <v>-2.9333333333333331</v>
      </c>
      <c r="K417" s="12">
        <v>0.71071007580000023</v>
      </c>
      <c r="L417" s="8">
        <v>2.4275912016673171</v>
      </c>
      <c r="M417" s="11">
        <f t="shared" ref="M417" si="64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65">AVERAGE(C416:C418)</f>
        <v>1.1921652795204196</v>
      </c>
      <c r="E418" s="12">
        <v>4.1794173800000003</v>
      </c>
      <c r="F418" s="8">
        <v>6.3672762181873095</v>
      </c>
      <c r="G418" s="11">
        <f t="shared" ref="G418" si="66">AVERAGE(F416:F418)</f>
        <v>4.1522973596184398</v>
      </c>
      <c r="H418" s="12">
        <v>-1.6</v>
      </c>
      <c r="I418" s="8">
        <v>-0.4</v>
      </c>
      <c r="J418" s="11">
        <f t="shared" ref="J418" si="67">AVERAGE(I416:I418)</f>
        <v>-1.2333333333333332</v>
      </c>
      <c r="K418" s="12">
        <v>2.2553994817</v>
      </c>
      <c r="L418" s="8">
        <v>4.2237167780460609</v>
      </c>
      <c r="M418" s="11">
        <f t="shared" ref="M418" si="68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69">AVERAGE(C417:C419)</f>
        <v>1.4915896418721486</v>
      </c>
      <c r="E419" s="12">
        <v>3.6116042549666667</v>
      </c>
      <c r="F419" s="8">
        <v>6.6867332864387921</v>
      </c>
      <c r="G419" s="11">
        <f t="shared" ref="G419" si="70">AVERAGE(F417:F419)</f>
        <v>5.6457070491424206</v>
      </c>
      <c r="H419" s="12">
        <v>-2</v>
      </c>
      <c r="I419" s="8">
        <v>-1.8</v>
      </c>
      <c r="J419" s="11">
        <f t="shared" ref="J419" si="71">AVERAGE(I417:I419)</f>
        <v>-0.96666666666666679</v>
      </c>
      <c r="K419" s="12">
        <v>0.83709440573333349</v>
      </c>
      <c r="L419" s="8">
        <v>3.9879716294350858</v>
      </c>
      <c r="M419" s="11">
        <f t="shared" ref="M419" si="72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73">AVERAGE(C418:C420)</f>
        <v>1.1675606930432356</v>
      </c>
      <c r="E420" s="12">
        <v>5.9372036338666661</v>
      </c>
      <c r="F420" s="8">
        <v>5.9680899315697076</v>
      </c>
      <c r="G420" s="11">
        <f t="shared" ref="G420" si="74">AVERAGE(F418:F420)</f>
        <v>6.34069981206527</v>
      </c>
      <c r="H420" s="12">
        <v>0.4</v>
      </c>
      <c r="I420" s="8">
        <v>-0.9</v>
      </c>
      <c r="J420" s="11">
        <f t="shared" ref="J420" si="75">AVERAGE(I418:I420)</f>
        <v>-1.0333333333333334</v>
      </c>
      <c r="K420" s="12">
        <v>2.8726727974333333</v>
      </c>
      <c r="L420" s="8">
        <v>3.4462576921945529</v>
      </c>
      <c r="M420" s="11">
        <f t="shared" ref="M420" si="76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77">AVERAGE(C419:C421)</f>
        <v>0.15184680731801536</v>
      </c>
      <c r="E421" s="12">
        <v>7.0297821318666669</v>
      </c>
      <c r="F421" s="8">
        <v>5.1750994072596894</v>
      </c>
      <c r="G421" s="11">
        <f t="shared" ref="G421" si="78">AVERAGE(F419:F421)</f>
        <v>5.943307541756063</v>
      </c>
      <c r="H421" s="12">
        <v>-3.3</v>
      </c>
      <c r="I421" s="8">
        <v>-4.8</v>
      </c>
      <c r="J421" s="11">
        <f t="shared" ref="J421" si="79">AVERAGE(I419:I421)</f>
        <v>-2.5</v>
      </c>
      <c r="K421" s="12">
        <v>3.0835256838666667</v>
      </c>
      <c r="L421" s="8">
        <v>2.0669887464477306</v>
      </c>
      <c r="M421" s="11">
        <f t="shared" ref="M421" si="80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81">AVERAGE(C420:C422)</f>
        <v>-0.65557038160210512</v>
      </c>
      <c r="E422" s="12">
        <v>4.4841003014666656</v>
      </c>
      <c r="F422" s="8">
        <v>2.5449309898615633</v>
      </c>
      <c r="G422" s="11">
        <f t="shared" ref="G422" si="82">AVERAGE(F420:F422)</f>
        <v>4.5627067762303204</v>
      </c>
      <c r="H422" s="12">
        <v>-4.0999999999999996</v>
      </c>
      <c r="I422" s="8">
        <v>-5.4</v>
      </c>
      <c r="J422" s="11">
        <f t="shared" ref="J422" si="83">AVERAGE(I420:I422)</f>
        <v>-3.7000000000000006</v>
      </c>
      <c r="K422" s="12">
        <v>2.8922067576666666</v>
      </c>
      <c r="L422" s="8">
        <v>0.48045483596198757</v>
      </c>
      <c r="M422" s="11">
        <f t="shared" ref="M422" si="84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85">AVERAGE(C421:C423)</f>
        <v>-1.2716454220423472</v>
      </c>
      <c r="E423" s="12">
        <v>6.1972257848333321</v>
      </c>
      <c r="F423" s="8">
        <v>5.1526708751284378</v>
      </c>
      <c r="G423" s="11">
        <f t="shared" ref="G423" si="86">AVERAGE(F421:F423)</f>
        <v>4.2909004240832305</v>
      </c>
      <c r="H423" s="12">
        <v>-3.5</v>
      </c>
      <c r="I423" s="8">
        <v>-3.9</v>
      </c>
      <c r="J423" s="11">
        <f t="shared" ref="J423" si="87">AVERAGE(I421:I423)</f>
        <v>-4.7</v>
      </c>
      <c r="K423" s="12">
        <v>3.904158765733333</v>
      </c>
      <c r="L423" s="8">
        <v>1.7990405954567945</v>
      </c>
      <c r="M423" s="11">
        <f t="shared" ref="M423" si="88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89">AVERAGE(C422:C424)</f>
        <v>-1.5598789989645081</v>
      </c>
      <c r="E424" s="12">
        <v>7.5818760291333334</v>
      </c>
      <c r="F424" s="8">
        <v>3.7632585947225414</v>
      </c>
      <c r="G424" s="11">
        <f t="shared" ref="G424" si="90">AVERAGE(F422:F424)</f>
        <v>3.8202868199041808</v>
      </c>
      <c r="H424" s="12">
        <v>-3.4</v>
      </c>
      <c r="I424" s="8">
        <v>-4.5</v>
      </c>
      <c r="J424" s="11">
        <f t="shared" ref="J424" si="91">AVERAGE(I422:I424)</f>
        <v>-4.6000000000000005</v>
      </c>
      <c r="K424" s="12">
        <v>4.1477939208666657</v>
      </c>
      <c r="L424" s="8">
        <v>1.0597237588646931</v>
      </c>
      <c r="M424" s="11">
        <f t="shared" ref="M424" si="92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93">AVERAGE(C423:C425)</f>
        <v>-2.5604394295576163</v>
      </c>
      <c r="E425" s="12">
        <v>3.5044184252333341</v>
      </c>
      <c r="F425" s="8">
        <v>2.2602131346138563</v>
      </c>
      <c r="G425" s="11">
        <f t="shared" ref="G425" si="94">AVERAGE(F423:F425)</f>
        <v>3.7253808681549452</v>
      </c>
      <c r="H425" s="12">
        <v>-4.5</v>
      </c>
      <c r="I425" s="8">
        <v>-5.4</v>
      </c>
      <c r="J425" s="11">
        <f t="shared" ref="J425" si="95">AVERAGE(I423:I425)</f>
        <v>-4.6000000000000005</v>
      </c>
      <c r="K425" s="12">
        <v>0.24072532176666694</v>
      </c>
      <c r="L425" s="8">
        <v>-1.1910337670286728</v>
      </c>
      <c r="M425" s="11">
        <f t="shared" ref="M425" si="96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97">AVERAGE(C424:C426)</f>
        <v>-3.509480425522669</v>
      </c>
      <c r="E426" s="12">
        <v>3.4983103897333332</v>
      </c>
      <c r="F426" s="8">
        <v>3.8354207201456187</v>
      </c>
      <c r="G426" s="11">
        <f t="shared" ref="G426" si="98">AVERAGE(F424:F426)</f>
        <v>3.2862974831606722</v>
      </c>
      <c r="H426" s="12">
        <v>-6.9</v>
      </c>
      <c r="I426" s="8">
        <v>-7.2</v>
      </c>
      <c r="J426" s="11">
        <f t="shared" ref="J426" si="99">AVERAGE(I424:I426)</f>
        <v>-5.7</v>
      </c>
      <c r="K426" s="12">
        <v>-0.29838162526666662</v>
      </c>
      <c r="L426" s="8">
        <v>-0.93488018816900065</v>
      </c>
      <c r="M426" s="11">
        <f t="shared" ref="M426" si="100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101">AVERAGE(C425:C427)</f>
        <v>-3.911756200897099</v>
      </c>
      <c r="E427" s="12">
        <v>1.4980427570000001</v>
      </c>
      <c r="F427" s="8">
        <v>2.9776977272639762</v>
      </c>
      <c r="G427" s="11">
        <f t="shared" ref="G427" si="102">AVERAGE(F425:F427)</f>
        <v>3.0244438606744839</v>
      </c>
      <c r="H427" s="12">
        <v>-7.1</v>
      </c>
      <c r="I427" s="8">
        <v>-7</v>
      </c>
      <c r="J427" s="11">
        <f t="shared" ref="J427" si="103">AVERAGE(I425:I427)</f>
        <v>-6.5333333333333341</v>
      </c>
      <c r="K427" s="12">
        <v>-1.2557814441999999</v>
      </c>
      <c r="L427" s="8">
        <v>-0.10601149414933057</v>
      </c>
      <c r="M427" s="11">
        <f t="shared" ref="M427" si="104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105">AVERAGE(C426:C428)</f>
        <v>-2.5139240052728966</v>
      </c>
      <c r="E428" s="12">
        <v>2.9740071640666663</v>
      </c>
      <c r="F428" s="8">
        <v>5.1087014247400404</v>
      </c>
      <c r="G428" s="11">
        <f t="shared" ref="G428" si="106">AVERAGE(F426:F428)</f>
        <v>3.9739399573832119</v>
      </c>
      <c r="H428" s="12">
        <v>-7.9</v>
      </c>
      <c r="I428" s="8">
        <v>-5.5</v>
      </c>
      <c r="J428" s="11">
        <f t="shared" ref="J428" si="107">AVERAGE(I426:I428)</f>
        <v>-6.5666666666666664</v>
      </c>
      <c r="K428" s="12">
        <v>-0.16306467563333329</v>
      </c>
      <c r="L428" s="8">
        <v>2.3778753004290847</v>
      </c>
      <c r="M428" s="11">
        <f t="shared" ref="M428" si="108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109">AVERAGE(C427:C429)</f>
        <v>-1.2786580352532499</v>
      </c>
      <c r="E429" s="12">
        <v>2.3791309234333333</v>
      </c>
      <c r="F429" s="8">
        <v>3.3447403286130442</v>
      </c>
      <c r="G429" s="11">
        <f t="shared" ref="G429" si="110">AVERAGE(F427:F429)</f>
        <v>3.8103798268723534</v>
      </c>
      <c r="H429" s="12">
        <v>-8.6</v>
      </c>
      <c r="I429" s="8">
        <v>-5.7</v>
      </c>
      <c r="J429" s="11">
        <f t="shared" ref="J429" si="111">AVERAGE(I427:I429)</f>
        <v>-6.0666666666666664</v>
      </c>
      <c r="K429" s="12">
        <v>-0.51514749403333326</v>
      </c>
      <c r="L429" s="8">
        <v>1.2530887421022394</v>
      </c>
      <c r="M429" s="11">
        <f t="shared" ref="M429" si="112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113">AVERAGE(C428:C430)</f>
        <v>-6.5319415600303812E-2</v>
      </c>
      <c r="E430" s="12">
        <v>0.33909526886666663</v>
      </c>
      <c r="F430" s="8">
        <v>2.5481852759454218</v>
      </c>
      <c r="G430" s="11">
        <f t="shared" ref="G430" si="114">AVERAGE(F428:F430)</f>
        <v>3.6672090097661685</v>
      </c>
      <c r="H430" s="12">
        <v>-7.8</v>
      </c>
      <c r="I430" s="8">
        <v>-6.7</v>
      </c>
      <c r="J430" s="11">
        <f t="shared" ref="J430" si="115">AVERAGE(I428:I430)</f>
        <v>-5.9666666666666659</v>
      </c>
      <c r="K430" s="12">
        <v>-0.28432163446666675</v>
      </c>
      <c r="L430" s="8">
        <v>1.5668071498719023</v>
      </c>
      <c r="M430" s="11">
        <f t="shared" ref="M430" si="116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17">AVERAGE(C429:C431)</f>
        <v>0.60168735871287671</v>
      </c>
      <c r="E431" s="12">
        <v>0.11979291016666682</v>
      </c>
      <c r="F431" s="8">
        <v>2.9258776959364319</v>
      </c>
      <c r="G431" s="11">
        <f t="shared" ref="G431" si="118">AVERAGE(F429:F431)</f>
        <v>2.9396011001649658</v>
      </c>
      <c r="H431" s="12">
        <v>-6.1</v>
      </c>
      <c r="I431" s="8">
        <v>-6</v>
      </c>
      <c r="J431" s="11">
        <f t="shared" ref="J431" si="119">AVERAGE(I429:I431)</f>
        <v>-6.1333333333333329</v>
      </c>
      <c r="K431" s="12">
        <v>-0.33280004640000005</v>
      </c>
      <c r="L431" s="8">
        <v>2.4611087843725765</v>
      </c>
      <c r="M431" s="11">
        <f t="shared" ref="M431" si="120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21">AVERAGE(C430:C432)</f>
        <v>0.6360065437955208</v>
      </c>
      <c r="E432" s="12">
        <v>3.4948690132000002</v>
      </c>
      <c r="F432" s="8">
        <v>3.2328646803374554</v>
      </c>
      <c r="G432" s="11">
        <f t="shared" ref="G432" si="122">AVERAGE(F430:F432)</f>
        <v>2.9023092174064362</v>
      </c>
      <c r="H432" s="12">
        <v>-5.5</v>
      </c>
      <c r="I432" s="8">
        <v>-6.8</v>
      </c>
      <c r="J432" s="11">
        <f t="shared" ref="J432" si="123">AVERAGE(I430:I432)</f>
        <v>-6.5</v>
      </c>
      <c r="K432" s="12">
        <v>1.234711899433333</v>
      </c>
      <c r="L432" s="8">
        <v>1.4889448907829834</v>
      </c>
      <c r="M432" s="11">
        <f t="shared" ref="M432" si="124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25">AVERAGE(C431:C433)</f>
        <v>1.3029674653661119</v>
      </c>
      <c r="E433" s="12">
        <v>2.4959416666666669</v>
      </c>
      <c r="F433" s="8">
        <v>0.49980844673203456</v>
      </c>
      <c r="G433" s="11">
        <f t="shared" ref="G433" si="126">AVERAGE(F431:F433)</f>
        <v>2.2195169410019737</v>
      </c>
      <c r="H433" s="12">
        <v>-5.3</v>
      </c>
      <c r="I433" s="8">
        <v>-6.8</v>
      </c>
      <c r="J433" s="11">
        <f t="shared" ref="J433" si="127">AVERAGE(I431:I433)</f>
        <v>-6.5333333333333341</v>
      </c>
      <c r="K433" s="12">
        <v>2.6159032214666667</v>
      </c>
      <c r="L433" s="8">
        <v>1.6937135835247012</v>
      </c>
      <c r="M433" s="11">
        <f t="shared" ref="M433" si="128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29">AVERAGE(C432:C434)</f>
        <v>-8.3747888381403637E-2</v>
      </c>
      <c r="E434" s="12">
        <v>4.0163251578333332</v>
      </c>
      <c r="F434" s="8">
        <v>2.1089954536811581</v>
      </c>
      <c r="G434" s="11">
        <f t="shared" ref="G434" si="130">AVERAGE(F432:F434)</f>
        <v>1.947222860250216</v>
      </c>
      <c r="H434" s="12" t="s">
        <v>8</v>
      </c>
      <c r="I434" s="8" t="s">
        <v>8</v>
      </c>
      <c r="J434" s="11" t="s">
        <v>8</v>
      </c>
      <c r="K434" s="12">
        <v>2.2015085673666666</v>
      </c>
      <c r="L434" s="8">
        <v>-0.21549098216174464</v>
      </c>
      <c r="M434" s="11">
        <f t="shared" ref="M434" si="131">AVERAGE(L432:L434)</f>
        <v>0.98905583071531333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3"/>
  <sheetViews>
    <sheetView showGridLines="0" zoomScaleNormal="100" workbookViewId="0">
      <pane xSplit="1" ySplit="7" topLeftCell="B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  <c r="Z6" s="73" t="s">
        <v>7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73">AVERAGE(C431:C433)</f>
        <v>1.2201700906681383</v>
      </c>
      <c r="E433" s="8">
        <v>2.6942268716000002</v>
      </c>
      <c r="F433" s="8" t="s">
        <v>8</v>
      </c>
      <c r="G433" s="11">
        <f t="shared" ref="G433" si="274">AVERAGE(E431:E433)</f>
        <v>3.4052726922333334</v>
      </c>
      <c r="H433" s="8">
        <v>3.2463315987999999</v>
      </c>
      <c r="I433" s="8">
        <v>0.22308719349394268</v>
      </c>
      <c r="J433" s="11">
        <f t="shared" ref="J433" si="275">AVERAGE(I431:I433)</f>
        <v>-0.21807446773110314</v>
      </c>
      <c r="K433" s="8">
        <v>0.74881220920000002</v>
      </c>
      <c r="L433" s="8">
        <v>1.3334059757400036</v>
      </c>
      <c r="M433" s="11">
        <f t="shared" ref="M433" si="276">AVERAGE(L431:L433)</f>
        <v>2.8981175947739164</v>
      </c>
      <c r="N433" s="8">
        <v>4.1462687528000002</v>
      </c>
      <c r="O433" s="8" t="s">
        <v>8</v>
      </c>
      <c r="P433" s="11">
        <f t="shared" ref="P433" si="277">AVERAGE(N431:N433)</f>
        <v>4.0144184955000002</v>
      </c>
      <c r="Q433" s="8">
        <v>6.2267306972999998</v>
      </c>
      <c r="R433" s="8" t="s">
        <v>8</v>
      </c>
      <c r="S433" s="11">
        <f t="shared" ref="S433" si="278">AVERAGE(Q431:Q433)</f>
        <v>3.7127951740333334</v>
      </c>
      <c r="T433" s="8">
        <v>3.9655153277999999</v>
      </c>
      <c r="U433" s="8" t="s">
        <v>8</v>
      </c>
      <c r="V433" s="11">
        <f t="shared" ref="V433" si="279">AVERAGE(T431:T433)</f>
        <v>4.8186021133333332</v>
      </c>
      <c r="W433" s="8">
        <v>7.4170286212000001</v>
      </c>
      <c r="X433" s="8">
        <v>4.8849922739928289</v>
      </c>
      <c r="Y433" s="11">
        <f t="shared" ref="Y433" si="280">AVERAGE(X431:X433)</f>
        <v>5.1522700937111354</v>
      </c>
      <c r="Z433" s="8">
        <v>5.1514629407000001</v>
      </c>
      <c r="AA433" s="8">
        <v>7.1110405455660848</v>
      </c>
      <c r="AB433" s="11">
        <f t="shared" ref="AB433" si="281">AVERAGE(AA431:AA433)</f>
        <v>7.5456853547301099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3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9" ht="15" customHeight="1">
      <c r="A6" s="72"/>
      <c r="B6" s="73" t="s">
        <v>1</v>
      </c>
      <c r="C6" s="74"/>
      <c r="D6" s="80"/>
      <c r="E6" s="73" t="s">
        <v>1</v>
      </c>
      <c r="F6" s="74"/>
      <c r="G6" s="80"/>
      <c r="H6" s="73" t="s">
        <v>1</v>
      </c>
      <c r="I6" s="74"/>
      <c r="J6" s="80"/>
      <c r="K6" s="73" t="s">
        <v>1</v>
      </c>
      <c r="L6" s="74"/>
      <c r="M6" s="80"/>
      <c r="N6" s="73" t="s">
        <v>1</v>
      </c>
      <c r="O6" s="74"/>
      <c r="P6" s="80"/>
      <c r="Q6" s="73" t="s">
        <v>1</v>
      </c>
      <c r="R6" s="74"/>
      <c r="S6" s="80"/>
      <c r="T6" s="73" t="s">
        <v>1</v>
      </c>
      <c r="U6" s="74"/>
      <c r="V6" s="80"/>
      <c r="W6" s="73" t="s">
        <v>1</v>
      </c>
      <c r="X6" s="74"/>
      <c r="Y6" s="80"/>
      <c r="Z6" s="73" t="s">
        <v>1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72">AVERAGE(C431:C433)</f>
        <v>-2.1642575018495092</v>
      </c>
      <c r="E433" s="12">
        <v>2.0569673282999998</v>
      </c>
      <c r="F433" s="8" t="s">
        <v>8</v>
      </c>
      <c r="G433" s="11">
        <f t="shared" ref="G433" si="273">AVERAGE(E431:E433)</f>
        <v>2.5593796966999998</v>
      </c>
      <c r="H433" s="12">
        <v>3.7538623149000001</v>
      </c>
      <c r="I433" s="8">
        <v>0.1440553740634738</v>
      </c>
      <c r="J433" s="11">
        <f t="shared" ref="J433" si="274">AVERAGE(I431:I433)</f>
        <v>-0.29450065646390255</v>
      </c>
      <c r="K433" s="12">
        <v>1.4102701689999999</v>
      </c>
      <c r="L433" s="8">
        <v>0.66001600989059894</v>
      </c>
      <c r="M433" s="11">
        <f t="shared" ref="M433" si="275">AVERAGE(L431:L433)</f>
        <v>3.3494052990225907</v>
      </c>
      <c r="N433" s="12">
        <v>2.2704904279</v>
      </c>
      <c r="O433" s="8" t="s">
        <v>8</v>
      </c>
      <c r="P433" s="11">
        <f t="shared" ref="P433" si="276">AVERAGE(N431:N433)</f>
        <v>4.175469555766667</v>
      </c>
      <c r="Q433" s="12">
        <v>3.0848013125999998</v>
      </c>
      <c r="R433" s="8" t="s">
        <v>8</v>
      </c>
      <c r="S433" s="11">
        <f t="shared" ref="S433" si="277">AVERAGE(Q431:Q433)</f>
        <v>1.2673673683999997</v>
      </c>
      <c r="T433" s="12">
        <v>-1.6275664003999999</v>
      </c>
      <c r="U433" s="8" t="s">
        <v>8</v>
      </c>
      <c r="V433" s="11">
        <f t="shared" ref="V433" si="278">AVERAGE(T431:T433)</f>
        <v>-0.2110472610666666</v>
      </c>
      <c r="W433" s="12">
        <v>5.0292587840999996</v>
      </c>
      <c r="X433" s="8">
        <v>3.2521928517517154</v>
      </c>
      <c r="Y433" s="11">
        <f t="shared" ref="Y433" si="279">AVERAGE(X431:X433)</f>
        <v>4.4723935334052989</v>
      </c>
      <c r="Z433" s="12">
        <v>6.0972049074000001</v>
      </c>
      <c r="AA433" s="8">
        <v>8.7381998725313004</v>
      </c>
      <c r="AB433" s="11">
        <f t="shared" ref="AB433" si="280">AVERAGE(AA431:AA433)</f>
        <v>8.3347126125318258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3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5</v>
      </c>
      <c r="C6" s="74"/>
      <c r="D6" s="80"/>
      <c r="E6" s="73" t="s">
        <v>5</v>
      </c>
      <c r="F6" s="74"/>
      <c r="G6" s="80"/>
      <c r="H6" s="73" t="s">
        <v>5</v>
      </c>
      <c r="I6" s="74"/>
      <c r="J6" s="80"/>
      <c r="K6" s="73" t="s">
        <v>5</v>
      </c>
      <c r="L6" s="74"/>
      <c r="M6" s="80"/>
      <c r="N6" s="73" t="s">
        <v>5</v>
      </c>
      <c r="O6" s="74"/>
      <c r="P6" s="80"/>
      <c r="Q6" s="73" t="s">
        <v>5</v>
      </c>
      <c r="R6" s="74"/>
      <c r="S6" s="80"/>
      <c r="T6" s="73" t="s">
        <v>5</v>
      </c>
      <c r="U6" s="74"/>
      <c r="V6" s="80"/>
      <c r="W6" s="73" t="s">
        <v>5</v>
      </c>
      <c r="X6" s="74"/>
      <c r="Y6" s="80"/>
      <c r="Z6" s="73" t="s">
        <v>5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8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8</v>
      </c>
      <c r="P433" s="11">
        <f t="shared" ref="P433" si="278">AVERAGE(N431:N433)</f>
        <v>3.8424204481333333</v>
      </c>
      <c r="Q433" s="12">
        <v>9.5822237820999998</v>
      </c>
      <c r="R433" s="8" t="s">
        <v>8</v>
      </c>
      <c r="S433" s="11">
        <f t="shared" ref="S433" si="279">AVERAGE(Q431:Q433)</f>
        <v>6.3244439689666665</v>
      </c>
      <c r="T433" s="12">
        <v>9.9387708545999995</v>
      </c>
      <c r="U433" s="8" t="s">
        <v>8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9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1" t="s">
        <v>11</v>
      </c>
      <c r="W6" s="81"/>
      <c r="X6" s="81" t="s">
        <v>890</v>
      </c>
      <c r="Y6" s="81"/>
      <c r="Z6" s="81" t="s">
        <v>945</v>
      </c>
      <c r="AA6" s="81"/>
      <c r="AB6" s="81" t="s">
        <v>748</v>
      </c>
      <c r="AC6" s="81"/>
      <c r="AD6" s="81" t="s">
        <v>946</v>
      </c>
      <c r="AE6" s="81"/>
      <c r="AF6" s="81" t="s">
        <v>893</v>
      </c>
      <c r="AG6" s="81"/>
      <c r="AH6" s="81" t="s">
        <v>11</v>
      </c>
      <c r="AI6" s="81"/>
      <c r="AJ6" s="81" t="s">
        <v>890</v>
      </c>
      <c r="AK6" s="81"/>
      <c r="AL6" s="81" t="s">
        <v>945</v>
      </c>
      <c r="AM6" s="81"/>
      <c r="AN6" s="81" t="s">
        <v>748</v>
      </c>
      <c r="AO6" s="81"/>
      <c r="AP6" s="81" t="s">
        <v>946</v>
      </c>
      <c r="AQ6" s="81"/>
      <c r="AR6" s="81" t="s">
        <v>893</v>
      </c>
      <c r="AS6" s="81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9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1022</v>
      </c>
      <c r="R5" s="66"/>
      <c r="S5" s="67"/>
      <c r="T5" s="65" t="s">
        <v>951</v>
      </c>
      <c r="U5" s="66"/>
      <c r="V5" s="67"/>
      <c r="W5" s="65" t="s">
        <v>1005</v>
      </c>
      <c r="X5" s="67"/>
      <c r="Y5" s="73" t="s">
        <v>895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80"/>
      <c r="AK5" s="73" t="s">
        <v>896</v>
      </c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80"/>
    </row>
    <row r="6" spans="1:49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70"/>
      <c r="Y6" s="101" t="s">
        <v>11</v>
      </c>
      <c r="Z6" s="102"/>
      <c r="AA6" s="101" t="s">
        <v>890</v>
      </c>
      <c r="AB6" s="102"/>
      <c r="AC6" s="101" t="s">
        <v>891</v>
      </c>
      <c r="AD6" s="102"/>
      <c r="AE6" s="101" t="s">
        <v>748</v>
      </c>
      <c r="AF6" s="102"/>
      <c r="AG6" s="101" t="s">
        <v>892</v>
      </c>
      <c r="AH6" s="102"/>
      <c r="AI6" s="101" t="s">
        <v>893</v>
      </c>
      <c r="AJ6" s="102"/>
      <c r="AK6" s="101" t="s">
        <v>11</v>
      </c>
      <c r="AL6" s="102"/>
      <c r="AM6" s="101" t="s">
        <v>890</v>
      </c>
      <c r="AN6" s="102"/>
      <c r="AO6" s="101" t="s">
        <v>891</v>
      </c>
      <c r="AP6" s="102"/>
      <c r="AQ6" s="101" t="s">
        <v>748</v>
      </c>
      <c r="AR6" s="102"/>
      <c r="AS6" s="101" t="s">
        <v>892</v>
      </c>
      <c r="AT6" s="102"/>
      <c r="AU6" s="101" t="s">
        <v>893</v>
      </c>
      <c r="AV6" s="102"/>
    </row>
    <row r="7" spans="1:49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9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1" t="s">
        <v>11</v>
      </c>
      <c r="W6" s="81"/>
      <c r="X6" s="81" t="s">
        <v>890</v>
      </c>
      <c r="Y6" s="81"/>
      <c r="Z6" s="81" t="s">
        <v>891</v>
      </c>
      <c r="AA6" s="81"/>
      <c r="AB6" s="81" t="s">
        <v>748</v>
      </c>
      <c r="AC6" s="81"/>
      <c r="AD6" s="81" t="s">
        <v>892</v>
      </c>
      <c r="AE6" s="81"/>
      <c r="AF6" s="81" t="s">
        <v>893</v>
      </c>
      <c r="AG6" s="81"/>
      <c r="AH6" s="81" t="s">
        <v>11</v>
      </c>
      <c r="AI6" s="81"/>
      <c r="AJ6" s="81" t="s">
        <v>890</v>
      </c>
      <c r="AK6" s="81"/>
      <c r="AL6" s="81" t="s">
        <v>891</v>
      </c>
      <c r="AM6" s="81"/>
      <c r="AN6" s="81" t="s">
        <v>748</v>
      </c>
      <c r="AO6" s="81"/>
      <c r="AP6" s="81" t="s">
        <v>892</v>
      </c>
      <c r="AQ6" s="81"/>
      <c r="AR6" s="81" t="s">
        <v>893</v>
      </c>
      <c r="AS6" s="81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7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1" t="s">
        <v>0</v>
      </c>
      <c r="B5" s="73" t="s">
        <v>978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7.1</v>
      </c>
      <c r="G132" s="11">
        <f t="shared" si="3"/>
        <v>7.9000000000000012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5.0999999999999996</v>
      </c>
      <c r="G133" s="11">
        <f t="shared" si="3"/>
        <v>6.8666666666666671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4.5666666666666664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2.6666666666666665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-5.9</v>
      </c>
      <c r="G144" s="11">
        <f t="shared" si="5"/>
        <v>-4.5333333333333341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-5.833333333333333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-7.0666666666666673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-5.6</v>
      </c>
      <c r="G152" s="11">
        <f t="shared" si="5"/>
        <v>-5.5999999999999988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-6.833333333333333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</v>
      </c>
      <c r="G173" s="11">
        <f t="shared" si="5"/>
        <v>4.5333333333333332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8.5</v>
      </c>
      <c r="G178" s="11">
        <f t="shared" si="5"/>
        <v>7.9666666666666659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9.1999999999999993</v>
      </c>
      <c r="G179" s="11">
        <f t="shared" si="5"/>
        <v>8.5333333333333332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12.1</v>
      </c>
      <c r="G195" s="11">
        <f t="shared" si="5"/>
        <v>10.9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11.533333333333331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14.9</v>
      </c>
      <c r="G201" s="11">
        <f t="shared" si="5"/>
        <v>14.5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14.233333333333334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14.033333333333331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14.966666666666667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15.5</v>
      </c>
      <c r="G213" s="11">
        <f t="shared" si="7"/>
        <v>16.5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15.366666666666667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13.8</v>
      </c>
      <c r="G215" s="11">
        <f t="shared" si="7"/>
        <v>14.433333333333332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13.966666666666667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14.033333333333331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12.9</v>
      </c>
      <c r="G223" s="11">
        <f t="shared" si="7"/>
        <v>12.833333333333334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12.6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12.533333333333331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8.6999999999999993</v>
      </c>
      <c r="G228" s="11">
        <f t="shared" si="7"/>
        <v>10.033333333333333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9.6999999999999993</v>
      </c>
      <c r="G230" s="11">
        <f t="shared" si="7"/>
        <v>8.9333333333333336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9.8000000000000007</v>
      </c>
      <c r="G231" s="11">
        <f t="shared" si="7"/>
        <v>9.3000000000000007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10.4</v>
      </c>
      <c r="G232" s="11">
        <f t="shared" si="7"/>
        <v>9.9666666666666668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11.333333333333334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-3.8</v>
      </c>
      <c r="G236" s="11">
        <f t="shared" si="7"/>
        <v>7.4666666666666677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-12.9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-52.1</v>
      </c>
      <c r="G238" s="11">
        <f t="shared" si="7"/>
        <v>-34.533333333333331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-27.8</v>
      </c>
      <c r="G240" s="11">
        <f t="shared" si="7"/>
        <v>-40.1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-14.3</v>
      </c>
      <c r="G241" s="11">
        <f t="shared" si="7"/>
        <v>-27.5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</v>
      </c>
      <c r="G242" s="11">
        <f t="shared" si="7"/>
        <v>-15.700000000000001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-5.7</v>
      </c>
      <c r="G243" s="11">
        <f t="shared" si="7"/>
        <v>-8.3333333333333339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-11.1</v>
      </c>
      <c r="G244" s="11">
        <f t="shared" si="7"/>
        <v>-7.2666666666666657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-9.1</v>
      </c>
      <c r="G245" s="11">
        <f t="shared" si="7"/>
        <v>-8.6333333333333329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-9.7333333333333325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-8.9</v>
      </c>
      <c r="G247" s="11">
        <f t="shared" si="7"/>
        <v>-9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-7.4666666666666659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-2.8</v>
      </c>
      <c r="G249" s="11">
        <f t="shared" si="7"/>
        <v>-5.3999999999999995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5.2</v>
      </c>
      <c r="G250" s="11">
        <f t="shared" si="7"/>
        <v>-0.69999999999999984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14.2</v>
      </c>
      <c r="G251" s="11">
        <f t="shared" si="7"/>
        <v>5.5333333333333341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17.100000000000001</v>
      </c>
      <c r="G252" s="11">
        <f t="shared" si="7"/>
        <v>12.166666666666666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18.100000000000001</v>
      </c>
      <c r="G253" s="11">
        <f t="shared" si="7"/>
        <v>16.466666666666669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18.600000000000001</v>
      </c>
      <c r="G254" s="11">
        <f t="shared" si="7"/>
        <v>17.933333333333334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21.3</v>
      </c>
      <c r="G255" s="11">
        <f t="shared" si="7"/>
        <v>19.333333333333332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20.2</v>
      </c>
      <c r="G256" s="11">
        <f t="shared" si="7"/>
        <v>20.033333333333335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12.9</v>
      </c>
      <c r="G257" s="11">
        <f t="shared" si="7"/>
        <v>18.133333333333333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</v>
      </c>
      <c r="G260" s="11">
        <f t="shared" si="7"/>
        <v>12.1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11.2</v>
      </c>
      <c r="G261" s="11">
        <f t="shared" si="7"/>
        <v>12.4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12.7</v>
      </c>
      <c r="G262" s="11">
        <f t="shared" ref="G262" si="8">AVERAGE(F260:F262)</f>
        <v>11.966666666666667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12.8</v>
      </c>
      <c r="G263" s="11">
        <f t="shared" ref="G263" si="10">AVERAGE(F261:F263)</f>
        <v>12.233333333333334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9.3000000000000007</v>
      </c>
      <c r="G264" s="11">
        <f t="shared" ref="G264" si="12">AVERAGE(F262:F264)</f>
        <v>11.6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8.6</v>
      </c>
      <c r="G265" s="11">
        <f t="shared" ref="G265" si="14">AVERAGE(F263:F265)</f>
        <v>10.233333333333334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5.8</v>
      </c>
      <c r="G266" s="11">
        <f t="shared" ref="G266" si="16">AVERAGE(F264:F266)</f>
        <v>7.8999999999999995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3.6</v>
      </c>
      <c r="G267" s="11">
        <f t="shared" ref="G267" si="18">AVERAGE(F265:F267)</f>
        <v>6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</v>
      </c>
      <c r="G268" s="11">
        <f t="shared" ref="G268" si="20">AVERAGE(F266:F268)</f>
        <v>4.4666666666666668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6.3</v>
      </c>
      <c r="G269" s="11">
        <f t="shared" ref="G269" si="22">AVERAGE(F267:F269)</f>
        <v>4.6333333333333329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8.8000000000000007</v>
      </c>
      <c r="G270" s="11">
        <f t="shared" ref="G270" si="24">AVERAGE(F268:F270)</f>
        <v>6.3666666666666671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8.3000000000000007</v>
      </c>
      <c r="G271" s="11">
        <f t="shared" ref="G271" si="26">AVERAGE(F269:F271)</f>
        <v>7.8000000000000007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7.9</v>
      </c>
      <c r="G272" s="11">
        <f t="shared" ref="G272" si="28">AVERAGE(F270:F272)</f>
        <v>8.3333333333333339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9.1</v>
      </c>
      <c r="G273" s="11">
        <f t="shared" ref="G273" si="30">AVERAGE(F271:F273)</f>
        <v>8.4333333333333353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6.9</v>
      </c>
      <c r="G274" s="11">
        <f t="shared" ref="G274" si="32">AVERAGE(F272:F274)</f>
        <v>7.9666666666666659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10">
        <v>5.9</v>
      </c>
      <c r="G275" s="11">
        <f t="shared" ref="G275" si="34">AVERAGE(F273:F275)</f>
        <v>7.3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5.6</v>
      </c>
      <c r="G276" s="11">
        <f t="shared" ref="G276" si="36">AVERAGE(F274:F276)</f>
        <v>6.1333333333333329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4.5999999999999996</v>
      </c>
      <c r="G277" s="11">
        <f t="shared" ref="G277" si="38">AVERAGE(F275:F277)</f>
        <v>5.3666666666666671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4.7</v>
      </c>
      <c r="G278" s="11">
        <f t="shared" ref="G278" si="40">AVERAGE(F276:F278)</f>
        <v>4.9666666666666659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5.2</v>
      </c>
      <c r="G279" s="11">
        <f t="shared" ref="G279" si="42">AVERAGE(F277:F279)</f>
        <v>4.833333333333333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5.4</v>
      </c>
      <c r="G280" s="11">
        <f t="shared" ref="G280" si="44">AVERAGE(F278:F280)</f>
        <v>5.1000000000000005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8.1</v>
      </c>
      <c r="G281" s="11">
        <f t="shared" ref="G281" si="46">AVERAGE(F279:F281)</f>
        <v>6.2333333333333343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8.4</v>
      </c>
      <c r="G282" s="11">
        <f t="shared" ref="G282" si="48">AVERAGE(F280:F282)</f>
        <v>7.3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6.1</v>
      </c>
      <c r="G283" s="11">
        <f t="shared" ref="G283" si="50">AVERAGE(F281:F283)</f>
        <v>7.5333333333333341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6.5</v>
      </c>
      <c r="G284" s="11">
        <f t="shared" ref="G284" si="52">AVERAGE(F282:F284)</f>
        <v>7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6.1</v>
      </c>
      <c r="G285" s="11">
        <f t="shared" ref="G285" si="54">AVERAGE(F283:F285)</f>
        <v>6.2333333333333334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9.9</v>
      </c>
      <c r="F286" s="10">
        <v>6.5</v>
      </c>
      <c r="G286" s="11">
        <f t="shared" ref="G286" si="56">AVERAGE(F284:F286)</f>
        <v>6.3666666666666671</v>
      </c>
    </row>
    <row r="287" spans="1:7">
      <c r="A287" s="29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 t="s">
        <v>8</v>
      </c>
      <c r="F287" s="10" t="s">
        <v>8</v>
      </c>
      <c r="G287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6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  <row r="286" spans="1:25">
      <c r="A286" s="3">
        <v>45444</v>
      </c>
      <c r="B286" s="8">
        <v>8.6526899999999998</v>
      </c>
      <c r="C286" s="37">
        <v>-6.1466054866436739</v>
      </c>
      <c r="D286" s="9">
        <f t="shared" ref="D286" si="218">AVERAGE(C284:C286)</f>
        <v>-0.20389843558492485</v>
      </c>
      <c r="E286" s="12">
        <v>5.1744770000000004</v>
      </c>
      <c r="F286" s="8">
        <v>0.3446241252940565</v>
      </c>
      <c r="G286" s="11">
        <f t="shared" ref="G286" si="219">AVERAGE(F284:F286)</f>
        <v>1.8462691550740986</v>
      </c>
      <c r="H286" s="12">
        <v>13.255065999999999</v>
      </c>
      <c r="I286" s="8">
        <v>4.1997281072453134</v>
      </c>
      <c r="J286" s="11">
        <f t="shared" ref="J286" si="220">AVERAGE(I284:I286)</f>
        <v>5.6965547500531146</v>
      </c>
      <c r="K286" s="12">
        <v>14.058538</v>
      </c>
      <c r="L286" s="8">
        <v>-2.3634683888561998</v>
      </c>
      <c r="M286" s="11">
        <f t="shared" ref="M286" si="221">AVERAGE(L284:L286)</f>
        <v>-0.24632064515076202</v>
      </c>
      <c r="N286" s="12">
        <v>10.36703</v>
      </c>
      <c r="O286" s="8">
        <v>-2.6434040455820593</v>
      </c>
      <c r="P286" s="11">
        <f t="shared" ref="P286" si="222">AVERAGE(O284:O286)</f>
        <v>-1.2984144222951173</v>
      </c>
      <c r="Q286" s="12">
        <v>17.587866999999999</v>
      </c>
      <c r="R286" s="8">
        <v>0.35175950818775803</v>
      </c>
      <c r="S286" s="11">
        <f t="shared" ref="S286" si="223">AVERAGE(R284:R286)</f>
        <v>5.8098833837276089</v>
      </c>
      <c r="T286" s="12">
        <v>-3.9261075000000001</v>
      </c>
      <c r="U286" s="8" t="s">
        <v>8</v>
      </c>
      <c r="V286" s="11">
        <f t="shared" ref="V286" si="224">AVERAGE(T284:T286)</f>
        <v>-3.8739421666666662</v>
      </c>
      <c r="W286" s="12">
        <v>8.5604180000000003</v>
      </c>
      <c r="X286" s="8">
        <v>7.7882201377393896</v>
      </c>
      <c r="Y286" s="11">
        <f t="shared" ref="Y286" si="225">AVERAGE(X284:X286)</f>
        <v>7.1756074606563933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6"/>
  <sheetViews>
    <sheetView showGridLines="0" zoomScaleNormal="100" workbookViewId="0">
      <pane xSplit="1" ySplit="7" topLeftCell="B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73" t="s">
        <v>429</v>
      </c>
      <c r="L6" s="74"/>
      <c r="M6" s="80"/>
      <c r="N6" s="73" t="s">
        <v>429</v>
      </c>
      <c r="O6" s="74"/>
      <c r="P6" s="80"/>
      <c r="Q6" s="73" t="s">
        <v>429</v>
      </c>
      <c r="R6" s="74"/>
      <c r="S6" s="80"/>
      <c r="T6" s="73" t="s">
        <v>429</v>
      </c>
      <c r="U6" s="74"/>
      <c r="V6" s="80"/>
      <c r="W6" s="73" t="s">
        <v>429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  <row r="286" spans="1:25">
      <c r="A286" s="3">
        <v>45444</v>
      </c>
      <c r="B286" s="8">
        <v>31.443878000000002</v>
      </c>
      <c r="C286" s="37" t="s">
        <v>8</v>
      </c>
      <c r="D286" s="9">
        <f t="shared" ref="D286" si="218">AVERAGE(B284:B286)</f>
        <v>21.939308666666665</v>
      </c>
      <c r="E286" s="12">
        <v>18.378620000000002</v>
      </c>
      <c r="F286" s="36">
        <v>12.629818741121518</v>
      </c>
      <c r="G286" s="11">
        <f t="shared" ref="G286" si="219">AVERAGE(F284:F286)</f>
        <v>7.6202155285063222</v>
      </c>
      <c r="H286" s="38">
        <v>15.395312000000001</v>
      </c>
      <c r="I286" s="36">
        <v>4.9763616336579144</v>
      </c>
      <c r="J286" s="11">
        <f t="shared" ref="J286" si="220">AVERAGE(I284:I286)</f>
        <v>2.8068078385722681</v>
      </c>
      <c r="K286" s="38">
        <v>32.034835999999999</v>
      </c>
      <c r="L286" s="36">
        <v>4.2784472804939</v>
      </c>
      <c r="M286" s="11">
        <f t="shared" ref="M286" si="221">AVERAGE(L284:L286)</f>
        <v>4.0440388945821333</v>
      </c>
      <c r="N286" s="38">
        <v>27.622648000000002</v>
      </c>
      <c r="O286" s="36">
        <v>7.3979840032754751</v>
      </c>
      <c r="P286" s="11">
        <f t="shared" ref="P286" si="222">AVERAGE(O284:O286)</f>
        <v>5.4102541965978981</v>
      </c>
      <c r="Q286" s="38">
        <v>32.985404000000003</v>
      </c>
      <c r="R286" s="36">
        <v>11.223603923725605</v>
      </c>
      <c r="S286" s="11">
        <f t="shared" ref="S286" si="223">AVERAGE(R284:R286)</f>
        <v>11.071443424809914</v>
      </c>
      <c r="T286" s="12">
        <v>4.8989934999999996</v>
      </c>
      <c r="U286" s="8" t="s">
        <v>8</v>
      </c>
      <c r="V286" s="11">
        <f t="shared" ref="V286" si="224">AVERAGE(T284:T286)</f>
        <v>5.4315366666666662</v>
      </c>
      <c r="W286" s="12">
        <v>6.4610789999999998</v>
      </c>
      <c r="X286" s="8">
        <v>5.650990793481272</v>
      </c>
      <c r="Y286" s="11">
        <f t="shared" ref="Y286" si="225">AVERAGE(X284:X286)</f>
        <v>10.483194582031159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4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1" t="s">
        <v>0</v>
      </c>
      <c r="B5" s="65" t="s">
        <v>921</v>
      </c>
      <c r="C5" s="66"/>
      <c r="D5" s="67"/>
      <c r="E5" s="65" t="s">
        <v>922</v>
      </c>
      <c r="F5" s="66"/>
      <c r="G5" s="67"/>
      <c r="H5" s="65" t="s">
        <v>923</v>
      </c>
      <c r="I5" s="66"/>
      <c r="J5" s="67"/>
    </row>
    <row r="6" spans="1:1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</row>
    <row r="7" spans="1:10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6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73" t="s">
        <v>465</v>
      </c>
      <c r="L6" s="74"/>
      <c r="M6" s="80"/>
      <c r="N6" s="73" t="s">
        <v>465</v>
      </c>
      <c r="O6" s="74"/>
      <c r="P6" s="80"/>
      <c r="Q6" s="73" t="s">
        <v>465</v>
      </c>
      <c r="R6" s="74"/>
      <c r="S6" s="80"/>
      <c r="T6" s="73" t="s">
        <v>465</v>
      </c>
      <c r="U6" s="74"/>
      <c r="V6" s="80"/>
      <c r="W6" s="73" t="s">
        <v>465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7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8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6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73" t="s">
        <v>482</v>
      </c>
      <c r="L6" s="74"/>
      <c r="M6" s="80"/>
      <c r="N6" s="73" t="s">
        <v>482</v>
      </c>
      <c r="O6" s="74"/>
      <c r="P6" s="80"/>
      <c r="Q6" s="73" t="s">
        <v>482</v>
      </c>
      <c r="R6" s="74"/>
      <c r="S6" s="80"/>
      <c r="T6" s="73" t="s">
        <v>482</v>
      </c>
      <c r="U6" s="74"/>
      <c r="V6" s="80"/>
      <c r="W6" s="73" t="s">
        <v>482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7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8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8</v>
      </c>
      <c r="V286" s="11">
        <f t="shared" ref="V286" si="227">AVERAGE(T284:T286)</f>
        <v>-1.7979723333333333</v>
      </c>
      <c r="W286" s="12">
        <v>5.5108540000000001</v>
      </c>
      <c r="X286" s="8" t="s">
        <v>8</v>
      </c>
      <c r="Y286" s="11">
        <f t="shared" ref="Y286" si="228">AVERAGE(W284:W286)</f>
        <v>5.9643603333333344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6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73" t="s">
        <v>538</v>
      </c>
      <c r="L6" s="74"/>
      <c r="M6" s="80"/>
      <c r="N6" s="73" t="s">
        <v>538</v>
      </c>
      <c r="O6" s="74"/>
      <c r="P6" s="80"/>
      <c r="Q6" s="73" t="s">
        <v>538</v>
      </c>
      <c r="R6" s="74"/>
      <c r="S6" s="80"/>
      <c r="T6" s="73" t="s">
        <v>538</v>
      </c>
      <c r="U6" s="74"/>
      <c r="V6" s="80"/>
      <c r="W6" s="73" t="s">
        <v>538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7" t="s">
        <v>8</v>
      </c>
      <c r="D286" s="9">
        <f t="shared" ref="D286" si="221">AVERAGE(B284:B286)</f>
        <v>-0.71514066666666698</v>
      </c>
      <c r="E286" s="12">
        <v>-4.9904450000000002</v>
      </c>
      <c r="F286" s="8" t="s">
        <v>8</v>
      </c>
      <c r="G286" s="9">
        <f t="shared" ref="G286" si="222">AVERAGE(E284:E286)</f>
        <v>-0.76550600000000013</v>
      </c>
      <c r="H286" s="12">
        <v>4.246588</v>
      </c>
      <c r="I286" s="8" t="s">
        <v>8</v>
      </c>
      <c r="J286" s="9">
        <f t="shared" ref="J286" si="223">AVERAGE(H284:H286)</f>
        <v>1.1860016666666666</v>
      </c>
      <c r="K286" s="12">
        <v>7.1500110000000001</v>
      </c>
      <c r="L286" s="8" t="s">
        <v>8</v>
      </c>
      <c r="M286" s="9">
        <f t="shared" ref="M286" si="224">AVERAGE(K284:K286)</f>
        <v>11.588745000000001</v>
      </c>
      <c r="N286" s="12">
        <v>-2.9335E-2</v>
      </c>
      <c r="O286" s="8" t="s">
        <v>8</v>
      </c>
      <c r="P286" s="9">
        <f t="shared" ref="P286" si="225">AVERAGE(N284:N286)</f>
        <v>-1.9607509999999999</v>
      </c>
      <c r="Q286" s="12">
        <v>-2.9287869999999998</v>
      </c>
      <c r="R286" s="8" t="s">
        <v>8</v>
      </c>
      <c r="S286" s="9">
        <f t="shared" ref="S286" si="226">AVERAGE(Q284:Q286)</f>
        <v>4.2721369999999999</v>
      </c>
      <c r="T286" s="12">
        <v>6.1859950000000001</v>
      </c>
      <c r="U286" s="8" t="s">
        <v>8</v>
      </c>
      <c r="V286" s="11">
        <f t="shared" ref="V286" si="227">AVERAGE(T284:T286)</f>
        <v>5.3303871666666671</v>
      </c>
      <c r="W286" s="12">
        <v>4.2923520000000002</v>
      </c>
      <c r="X286" s="8" t="s">
        <v>8</v>
      </c>
      <c r="Y286" s="11">
        <f t="shared" ref="Y286" si="228">AVERAGE(W284:W286)</f>
        <v>2.7953666666666663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6"/>
  <sheetViews>
    <sheetView showGridLines="0" zoomScaleNormal="100" workbookViewId="0">
      <pane xSplit="1" ySplit="7" topLeftCell="B27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73" t="s">
        <v>546</v>
      </c>
      <c r="L6" s="74"/>
      <c r="M6" s="80"/>
      <c r="N6" s="73" t="s">
        <v>546</v>
      </c>
      <c r="O6" s="74"/>
      <c r="P6" s="80"/>
      <c r="Q6" s="73" t="s">
        <v>546</v>
      </c>
      <c r="R6" s="74"/>
      <c r="S6" s="80"/>
      <c r="T6" s="73" t="s">
        <v>546</v>
      </c>
      <c r="U6" s="74"/>
      <c r="V6" s="80"/>
      <c r="W6" s="73" t="s">
        <v>546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>AVERAGE(B282:B284)</f>
        <v>-21.444422333333335</v>
      </c>
      <c r="E284" s="12">
        <v>2.777882</v>
      </c>
      <c r="F284" s="58" t="s">
        <v>8</v>
      </c>
      <c r="G284" s="11">
        <f>AVERAGE(E282:E284)</f>
        <v>17.809986333333331</v>
      </c>
      <c r="H284" s="12">
        <v>27.661460000000002</v>
      </c>
      <c r="I284" s="8" t="s">
        <v>8</v>
      </c>
      <c r="J284" s="11">
        <f t="shared" ref="J284" si="184">AVERAGE(H282:H284)</f>
        <v>28.174625333333335</v>
      </c>
      <c r="K284" s="12">
        <v>-19.022525000000002</v>
      </c>
      <c r="L284" s="8">
        <v>-4.5378782052707525</v>
      </c>
      <c r="M284" s="11">
        <f t="shared" ref="M284" si="185">AVERAGE(L282:L284)</f>
        <v>2.3797319963756638</v>
      </c>
      <c r="N284" s="12">
        <v>-19.833883</v>
      </c>
      <c r="O284" s="8" t="s">
        <v>8</v>
      </c>
      <c r="P284" s="11">
        <f t="shared" ref="P284" si="186">AVERAGE(N282:N284)</f>
        <v>-22.299038333333332</v>
      </c>
      <c r="Q284" s="12">
        <v>9.4398529999999994</v>
      </c>
      <c r="R284" s="8">
        <v>7.2960768844361059</v>
      </c>
      <c r="S284" s="11">
        <f t="shared" ref="S284" si="187">AVERAGE(R282:R284)</f>
        <v>8.4074239221550684</v>
      </c>
      <c r="T284" s="12">
        <v>-25.073253000000001</v>
      </c>
      <c r="U284" s="8" t="s">
        <v>8</v>
      </c>
      <c r="V284" s="11">
        <f t="shared" ref="V284" si="188">AVERAGE(T282:T284)</f>
        <v>-24.411486833333338</v>
      </c>
      <c r="W284" s="12">
        <v>3.904576</v>
      </c>
      <c r="X284" s="8" t="s">
        <v>8</v>
      </c>
      <c r="Y284" s="11">
        <f t="shared" ref="Y284" si="189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>AVERAGE(B283:B285)</f>
        <v>-22.468742666666667</v>
      </c>
      <c r="E285" s="12">
        <v>1.493665</v>
      </c>
      <c r="F285" s="58" t="s">
        <v>8</v>
      </c>
      <c r="G285" s="11">
        <f>AVERAGE(E283:E285)</f>
        <v>9.6658873333333322</v>
      </c>
      <c r="H285" s="12">
        <v>27.709982</v>
      </c>
      <c r="I285" s="8" t="s">
        <v>8</v>
      </c>
      <c r="J285" s="11">
        <f t="shared" ref="J285" si="190">AVERAGE(H283:H285)</f>
        <v>28.244665333333334</v>
      </c>
      <c r="K285" s="12">
        <v>-21.881485000000001</v>
      </c>
      <c r="L285" s="8">
        <v>-44.54359734580612</v>
      </c>
      <c r="M285" s="11">
        <f t="shared" ref="M285" si="191">AVERAGE(L283:L285)</f>
        <v>-16.838236910341298</v>
      </c>
      <c r="N285" s="12">
        <v>-23.578344000000001</v>
      </c>
      <c r="O285" s="8" t="s">
        <v>8</v>
      </c>
      <c r="P285" s="11">
        <f t="shared" ref="P285" si="192">AVERAGE(N283:N285)</f>
        <v>-21.990776666666665</v>
      </c>
      <c r="Q285" s="12">
        <v>9.0729959999999998</v>
      </c>
      <c r="R285" s="8">
        <v>3.5272956613044357</v>
      </c>
      <c r="S285" s="11">
        <f t="shared" ref="S285" si="193">AVERAGE(R283:R285)</f>
        <v>6.6833302146199793</v>
      </c>
      <c r="T285" s="12">
        <v>-28.903756000000001</v>
      </c>
      <c r="U285" s="8" t="s">
        <v>8</v>
      </c>
      <c r="V285" s="11">
        <f t="shared" ref="V285" si="194">AVERAGE(T283:T285)</f>
        <v>-26.936690833333333</v>
      </c>
      <c r="W285" s="12">
        <v>5.6571429999999996</v>
      </c>
      <c r="X285" s="8" t="s">
        <v>8</v>
      </c>
      <c r="Y285" s="11">
        <f t="shared" ref="Y285" si="195">AVERAGE(W283:W285)</f>
        <v>5.087050333333333</v>
      </c>
    </row>
    <row r="286" spans="1:25">
      <c r="A286" s="3">
        <v>45444</v>
      </c>
      <c r="B286" s="8">
        <v>-21.888168</v>
      </c>
      <c r="C286" s="37" t="s">
        <v>8</v>
      </c>
      <c r="D286" s="9">
        <f>AVERAGE(B284:B286)</f>
        <v>-21.969728000000003</v>
      </c>
      <c r="E286" s="12">
        <v>3.6466509999999999</v>
      </c>
      <c r="F286" s="58" t="s">
        <v>8</v>
      </c>
      <c r="G286" s="11">
        <f>AVERAGE(E284:E286)</f>
        <v>2.6393993333333334</v>
      </c>
      <c r="H286" s="12">
        <v>26.344403</v>
      </c>
      <c r="I286" s="8" t="s">
        <v>8</v>
      </c>
      <c r="J286" s="11">
        <f t="shared" ref="J286" si="196">AVERAGE(H284:H286)</f>
        <v>27.238614999999999</v>
      </c>
      <c r="K286" s="12">
        <v>-17.996016000000001</v>
      </c>
      <c r="L286" s="8">
        <v>-33.403433549612814</v>
      </c>
      <c r="M286" s="11">
        <f t="shared" ref="M286" si="197">AVERAGE(L284:L286)</f>
        <v>-27.494969700229898</v>
      </c>
      <c r="N286" s="12">
        <v>-20.593546</v>
      </c>
      <c r="O286" s="8" t="s">
        <v>8</v>
      </c>
      <c r="P286" s="11">
        <f t="shared" ref="P286" si="198">AVERAGE(N284:N286)</f>
        <v>-21.335257666666667</v>
      </c>
      <c r="Q286" s="12">
        <v>4.6093359999999999</v>
      </c>
      <c r="R286" s="8">
        <v>4.0857462920803025</v>
      </c>
      <c r="S286" s="11">
        <f t="shared" ref="S286" si="199">AVERAGE(R284:R286)</f>
        <v>4.9697062792736153</v>
      </c>
      <c r="T286" s="12">
        <v>-26.509902</v>
      </c>
      <c r="U286" s="8" t="s">
        <v>8</v>
      </c>
      <c r="V286" s="11">
        <f t="shared" ref="V286" si="200">AVERAGE(T284:T286)</f>
        <v>-26.828970333333334</v>
      </c>
      <c r="W286" s="12">
        <v>5.7162129999999998</v>
      </c>
      <c r="X286" s="8" t="s">
        <v>8</v>
      </c>
      <c r="Y286" s="11">
        <f t="shared" ref="Y286" si="201">AVERAGE(W284:W286)</f>
        <v>5.0926439999999999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6"/>
  <sheetViews>
    <sheetView showGridLines="0" zoomScaleNormal="100" workbookViewId="0">
      <pane xSplit="1" ySplit="7" topLeftCell="B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73" t="s">
        <v>584</v>
      </c>
      <c r="L6" s="74"/>
      <c r="M6" s="80"/>
      <c r="N6" s="73" t="s">
        <v>584</v>
      </c>
      <c r="O6" s="74"/>
      <c r="P6" s="80"/>
      <c r="Q6" s="73" t="s">
        <v>584</v>
      </c>
      <c r="R6" s="74"/>
      <c r="S6" s="80"/>
      <c r="T6" s="73" t="s">
        <v>584</v>
      </c>
      <c r="U6" s="74"/>
      <c r="V6" s="80"/>
      <c r="W6" s="73" t="s">
        <v>584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7">
        <v>6.332485312001479</v>
      </c>
      <c r="D286" s="9">
        <f t="shared" ref="D286" si="221">AVERAGE(C284:C286)</f>
        <v>6.8211484609586321</v>
      </c>
      <c r="E286" s="12">
        <v>13.755825</v>
      </c>
      <c r="F286" s="8">
        <v>5.2134117124480071</v>
      </c>
      <c r="G286" s="11">
        <f t="shared" ref="G286" si="222">AVERAGE(F284:F286)</f>
        <v>4.6591325508124504</v>
      </c>
      <c r="H286" s="12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8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6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73" t="s">
        <v>670</v>
      </c>
      <c r="L6" s="74"/>
      <c r="M6" s="80"/>
      <c r="N6" s="73" t="s">
        <v>670</v>
      </c>
      <c r="O6" s="74"/>
      <c r="P6" s="80"/>
      <c r="Q6" s="73" t="s">
        <v>670</v>
      </c>
      <c r="R6" s="74"/>
      <c r="S6" s="80"/>
      <c r="T6" s="73" t="s">
        <v>670</v>
      </c>
      <c r="U6" s="74"/>
      <c r="V6" s="80"/>
      <c r="W6" s="73" t="s">
        <v>670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  <row r="286" spans="1:25">
      <c r="A286" s="3">
        <v>45444</v>
      </c>
      <c r="B286" s="8">
        <v>19.406784999999999</v>
      </c>
      <c r="C286" s="37" t="s">
        <v>8</v>
      </c>
      <c r="D286" s="9">
        <f t="shared" ref="D286" si="214">AVERAGE(B284:B286)</f>
        <v>14.961026666666667</v>
      </c>
      <c r="E286" s="12">
        <v>19.658293</v>
      </c>
      <c r="F286" s="8" t="s">
        <v>8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8</v>
      </c>
      <c r="P286" s="11">
        <f t="shared" ref="P286" si="218">+AVERAGE(N284:N286)</f>
        <v>13.135531666666665</v>
      </c>
      <c r="Q286" s="12">
        <v>28.388672</v>
      </c>
      <c r="R286" s="8" t="s">
        <v>8</v>
      </c>
      <c r="S286" s="11">
        <f t="shared" ref="S286" si="219">+AVERAGE(Q284:Q286)</f>
        <v>29.107729333333335</v>
      </c>
      <c r="T286" s="12">
        <v>30.527221000000001</v>
      </c>
      <c r="U286" s="8" t="s">
        <v>8</v>
      </c>
      <c r="V286" s="11">
        <f t="shared" ref="V286" si="220">AVERAGE(T284:T286)</f>
        <v>25.563953666666666</v>
      </c>
      <c r="W286" s="12">
        <v>20.474791</v>
      </c>
      <c r="X286" s="8" t="s">
        <v>8</v>
      </c>
      <c r="Y286" s="11">
        <f t="shared" ref="Y286" si="221">+AVERAGE(W284:W286)</f>
        <v>15.959403333333332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6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73" t="s">
        <v>685</v>
      </c>
      <c r="L6" s="74"/>
      <c r="M6" s="80"/>
      <c r="N6" s="73" t="s">
        <v>685</v>
      </c>
      <c r="O6" s="74"/>
      <c r="P6" s="80"/>
      <c r="Q6" s="73" t="s">
        <v>685</v>
      </c>
      <c r="R6" s="74"/>
      <c r="S6" s="80"/>
      <c r="T6" s="73" t="s">
        <v>685</v>
      </c>
      <c r="U6" s="74"/>
      <c r="V6" s="80"/>
      <c r="W6" s="73" t="s">
        <v>685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7" t="s">
        <v>8</v>
      </c>
      <c r="D286" s="9">
        <f t="shared" ref="D286" si="214">AVERAGE(B284:B286)</f>
        <v>-6.8528649999999987</v>
      </c>
      <c r="E286" s="12">
        <v>-3.0825469999999999</v>
      </c>
      <c r="F286" s="8" t="s">
        <v>8</v>
      </c>
      <c r="G286" s="9">
        <f t="shared" ref="G286" si="215">AVERAGE(E284:E286)</f>
        <v>-1.4314826666666667</v>
      </c>
      <c r="H286" s="12">
        <v>1.2500929999999999</v>
      </c>
      <c r="I286" s="8" t="s">
        <v>8</v>
      </c>
      <c r="J286" s="9">
        <f t="shared" ref="J286" si="216">AVERAGE(H284:H286)</f>
        <v>2.7954856666666665</v>
      </c>
      <c r="K286" s="12">
        <v>-13.3086</v>
      </c>
      <c r="L286" s="8" t="s">
        <v>8</v>
      </c>
      <c r="M286" s="9">
        <f t="shared" ref="M286" si="217">AVERAGE(K284:K286)</f>
        <v>-8.9507916666666674</v>
      </c>
      <c r="N286" s="12">
        <v>-13.451250999999999</v>
      </c>
      <c r="O286" s="8" t="s">
        <v>8</v>
      </c>
      <c r="P286" s="9">
        <f t="shared" ref="P286" si="218">AVERAGE(N284:N286)</f>
        <v>-10.228145666666666</v>
      </c>
      <c r="Q286" s="12">
        <v>-3.3497569999999999</v>
      </c>
      <c r="R286" s="8" t="s">
        <v>8</v>
      </c>
      <c r="S286" s="9">
        <f t="shared" ref="S286" si="219">AVERAGE(Q284:Q286)</f>
        <v>-1.4115656666666669</v>
      </c>
      <c r="T286" s="12">
        <v>16.330812000000002</v>
      </c>
      <c r="U286" s="8" t="s">
        <v>8</v>
      </c>
      <c r="V286" s="11">
        <f t="shared" ref="V286" si="220">AVERAGE(T284:T286)</f>
        <v>16.524341500000002</v>
      </c>
      <c r="W286" s="12">
        <v>-11.481328</v>
      </c>
      <c r="X286" s="8" t="s">
        <v>8</v>
      </c>
      <c r="Y286" s="9">
        <f t="shared" ref="Y286" si="221">AVERAGE(W284:W286)</f>
        <v>-5.0501236666666669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J103" sqref="J103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2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0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0" sqref="A100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0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D104" sqref="D104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1008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1009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4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1" t="s">
        <v>0</v>
      </c>
      <c r="B5" s="76" t="s">
        <v>924</v>
      </c>
      <c r="C5" s="77"/>
    </row>
    <row r="6" spans="1:4" ht="15" customHeight="1">
      <c r="A6" s="72"/>
      <c r="B6" s="78"/>
      <c r="C6" s="79"/>
    </row>
    <row r="7" spans="1:4" ht="15" customHeight="1">
      <c r="A7" s="72"/>
      <c r="B7" s="73" t="s">
        <v>2</v>
      </c>
      <c r="C7" s="80"/>
    </row>
    <row r="8" spans="1:4" ht="15" customHeight="1">
      <c r="A8" s="72"/>
      <c r="B8" s="6" t="s">
        <v>4</v>
      </c>
      <c r="C8" s="13" t="s">
        <v>9</v>
      </c>
    </row>
    <row r="9" spans="1:4">
      <c r="A9" s="3">
        <v>32509</v>
      </c>
      <c r="B9" s="10">
        <v>5.3648087206793305</v>
      </c>
      <c r="C9" s="9" t="s">
        <v>8</v>
      </c>
      <c r="D9" s="15"/>
    </row>
    <row r="10" spans="1:4">
      <c r="A10" s="3">
        <v>32540</v>
      </c>
      <c r="B10" s="10">
        <v>5.7274217040857298</v>
      </c>
      <c r="C10" s="9" t="s">
        <v>8</v>
      </c>
      <c r="D10" s="15"/>
    </row>
    <row r="11" spans="1:4">
      <c r="A11" s="3">
        <v>32568</v>
      </c>
      <c r="B11" s="10">
        <v>5.5684629234020493</v>
      </c>
      <c r="C11" s="11">
        <f t="shared" ref="C11:C74" si="0">AVERAGE(B9:B11)</f>
        <v>5.5535644493890359</v>
      </c>
      <c r="D11" s="15"/>
    </row>
    <row r="12" spans="1:4">
      <c r="A12" s="3">
        <v>32599</v>
      </c>
      <c r="B12" s="10">
        <v>5.0041734580713193</v>
      </c>
      <c r="C12" s="11">
        <f t="shared" si="0"/>
        <v>5.4333526951863673</v>
      </c>
      <c r="D12" s="15"/>
    </row>
    <row r="13" spans="1:4">
      <c r="A13" s="3">
        <v>32629</v>
      </c>
      <c r="B13" s="10">
        <v>4.3781601634477099</v>
      </c>
      <c r="C13" s="11">
        <f t="shared" si="0"/>
        <v>4.9835988483070262</v>
      </c>
      <c r="D13" s="15"/>
    </row>
    <row r="14" spans="1:4">
      <c r="A14" s="3">
        <v>32660</v>
      </c>
      <c r="B14" s="10">
        <v>4.4072522385715702</v>
      </c>
      <c r="C14" s="11">
        <f t="shared" si="0"/>
        <v>4.5965286200301998</v>
      </c>
      <c r="D14" s="15"/>
    </row>
    <row r="15" spans="1:4">
      <c r="A15" s="3">
        <v>32690</v>
      </c>
      <c r="B15" s="10">
        <v>4.8075301269134201</v>
      </c>
      <c r="C15" s="11">
        <f t="shared" si="0"/>
        <v>4.5309808429775664</v>
      </c>
      <c r="D15" s="15"/>
    </row>
    <row r="16" spans="1:4">
      <c r="A16" s="3">
        <v>32721</v>
      </c>
      <c r="B16" s="10">
        <v>3.8565552820333298</v>
      </c>
      <c r="C16" s="11">
        <f t="shared" si="0"/>
        <v>4.3571125491727729</v>
      </c>
      <c r="D16" s="15"/>
    </row>
    <row r="17" spans="1:4">
      <c r="A17" s="3">
        <v>32752</v>
      </c>
      <c r="B17" s="10">
        <v>3.96415695445737</v>
      </c>
      <c r="C17" s="11">
        <f t="shared" si="0"/>
        <v>4.2094141211347065</v>
      </c>
      <c r="D17" s="15"/>
    </row>
    <row r="18" spans="1:4">
      <c r="A18" s="3">
        <v>32782</v>
      </c>
      <c r="B18" s="10">
        <v>4.8640875533892096</v>
      </c>
      <c r="C18" s="11">
        <f t="shared" si="0"/>
        <v>4.2282665966266366</v>
      </c>
      <c r="D18" s="15"/>
    </row>
    <row r="19" spans="1:4">
      <c r="A19" s="3">
        <v>32813</v>
      </c>
      <c r="B19" s="10">
        <v>4.3682934957189099</v>
      </c>
      <c r="C19" s="11">
        <f t="shared" si="0"/>
        <v>4.3988460011884962</v>
      </c>
      <c r="D19" s="15"/>
    </row>
    <row r="20" spans="1:4">
      <c r="A20" s="3">
        <v>32843</v>
      </c>
      <c r="B20" s="10">
        <v>5.1426684579136097</v>
      </c>
      <c r="C20" s="11">
        <f t="shared" si="0"/>
        <v>4.7916831690072437</v>
      </c>
      <c r="D20" s="15"/>
    </row>
    <row r="21" spans="1:4">
      <c r="A21" s="3">
        <v>32874</v>
      </c>
      <c r="B21" s="10">
        <v>4.6803110377570398</v>
      </c>
      <c r="C21" s="11">
        <f t="shared" si="0"/>
        <v>4.7304243304631868</v>
      </c>
      <c r="D21" s="15"/>
    </row>
    <row r="22" spans="1:4">
      <c r="A22" s="3">
        <v>32905</v>
      </c>
      <c r="B22" s="10">
        <v>4.9055279636204201</v>
      </c>
      <c r="C22" s="11">
        <f t="shared" si="0"/>
        <v>4.9095024864303562</v>
      </c>
      <c r="D22" s="15"/>
    </row>
    <row r="23" spans="1:4">
      <c r="A23" s="3">
        <v>32933</v>
      </c>
      <c r="B23" s="10">
        <v>4.9184286528766696</v>
      </c>
      <c r="C23" s="11">
        <f t="shared" si="0"/>
        <v>4.8347558847513765</v>
      </c>
      <c r="D23" s="15"/>
    </row>
    <row r="24" spans="1:4">
      <c r="A24" s="3">
        <v>32964</v>
      </c>
      <c r="B24" s="10">
        <v>5.2062391681821003</v>
      </c>
      <c r="C24" s="11">
        <f t="shared" si="0"/>
        <v>5.0100652615597303</v>
      </c>
      <c r="D24" s="15"/>
    </row>
    <row r="25" spans="1:4">
      <c r="A25" s="3">
        <v>32994</v>
      </c>
      <c r="B25" s="10">
        <v>4.50649658397779</v>
      </c>
      <c r="C25" s="11">
        <f t="shared" si="0"/>
        <v>4.8770548016788533</v>
      </c>
      <c r="D25" s="15"/>
    </row>
    <row r="26" spans="1:4">
      <c r="A26" s="3">
        <v>33025</v>
      </c>
      <c r="B26" s="10">
        <v>5.2248580040981798</v>
      </c>
      <c r="C26" s="11">
        <f t="shared" si="0"/>
        <v>4.97919791875269</v>
      </c>
      <c r="D26" s="15"/>
    </row>
    <row r="27" spans="1:4">
      <c r="A27" s="3">
        <v>33055</v>
      </c>
      <c r="B27" s="10">
        <v>4.24756092866944</v>
      </c>
      <c r="C27" s="11">
        <f t="shared" si="0"/>
        <v>4.6596385055818033</v>
      </c>
      <c r="D27" s="15"/>
    </row>
    <row r="28" spans="1:4">
      <c r="A28" s="3">
        <v>33086</v>
      </c>
      <c r="B28" s="10">
        <v>4.6067364077077304</v>
      </c>
      <c r="C28" s="11">
        <f t="shared" si="0"/>
        <v>4.6930517801584504</v>
      </c>
      <c r="D28" s="15"/>
    </row>
    <row r="29" spans="1:4">
      <c r="A29" s="3">
        <v>33117</v>
      </c>
      <c r="B29" s="10">
        <v>4.3068870008930302</v>
      </c>
      <c r="C29" s="11">
        <f t="shared" si="0"/>
        <v>4.387061445756733</v>
      </c>
      <c r="D29" s="15"/>
    </row>
    <row r="30" spans="1:4">
      <c r="A30" s="3">
        <v>33147</v>
      </c>
      <c r="B30" s="10">
        <v>3.6446998140143099</v>
      </c>
      <c r="C30" s="11">
        <f t="shared" si="0"/>
        <v>4.18610774087169</v>
      </c>
      <c r="D30" s="15"/>
    </row>
    <row r="31" spans="1:4">
      <c r="A31" s="3">
        <v>33178</v>
      </c>
      <c r="B31" s="10">
        <v>4.3309668779619805</v>
      </c>
      <c r="C31" s="11">
        <f t="shared" si="0"/>
        <v>4.0941845642897734</v>
      </c>
      <c r="D31" s="15"/>
    </row>
    <row r="32" spans="1:4">
      <c r="A32" s="3">
        <v>33208</v>
      </c>
      <c r="B32" s="10">
        <v>4.1779598721601303</v>
      </c>
      <c r="C32" s="11">
        <f t="shared" si="0"/>
        <v>4.0512088547121401</v>
      </c>
      <c r="D32" s="15"/>
    </row>
    <row r="33" spans="1:4">
      <c r="A33" s="3">
        <v>33239</v>
      </c>
      <c r="B33" s="10">
        <v>4.0849418818618606</v>
      </c>
      <c r="C33" s="11">
        <f t="shared" si="0"/>
        <v>4.1979562106613235</v>
      </c>
      <c r="D33" s="15"/>
    </row>
    <row r="34" spans="1:4">
      <c r="A34" s="3">
        <v>33270</v>
      </c>
      <c r="B34" s="10">
        <v>3.1599812856694403</v>
      </c>
      <c r="C34" s="11">
        <f t="shared" si="0"/>
        <v>3.8076276798971436</v>
      </c>
      <c r="D34" s="15"/>
    </row>
    <row r="35" spans="1:4">
      <c r="A35" s="3">
        <v>33298</v>
      </c>
      <c r="B35" s="10">
        <v>4.0351953375624294</v>
      </c>
      <c r="C35" s="11">
        <f t="shared" si="0"/>
        <v>3.7600395016979102</v>
      </c>
      <c r="D35" s="15"/>
    </row>
    <row r="36" spans="1:4">
      <c r="A36" s="3">
        <v>33329</v>
      </c>
      <c r="B36" s="10">
        <v>4.3402563439314497</v>
      </c>
      <c r="C36" s="11">
        <f t="shared" si="0"/>
        <v>3.8451443223877733</v>
      </c>
      <c r="D36" s="15"/>
    </row>
    <row r="37" spans="1:4">
      <c r="A37" s="3">
        <v>33359</v>
      </c>
      <c r="B37" s="10">
        <v>4.5725528679452303</v>
      </c>
      <c r="C37" s="11">
        <f t="shared" si="0"/>
        <v>4.3160015164797025</v>
      </c>
      <c r="D37" s="15"/>
    </row>
    <row r="38" spans="1:4">
      <c r="A38" s="3">
        <v>33390</v>
      </c>
      <c r="B38" s="10">
        <v>4.09882022668139</v>
      </c>
      <c r="C38" s="11">
        <f t="shared" si="0"/>
        <v>4.3372098128526906</v>
      </c>
      <c r="D38" s="15"/>
    </row>
    <row r="39" spans="1:4">
      <c r="A39" s="3">
        <v>33420</v>
      </c>
      <c r="B39" s="10">
        <v>4.04871505794305</v>
      </c>
      <c r="C39" s="11">
        <f t="shared" si="0"/>
        <v>4.2400293841898895</v>
      </c>
      <c r="D39" s="15"/>
    </row>
    <row r="40" spans="1:4">
      <c r="A40" s="3">
        <v>33451</v>
      </c>
      <c r="B40" s="10">
        <v>3.9299935245050004</v>
      </c>
      <c r="C40" s="11">
        <f t="shared" si="0"/>
        <v>4.0258429363764803</v>
      </c>
      <c r="D40" s="15"/>
    </row>
    <row r="41" spans="1:4">
      <c r="A41" s="3">
        <v>33482</v>
      </c>
      <c r="B41" s="10">
        <v>3.97779696290372</v>
      </c>
      <c r="C41" s="11">
        <f t="shared" si="0"/>
        <v>3.9855018484505904</v>
      </c>
      <c r="D41" s="15"/>
    </row>
    <row r="42" spans="1:4">
      <c r="A42" s="3">
        <v>33512</v>
      </c>
      <c r="B42" s="10">
        <v>4.4650917725828094</v>
      </c>
      <c r="C42" s="11">
        <f t="shared" si="0"/>
        <v>4.1242940866638431</v>
      </c>
      <c r="D42" s="15"/>
    </row>
    <row r="43" spans="1:4">
      <c r="A43" s="3">
        <v>33543</v>
      </c>
      <c r="B43" s="10">
        <v>4.1671255276058901</v>
      </c>
      <c r="C43" s="11">
        <f t="shared" si="0"/>
        <v>4.2033380876974737</v>
      </c>
      <c r="D43" s="15"/>
    </row>
    <row r="44" spans="1:4">
      <c r="A44" s="3">
        <v>33573</v>
      </c>
      <c r="B44" s="10">
        <v>3.3841242553097799</v>
      </c>
      <c r="C44" s="11">
        <f t="shared" si="0"/>
        <v>4.0054471851661599</v>
      </c>
      <c r="D44" s="15"/>
    </row>
    <row r="45" spans="1:4">
      <c r="A45" s="3">
        <v>33604</v>
      </c>
      <c r="B45" s="10">
        <v>3.61157890648431</v>
      </c>
      <c r="C45" s="11">
        <f t="shared" si="0"/>
        <v>3.72094289646666</v>
      </c>
      <c r="D45" s="15"/>
    </row>
    <row r="46" spans="1:4">
      <c r="A46" s="3">
        <v>33635</v>
      </c>
      <c r="B46" s="10">
        <v>3.2131581959673596</v>
      </c>
      <c r="C46" s="11">
        <f t="shared" si="0"/>
        <v>3.402953785920483</v>
      </c>
      <c r="D46" s="15"/>
    </row>
    <row r="47" spans="1:4">
      <c r="A47" s="3">
        <v>33664</v>
      </c>
      <c r="B47" s="10">
        <v>3.6170696828997997</v>
      </c>
      <c r="C47" s="11">
        <f t="shared" si="0"/>
        <v>3.4806022617838228</v>
      </c>
      <c r="D47" s="15"/>
    </row>
    <row r="48" spans="1:4">
      <c r="A48" s="3">
        <v>33695</v>
      </c>
      <c r="B48" s="10">
        <v>3.1456120258412898</v>
      </c>
      <c r="C48" s="11">
        <f t="shared" si="0"/>
        <v>3.3252799682361496</v>
      </c>
      <c r="D48" s="15"/>
    </row>
    <row r="49" spans="1:4">
      <c r="A49" s="3">
        <v>33725</v>
      </c>
      <c r="B49" s="10">
        <v>2.8447399797236601</v>
      </c>
      <c r="C49" s="11">
        <f t="shared" si="0"/>
        <v>3.2024738961549168</v>
      </c>
      <c r="D49" s="15"/>
    </row>
    <row r="50" spans="1:4">
      <c r="A50" s="3">
        <v>33756</v>
      </c>
      <c r="B50" s="10">
        <v>2.38584243080602</v>
      </c>
      <c r="C50" s="11">
        <f t="shared" si="0"/>
        <v>2.7920648121236566</v>
      </c>
      <c r="D50" s="15"/>
    </row>
    <row r="51" spans="1:4">
      <c r="A51" s="3">
        <v>33786</v>
      </c>
      <c r="B51" s="10">
        <v>2.4264932125886802</v>
      </c>
      <c r="C51" s="11">
        <f t="shared" si="0"/>
        <v>2.5523585410394531</v>
      </c>
      <c r="D51" s="15"/>
    </row>
    <row r="52" spans="1:4">
      <c r="A52" s="3">
        <v>33817</v>
      </c>
      <c r="B52" s="10">
        <v>1.9910880510600402</v>
      </c>
      <c r="C52" s="11">
        <f t="shared" si="0"/>
        <v>2.2678078981515801</v>
      </c>
      <c r="D52" s="15"/>
    </row>
    <row r="53" spans="1:4">
      <c r="A53" s="3">
        <v>33848</v>
      </c>
      <c r="B53" s="10">
        <v>2.6145715031494503</v>
      </c>
      <c r="C53" s="11">
        <f t="shared" si="0"/>
        <v>2.344050922266057</v>
      </c>
      <c r="D53" s="15"/>
    </row>
    <row r="54" spans="1:4">
      <c r="A54" s="3">
        <v>33878</v>
      </c>
      <c r="B54" s="10">
        <v>1.9597414679255802</v>
      </c>
      <c r="C54" s="11">
        <f t="shared" si="0"/>
        <v>2.1884670073783568</v>
      </c>
      <c r="D54" s="15"/>
    </row>
    <row r="55" spans="1:4">
      <c r="A55" s="3">
        <v>33909</v>
      </c>
      <c r="B55" s="10">
        <v>1.4982466575450701</v>
      </c>
      <c r="C55" s="11">
        <f t="shared" si="0"/>
        <v>2.024186542873367</v>
      </c>
      <c r="D55" s="15"/>
    </row>
    <row r="56" spans="1:4">
      <c r="A56" s="3">
        <v>33939</v>
      </c>
      <c r="B56" s="10">
        <v>1.2199893254465501</v>
      </c>
      <c r="C56" s="11">
        <f t="shared" si="0"/>
        <v>1.5593258169724002</v>
      </c>
      <c r="D56" s="15"/>
    </row>
    <row r="57" spans="1:4">
      <c r="A57" s="3">
        <v>33970</v>
      </c>
      <c r="B57" s="10">
        <v>1.2193203961113701</v>
      </c>
      <c r="C57" s="11">
        <f t="shared" si="0"/>
        <v>1.3125187930343303</v>
      </c>
      <c r="D57" s="15"/>
    </row>
    <row r="58" spans="1:4">
      <c r="A58" s="3">
        <v>34001</v>
      </c>
      <c r="B58" s="10">
        <v>1.46911867781866</v>
      </c>
      <c r="C58" s="11">
        <f t="shared" si="0"/>
        <v>1.3028094664588601</v>
      </c>
      <c r="D58" s="15"/>
    </row>
    <row r="59" spans="1:4">
      <c r="A59" s="3">
        <v>34029</v>
      </c>
      <c r="B59" s="10">
        <v>-0.105663620660966</v>
      </c>
      <c r="C59" s="11">
        <f t="shared" si="0"/>
        <v>0.86092515108968792</v>
      </c>
      <c r="D59" s="15"/>
    </row>
    <row r="60" spans="1:4">
      <c r="A60" s="3">
        <v>34060</v>
      </c>
      <c r="B60" s="10">
        <v>-0.15767674242242299</v>
      </c>
      <c r="C60" s="11">
        <f t="shared" si="0"/>
        <v>0.40192610491175701</v>
      </c>
      <c r="D60" s="15"/>
    </row>
    <row r="61" spans="1:4">
      <c r="A61" s="3">
        <v>34090</v>
      </c>
      <c r="B61" s="10">
        <v>-0.14617018866147699</v>
      </c>
      <c r="C61" s="11">
        <f t="shared" si="0"/>
        <v>-0.13650351724828866</v>
      </c>
      <c r="D61" s="15"/>
    </row>
    <row r="62" spans="1:4">
      <c r="A62" s="3">
        <v>34121</v>
      </c>
      <c r="B62" s="10">
        <v>-0.545200645912017</v>
      </c>
      <c r="C62" s="11">
        <f t="shared" si="0"/>
        <v>-0.28301585899863896</v>
      </c>
      <c r="D62" s="15"/>
    </row>
    <row r="63" spans="1:4">
      <c r="A63" s="3">
        <v>34151</v>
      </c>
      <c r="B63" s="10">
        <v>-0.56003727806516002</v>
      </c>
      <c r="C63" s="11">
        <f t="shared" si="0"/>
        <v>-0.41713603754621803</v>
      </c>
      <c r="D63" s="15"/>
    </row>
    <row r="64" spans="1:4">
      <c r="A64" s="3">
        <v>34182</v>
      </c>
      <c r="B64" s="10">
        <v>-0.41387307161046999</v>
      </c>
      <c r="C64" s="11">
        <f t="shared" si="0"/>
        <v>-0.50637033186254898</v>
      </c>
      <c r="D64" s="15"/>
    </row>
    <row r="65" spans="1:4">
      <c r="A65" s="3">
        <v>34213</v>
      </c>
      <c r="B65" s="10">
        <v>8.131906063871261E-5</v>
      </c>
      <c r="C65" s="11">
        <f t="shared" si="0"/>
        <v>-0.32460967687166381</v>
      </c>
      <c r="D65" s="15"/>
    </row>
    <row r="66" spans="1:4">
      <c r="A66" s="3">
        <v>34243</v>
      </c>
      <c r="B66" s="10">
        <v>-0.32826001995255899</v>
      </c>
      <c r="C66" s="11">
        <f t="shared" si="0"/>
        <v>-0.24735059083413011</v>
      </c>
      <c r="D66" s="15"/>
    </row>
    <row r="67" spans="1:4">
      <c r="A67" s="3">
        <v>34274</v>
      </c>
      <c r="B67" s="10">
        <v>0.166147018298267</v>
      </c>
      <c r="C67" s="11">
        <f t="shared" si="0"/>
        <v>-5.4010560864551103E-2</v>
      </c>
      <c r="D67" s="15"/>
    </row>
    <row r="68" spans="1:4">
      <c r="A68" s="3">
        <v>34304</v>
      </c>
      <c r="B68" s="10">
        <v>0.62391930746097501</v>
      </c>
      <c r="C68" s="11">
        <f t="shared" si="0"/>
        <v>0.15393543526889433</v>
      </c>
      <c r="D68" s="15"/>
    </row>
    <row r="69" spans="1:4">
      <c r="A69" s="3">
        <v>34335</v>
      </c>
      <c r="B69" s="10">
        <v>0.17080719500672001</v>
      </c>
      <c r="C69" s="11">
        <f t="shared" si="0"/>
        <v>0.320291173588654</v>
      </c>
      <c r="D69" s="15"/>
    </row>
    <row r="70" spans="1:4">
      <c r="A70" s="3">
        <v>34366</v>
      </c>
      <c r="B70" s="10">
        <v>1.3264674779371</v>
      </c>
      <c r="C70" s="11">
        <f t="shared" si="0"/>
        <v>0.70706466013493163</v>
      </c>
      <c r="D70" s="15"/>
    </row>
    <row r="71" spans="1:4">
      <c r="A71" s="3">
        <v>34394</v>
      </c>
      <c r="B71" s="10">
        <v>1.5299493127142501</v>
      </c>
      <c r="C71" s="11">
        <f t="shared" si="0"/>
        <v>1.0090746618860233</v>
      </c>
      <c r="D71" s="15"/>
    </row>
    <row r="72" spans="1:4">
      <c r="A72" s="3">
        <v>34425</v>
      </c>
      <c r="B72" s="10">
        <v>3.6137484117353202</v>
      </c>
      <c r="C72" s="11">
        <f t="shared" si="0"/>
        <v>2.1567217341288902</v>
      </c>
      <c r="D72" s="15"/>
    </row>
    <row r="73" spans="1:4">
      <c r="A73" s="3">
        <v>34455</v>
      </c>
      <c r="B73" s="10">
        <v>3.0225171475308099</v>
      </c>
      <c r="C73" s="11">
        <f t="shared" si="0"/>
        <v>2.7220716239934597</v>
      </c>
      <c r="D73" s="15"/>
    </row>
    <row r="74" spans="1:4">
      <c r="A74" s="3">
        <v>34486</v>
      </c>
      <c r="B74" s="10">
        <v>3.63420410343491</v>
      </c>
      <c r="C74" s="11">
        <f t="shared" si="0"/>
        <v>3.4234898875670132</v>
      </c>
      <c r="D74" s="15"/>
    </row>
    <row r="75" spans="1:4">
      <c r="A75" s="3">
        <v>34516</v>
      </c>
      <c r="B75" s="10">
        <v>4.0444018116002605</v>
      </c>
      <c r="C75" s="11">
        <f t="shared" ref="C75:C138" si="1">AVERAGE(B73:B75)</f>
        <v>3.5670410208553265</v>
      </c>
      <c r="D75" s="15"/>
    </row>
    <row r="76" spans="1:4">
      <c r="A76" s="3">
        <v>34547</v>
      </c>
      <c r="B76" s="10">
        <v>3.9045598042557099</v>
      </c>
      <c r="C76" s="11">
        <f t="shared" si="1"/>
        <v>3.8610552397636266</v>
      </c>
      <c r="D76" s="15"/>
    </row>
    <row r="77" spans="1:4">
      <c r="A77" s="3">
        <v>34578</v>
      </c>
      <c r="B77" s="10">
        <v>3.8141455590506599</v>
      </c>
      <c r="C77" s="11">
        <f t="shared" si="1"/>
        <v>3.9210357249688763</v>
      </c>
      <c r="D77" s="15"/>
    </row>
    <row r="78" spans="1:4">
      <c r="A78" s="3">
        <v>34608</v>
      </c>
      <c r="B78" s="10">
        <v>4.3933794698593802</v>
      </c>
      <c r="C78" s="11">
        <f t="shared" si="1"/>
        <v>4.0373616110552497</v>
      </c>
      <c r="D78" s="15"/>
    </row>
    <row r="79" spans="1:4">
      <c r="A79" s="3">
        <v>34639</v>
      </c>
      <c r="B79" s="10">
        <v>3.7792977779411299</v>
      </c>
      <c r="C79" s="11">
        <f t="shared" si="1"/>
        <v>3.9956076022837235</v>
      </c>
      <c r="D79" s="15"/>
    </row>
    <row r="80" spans="1:4">
      <c r="A80" s="3">
        <v>34669</v>
      </c>
      <c r="B80" s="10">
        <v>3.4867998976330798</v>
      </c>
      <c r="C80" s="11">
        <f t="shared" si="1"/>
        <v>3.8864923818111969</v>
      </c>
      <c r="D80" s="15"/>
    </row>
    <row r="81" spans="1:4">
      <c r="A81" s="3">
        <v>34700</v>
      </c>
      <c r="B81" s="10">
        <v>3.7527687940370797</v>
      </c>
      <c r="C81" s="11">
        <f t="shared" si="1"/>
        <v>3.67295548987043</v>
      </c>
      <c r="D81" s="15"/>
    </row>
    <row r="82" spans="1:4">
      <c r="A82" s="3">
        <v>34731</v>
      </c>
      <c r="B82" s="10">
        <v>3.6145649031245597</v>
      </c>
      <c r="C82" s="11">
        <f t="shared" si="1"/>
        <v>3.6180445315982399</v>
      </c>
      <c r="D82" s="15"/>
    </row>
    <row r="83" spans="1:4">
      <c r="A83" s="3">
        <v>34759</v>
      </c>
      <c r="B83" s="10">
        <v>3.7359525635339801</v>
      </c>
      <c r="C83" s="11">
        <f t="shared" si="1"/>
        <v>3.7010954202318729</v>
      </c>
      <c r="D83" s="15"/>
    </row>
    <row r="84" spans="1:4">
      <c r="A84" s="3">
        <v>34790</v>
      </c>
      <c r="B84" s="10">
        <v>3.6723453385002403</v>
      </c>
      <c r="C84" s="11">
        <f t="shared" si="1"/>
        <v>3.6742876017195933</v>
      </c>
      <c r="D84" s="15"/>
    </row>
    <row r="85" spans="1:4">
      <c r="A85" s="3">
        <v>34820</v>
      </c>
      <c r="B85" s="10">
        <v>3.5953513517939504</v>
      </c>
      <c r="C85" s="11">
        <f t="shared" si="1"/>
        <v>3.6678830846093908</v>
      </c>
      <c r="D85" s="15"/>
    </row>
    <row r="86" spans="1:4">
      <c r="A86" s="3">
        <v>34851</v>
      </c>
      <c r="B86" s="10">
        <v>3.5115487752602301</v>
      </c>
      <c r="C86" s="11">
        <f t="shared" si="1"/>
        <v>3.5930818218514737</v>
      </c>
      <c r="D86" s="15"/>
    </row>
    <row r="87" spans="1:4">
      <c r="A87" s="3">
        <v>34881</v>
      </c>
      <c r="B87" s="10">
        <v>3.5994179920199203</v>
      </c>
      <c r="C87" s="11">
        <f t="shared" si="1"/>
        <v>3.5687727063580339</v>
      </c>
      <c r="D87" s="15"/>
    </row>
    <row r="88" spans="1:4">
      <c r="A88" s="3">
        <v>34912</v>
      </c>
      <c r="B88" s="10">
        <v>3.3948045694031705</v>
      </c>
      <c r="C88" s="11">
        <f t="shared" si="1"/>
        <v>3.5019237788944402</v>
      </c>
      <c r="D88" s="15"/>
    </row>
    <row r="89" spans="1:4">
      <c r="A89" s="3">
        <v>34943</v>
      </c>
      <c r="B89" s="10">
        <v>3.2822820783070403</v>
      </c>
      <c r="C89" s="11">
        <f t="shared" si="1"/>
        <v>3.4255015465767102</v>
      </c>
      <c r="D89" s="15"/>
    </row>
    <row r="90" spans="1:4">
      <c r="A90" s="3">
        <v>34973</v>
      </c>
      <c r="B90" s="10">
        <v>3.2639605226140498</v>
      </c>
      <c r="C90" s="11">
        <f t="shared" si="1"/>
        <v>3.3136823901080867</v>
      </c>
      <c r="D90" s="15"/>
    </row>
    <row r="91" spans="1:4">
      <c r="A91" s="3">
        <v>35004</v>
      </c>
      <c r="B91" s="10">
        <v>3.3446442522343101</v>
      </c>
      <c r="C91" s="11">
        <f t="shared" si="1"/>
        <v>3.2969622843851334</v>
      </c>
      <c r="D91" s="15"/>
    </row>
    <row r="92" spans="1:4">
      <c r="A92" s="3">
        <v>35034</v>
      </c>
      <c r="B92" s="10">
        <v>2.8864836365870201</v>
      </c>
      <c r="C92" s="11">
        <f t="shared" si="1"/>
        <v>3.1650294704784598</v>
      </c>
      <c r="D92" s="15"/>
    </row>
    <row r="93" spans="1:4">
      <c r="A93" s="3">
        <v>35065</v>
      </c>
      <c r="B93" s="10">
        <v>2.2581478161882802</v>
      </c>
      <c r="C93" s="11">
        <f t="shared" si="1"/>
        <v>2.8297585683365369</v>
      </c>
      <c r="D93" s="15"/>
    </row>
    <row r="94" spans="1:4">
      <c r="A94" s="3">
        <v>35096</v>
      </c>
      <c r="B94" s="10">
        <v>2.9574123996527799</v>
      </c>
      <c r="C94" s="11">
        <f t="shared" si="1"/>
        <v>2.7006812841426933</v>
      </c>
      <c r="D94" s="15"/>
    </row>
    <row r="95" spans="1:4">
      <c r="A95" s="3">
        <v>35125</v>
      </c>
      <c r="B95" s="10">
        <v>2.83516468716331</v>
      </c>
      <c r="C95" s="11">
        <f t="shared" si="1"/>
        <v>2.6835749676681235</v>
      </c>
      <c r="D95" s="15"/>
    </row>
    <row r="96" spans="1:4">
      <c r="A96" s="3">
        <v>35156</v>
      </c>
      <c r="B96" s="10">
        <v>2.72218988562943</v>
      </c>
      <c r="C96" s="11">
        <f t="shared" si="1"/>
        <v>2.8382556574818398</v>
      </c>
      <c r="D96" s="15"/>
    </row>
    <row r="97" spans="1:4">
      <c r="A97" s="3">
        <v>35186</v>
      </c>
      <c r="B97" s="10">
        <v>3.0673331952705203</v>
      </c>
      <c r="C97" s="11">
        <f t="shared" si="1"/>
        <v>2.8748959226877537</v>
      </c>
      <c r="D97" s="15"/>
    </row>
    <row r="98" spans="1:4">
      <c r="A98" s="3">
        <v>35217</v>
      </c>
      <c r="B98" s="10">
        <v>3.52810257799272</v>
      </c>
      <c r="C98" s="11">
        <f t="shared" si="1"/>
        <v>3.1058752196308901</v>
      </c>
      <c r="D98" s="15"/>
    </row>
    <row r="99" spans="1:4">
      <c r="A99" s="3">
        <v>35247</v>
      </c>
      <c r="B99" s="10">
        <v>3.5830243219511804</v>
      </c>
      <c r="C99" s="11">
        <f t="shared" si="1"/>
        <v>3.3928200317381401</v>
      </c>
      <c r="D99" s="15"/>
    </row>
    <row r="100" spans="1:4">
      <c r="A100" s="3">
        <v>35278</v>
      </c>
      <c r="B100" s="10">
        <v>3.9273171460327596</v>
      </c>
      <c r="C100" s="11">
        <f t="shared" si="1"/>
        <v>3.6794813486588871</v>
      </c>
      <c r="D100" s="15"/>
    </row>
    <row r="101" spans="1:4">
      <c r="A101" s="3">
        <v>35309</v>
      </c>
      <c r="B101" s="10">
        <v>3.4946038431495103</v>
      </c>
      <c r="C101" s="11">
        <f t="shared" si="1"/>
        <v>3.6683151037111501</v>
      </c>
      <c r="D101" s="15"/>
    </row>
    <row r="102" spans="1:4">
      <c r="A102" s="3">
        <v>35339</v>
      </c>
      <c r="B102" s="10">
        <v>4.5721396431369303</v>
      </c>
      <c r="C102" s="11">
        <f t="shared" si="1"/>
        <v>3.9980202107730669</v>
      </c>
      <c r="D102" s="15"/>
    </row>
    <row r="103" spans="1:4">
      <c r="A103" s="3">
        <v>35370</v>
      </c>
      <c r="B103" s="10">
        <v>4.1593234428383301</v>
      </c>
      <c r="C103" s="11">
        <f t="shared" si="1"/>
        <v>4.0753556430415907</v>
      </c>
      <c r="D103" s="15"/>
    </row>
    <row r="104" spans="1:4">
      <c r="A104" s="3">
        <v>35400</v>
      </c>
      <c r="B104" s="10">
        <v>4.3660920282406206</v>
      </c>
      <c r="C104" s="11">
        <f t="shared" si="1"/>
        <v>4.3658517047386267</v>
      </c>
      <c r="D104" s="15"/>
    </row>
    <row r="105" spans="1:4">
      <c r="A105" s="3">
        <v>35431</v>
      </c>
      <c r="B105" s="10">
        <v>5.0438942489430501</v>
      </c>
      <c r="C105" s="11">
        <f t="shared" si="1"/>
        <v>4.5231032400073339</v>
      </c>
      <c r="D105" s="15"/>
    </row>
    <row r="106" spans="1:4">
      <c r="A106" s="3">
        <v>35462</v>
      </c>
      <c r="B106" s="10">
        <v>4.6277833410607396</v>
      </c>
      <c r="C106" s="11">
        <f t="shared" si="1"/>
        <v>4.6792565394148031</v>
      </c>
      <c r="D106" s="15"/>
    </row>
    <row r="107" spans="1:4">
      <c r="A107" s="3">
        <v>35490</v>
      </c>
      <c r="B107" s="10">
        <v>5.0341285784037098</v>
      </c>
      <c r="C107" s="11">
        <f t="shared" si="1"/>
        <v>4.9019353894691662</v>
      </c>
      <c r="D107" s="15"/>
    </row>
    <row r="108" spans="1:4">
      <c r="A108" s="3">
        <v>35521</v>
      </c>
      <c r="B108" s="10">
        <v>5.2694012298048998</v>
      </c>
      <c r="C108" s="11">
        <f t="shared" si="1"/>
        <v>4.9771043830897836</v>
      </c>
      <c r="D108" s="15"/>
    </row>
    <row r="109" spans="1:4">
      <c r="A109" s="3">
        <v>35551</v>
      </c>
      <c r="B109" s="10">
        <v>5.6941885037065099</v>
      </c>
      <c r="C109" s="11">
        <f t="shared" si="1"/>
        <v>5.3325727706383725</v>
      </c>
      <c r="D109" s="15"/>
    </row>
    <row r="110" spans="1:4">
      <c r="A110" s="3">
        <v>35582</v>
      </c>
      <c r="B110" s="10">
        <v>5.3774980435413102</v>
      </c>
      <c r="C110" s="11">
        <f t="shared" si="1"/>
        <v>5.4470292590175733</v>
      </c>
      <c r="D110" s="15"/>
    </row>
    <row r="111" spans="1:4">
      <c r="A111" s="3">
        <v>35612</v>
      </c>
      <c r="B111" s="10">
        <v>5.1800851978532405</v>
      </c>
      <c r="C111" s="11">
        <f t="shared" si="1"/>
        <v>5.4172572483670196</v>
      </c>
      <c r="D111" s="15"/>
    </row>
    <row r="112" spans="1:4">
      <c r="A112" s="3">
        <v>35643</v>
      </c>
      <c r="B112" s="10">
        <v>4.7780702078116706</v>
      </c>
      <c r="C112" s="11">
        <f t="shared" si="1"/>
        <v>5.1118844830687395</v>
      </c>
      <c r="D112" s="15"/>
    </row>
    <row r="113" spans="1:4">
      <c r="A113" s="3">
        <v>35674</v>
      </c>
      <c r="B113" s="10">
        <v>4.9951830995332003</v>
      </c>
      <c r="C113" s="11">
        <f t="shared" si="1"/>
        <v>4.9844461683993702</v>
      </c>
      <c r="D113" s="15"/>
    </row>
    <row r="114" spans="1:4">
      <c r="A114" s="3">
        <v>35704</v>
      </c>
      <c r="B114" s="10">
        <v>5.25342814075099</v>
      </c>
      <c r="C114" s="11">
        <f t="shared" si="1"/>
        <v>5.0088938160319536</v>
      </c>
      <c r="D114" s="15"/>
    </row>
    <row r="115" spans="1:4">
      <c r="A115" s="3">
        <v>35735</v>
      </c>
      <c r="B115" s="10">
        <v>5.4315808008920898</v>
      </c>
      <c r="C115" s="11">
        <f t="shared" si="1"/>
        <v>5.2267306803920937</v>
      </c>
      <c r="D115" s="15"/>
    </row>
    <row r="116" spans="1:4">
      <c r="A116" s="3">
        <v>35765</v>
      </c>
      <c r="B116" s="10">
        <v>5.4966614583285001</v>
      </c>
      <c r="C116" s="11">
        <f t="shared" si="1"/>
        <v>5.3938901333238602</v>
      </c>
      <c r="D116" s="15"/>
    </row>
    <row r="117" spans="1:4">
      <c r="A117" s="3">
        <v>35796</v>
      </c>
      <c r="B117" s="10">
        <v>5.1128172753103396</v>
      </c>
      <c r="C117" s="11">
        <f t="shared" si="1"/>
        <v>5.3470198448436435</v>
      </c>
      <c r="D117" s="15"/>
    </row>
    <row r="118" spans="1:4">
      <c r="A118" s="3">
        <v>35827</v>
      </c>
      <c r="B118" s="10">
        <v>5.5145458983892404</v>
      </c>
      <c r="C118" s="11">
        <f t="shared" si="1"/>
        <v>5.3746748773426942</v>
      </c>
      <c r="D118" s="15"/>
    </row>
    <row r="119" spans="1:4">
      <c r="A119" s="3">
        <v>35855</v>
      </c>
      <c r="B119" s="10">
        <v>5.52244028580344</v>
      </c>
      <c r="C119" s="11">
        <f t="shared" si="1"/>
        <v>5.38326781983434</v>
      </c>
      <c r="D119" s="15"/>
    </row>
    <row r="120" spans="1:4">
      <c r="A120" s="3">
        <v>35886</v>
      </c>
      <c r="B120" s="10">
        <v>5.8238829673387</v>
      </c>
      <c r="C120" s="11">
        <f t="shared" si="1"/>
        <v>5.6202897171771271</v>
      </c>
      <c r="D120" s="15"/>
    </row>
    <row r="121" spans="1:4">
      <c r="A121" s="3">
        <v>35916</v>
      </c>
      <c r="B121" s="10">
        <v>5.7003210210117103</v>
      </c>
      <c r="C121" s="11">
        <f t="shared" si="1"/>
        <v>5.6822147580512832</v>
      </c>
      <c r="D121" s="15"/>
    </row>
    <row r="122" spans="1:4">
      <c r="A122" s="3">
        <v>35947</v>
      </c>
      <c r="B122" s="10">
        <v>5.0126380259680703</v>
      </c>
      <c r="C122" s="11">
        <f t="shared" si="1"/>
        <v>5.5122806714394939</v>
      </c>
      <c r="D122" s="15"/>
    </row>
    <row r="123" spans="1:4">
      <c r="A123" s="3">
        <v>35977</v>
      </c>
      <c r="B123" s="10">
        <v>5.1871741087330898</v>
      </c>
      <c r="C123" s="11">
        <f t="shared" si="1"/>
        <v>5.3000443852376229</v>
      </c>
      <c r="D123" s="15"/>
    </row>
    <row r="124" spans="1:4">
      <c r="A124" s="3">
        <v>36008</v>
      </c>
      <c r="B124" s="10">
        <v>5.0696951717403502</v>
      </c>
      <c r="C124" s="11">
        <f t="shared" si="1"/>
        <v>5.0898357688138374</v>
      </c>
      <c r="D124" s="15"/>
    </row>
    <row r="125" spans="1:4">
      <c r="A125" s="3">
        <v>36039</v>
      </c>
      <c r="B125" s="10">
        <v>4.8748515156684</v>
      </c>
      <c r="C125" s="11">
        <f t="shared" si="1"/>
        <v>5.04390693204728</v>
      </c>
      <c r="D125" s="15"/>
    </row>
    <row r="126" spans="1:4">
      <c r="A126" s="3">
        <v>36069</v>
      </c>
      <c r="B126" s="10">
        <v>4.3741702430620997</v>
      </c>
      <c r="C126" s="11">
        <f t="shared" si="1"/>
        <v>4.772905643490283</v>
      </c>
      <c r="D126" s="15"/>
    </row>
    <row r="127" spans="1:4">
      <c r="A127" s="3">
        <v>36100</v>
      </c>
      <c r="B127" s="10">
        <v>4.7891560658361305</v>
      </c>
      <c r="C127" s="11">
        <f t="shared" si="1"/>
        <v>4.679392608188877</v>
      </c>
      <c r="D127" s="15"/>
    </row>
    <row r="128" spans="1:4">
      <c r="A128" s="3">
        <v>36130</v>
      </c>
      <c r="B128" s="10">
        <v>4.3778015728295498</v>
      </c>
      <c r="C128" s="11">
        <f t="shared" si="1"/>
        <v>4.5137092939092609</v>
      </c>
      <c r="D128" s="15"/>
    </row>
    <row r="129" spans="1:4">
      <c r="A129" s="3">
        <v>36161</v>
      </c>
      <c r="B129" s="10">
        <v>4.2091126304772404</v>
      </c>
      <c r="C129" s="11">
        <f t="shared" si="1"/>
        <v>4.4586900897143069</v>
      </c>
      <c r="D129" s="15"/>
    </row>
    <row r="130" spans="1:4">
      <c r="A130" s="3">
        <v>36192</v>
      </c>
      <c r="B130" s="10">
        <v>4.3648078792304705</v>
      </c>
      <c r="C130" s="11">
        <f t="shared" si="1"/>
        <v>4.3172406941790866</v>
      </c>
      <c r="D130" s="15"/>
    </row>
    <row r="131" spans="1:4">
      <c r="A131" s="3">
        <v>36220</v>
      </c>
      <c r="B131" s="10">
        <v>4.6759418539182596</v>
      </c>
      <c r="C131" s="11">
        <f t="shared" si="1"/>
        <v>4.4166207878753241</v>
      </c>
      <c r="D131" s="15"/>
    </row>
    <row r="132" spans="1:4">
      <c r="A132" s="3">
        <v>36251</v>
      </c>
      <c r="B132" s="10">
        <v>4.0919644785162799</v>
      </c>
      <c r="C132" s="11">
        <f t="shared" si="1"/>
        <v>4.3775714038883367</v>
      </c>
      <c r="D132" s="15"/>
    </row>
    <row r="133" spans="1:4">
      <c r="A133" s="3">
        <v>36281</v>
      </c>
      <c r="B133" s="10">
        <v>4.2281056621502406</v>
      </c>
      <c r="C133" s="11">
        <f t="shared" si="1"/>
        <v>4.332003998194927</v>
      </c>
      <c r="D133" s="15"/>
    </row>
    <row r="134" spans="1:4">
      <c r="A134" s="3">
        <v>36312</v>
      </c>
      <c r="B134" s="10">
        <v>4.2378959368506299</v>
      </c>
      <c r="C134" s="11">
        <f t="shared" si="1"/>
        <v>4.1859886925057168</v>
      </c>
      <c r="D134" s="15"/>
    </row>
    <row r="135" spans="1:4">
      <c r="A135" s="3">
        <v>36342</v>
      </c>
      <c r="B135" s="10">
        <v>4.84467490144098</v>
      </c>
      <c r="C135" s="11">
        <f t="shared" si="1"/>
        <v>4.4368921668139505</v>
      </c>
      <c r="D135" s="15"/>
    </row>
    <row r="136" spans="1:4">
      <c r="A136" s="3">
        <v>36373</v>
      </c>
      <c r="B136" s="10">
        <v>4.3487248806642897</v>
      </c>
      <c r="C136" s="11">
        <f t="shared" si="1"/>
        <v>4.477098572985299</v>
      </c>
      <c r="D136" s="15"/>
    </row>
    <row r="137" spans="1:4">
      <c r="A137" s="3">
        <v>36404</v>
      </c>
      <c r="B137" s="10">
        <v>4.5160141694585798</v>
      </c>
      <c r="C137" s="11">
        <f t="shared" si="1"/>
        <v>4.5698046505212835</v>
      </c>
      <c r="D137" s="15"/>
    </row>
    <row r="138" spans="1:4">
      <c r="A138" s="3">
        <v>36434</v>
      </c>
      <c r="B138" s="10">
        <v>5.3364209164218694</v>
      </c>
      <c r="C138" s="11">
        <f t="shared" si="1"/>
        <v>4.7337199888482466</v>
      </c>
      <c r="D138" s="15"/>
    </row>
    <row r="139" spans="1:4">
      <c r="A139" s="3">
        <v>36465</v>
      </c>
      <c r="B139" s="10">
        <v>4.7240719663793902</v>
      </c>
      <c r="C139" s="11">
        <f t="shared" ref="C139:C202" si="2">AVERAGE(B137:B139)</f>
        <v>4.8588356840866131</v>
      </c>
      <c r="D139" s="15"/>
    </row>
    <row r="140" spans="1:4">
      <c r="A140" s="3">
        <v>36495</v>
      </c>
      <c r="B140" s="10">
        <v>5.0385198292396201</v>
      </c>
      <c r="C140" s="11">
        <f t="shared" si="2"/>
        <v>5.0330042373469599</v>
      </c>
      <c r="D140" s="15"/>
    </row>
    <row r="141" spans="1:4">
      <c r="A141" s="3">
        <v>36526</v>
      </c>
      <c r="B141" s="10">
        <v>5.0801869094925696</v>
      </c>
      <c r="C141" s="11">
        <f t="shared" si="2"/>
        <v>4.9475929017038593</v>
      </c>
      <c r="D141" s="15"/>
    </row>
    <row r="142" spans="1:4">
      <c r="A142" s="3">
        <v>36557</v>
      </c>
      <c r="B142" s="10">
        <v>5.3348079290146702</v>
      </c>
      <c r="C142" s="11">
        <f t="shared" si="2"/>
        <v>5.1511715559156199</v>
      </c>
      <c r="D142" s="15"/>
    </row>
    <row r="143" spans="1:4">
      <c r="A143" s="3">
        <v>36586</v>
      </c>
      <c r="B143" s="10">
        <v>4.9201951064245701</v>
      </c>
      <c r="C143" s="11">
        <f t="shared" si="2"/>
        <v>5.1117299816439372</v>
      </c>
      <c r="D143" s="15"/>
    </row>
    <row r="144" spans="1:4">
      <c r="A144" s="3">
        <v>36617</v>
      </c>
      <c r="B144" s="10">
        <v>4.5299262022190003</v>
      </c>
      <c r="C144" s="11">
        <f t="shared" si="2"/>
        <v>4.9283097458860805</v>
      </c>
      <c r="D144" s="15"/>
    </row>
    <row r="145" spans="1:4">
      <c r="A145" s="3">
        <v>36647</v>
      </c>
      <c r="B145" s="10">
        <v>3.5211972407666297</v>
      </c>
      <c r="C145" s="11">
        <f t="shared" si="2"/>
        <v>4.3237728498034</v>
      </c>
      <c r="D145" s="15"/>
    </row>
    <row r="146" spans="1:4">
      <c r="A146" s="3">
        <v>36678</v>
      </c>
      <c r="B146" s="10">
        <v>4.7164861802307199</v>
      </c>
      <c r="C146" s="11">
        <f t="shared" si="2"/>
        <v>4.2558698744054508</v>
      </c>
      <c r="D146" s="15"/>
    </row>
    <row r="147" spans="1:4">
      <c r="A147" s="3">
        <v>36708</v>
      </c>
      <c r="B147" s="10">
        <v>3.9926302971959005</v>
      </c>
      <c r="C147" s="11">
        <f t="shared" si="2"/>
        <v>4.0767712393977495</v>
      </c>
      <c r="D147" s="15"/>
    </row>
    <row r="148" spans="1:4">
      <c r="A148" s="3">
        <v>36739</v>
      </c>
      <c r="B148" s="10">
        <v>4.3051313275639904</v>
      </c>
      <c r="C148" s="11">
        <f t="shared" si="2"/>
        <v>4.3380826016635368</v>
      </c>
      <c r="D148" s="15"/>
    </row>
    <row r="149" spans="1:4">
      <c r="A149" s="3">
        <v>36770</v>
      </c>
      <c r="B149" s="10">
        <v>4.3644160826290195</v>
      </c>
      <c r="C149" s="11">
        <f t="shared" si="2"/>
        <v>4.22072590246297</v>
      </c>
      <c r="D149" s="15"/>
    </row>
    <row r="150" spans="1:4">
      <c r="A150" s="3">
        <v>36800</v>
      </c>
      <c r="B150" s="10">
        <v>3.9806020700622899</v>
      </c>
      <c r="C150" s="11">
        <f t="shared" si="2"/>
        <v>4.2167164934184331</v>
      </c>
      <c r="D150" s="15"/>
    </row>
    <row r="151" spans="1:4">
      <c r="A151" s="3">
        <v>36831</v>
      </c>
      <c r="B151" s="10">
        <v>4.54761335481491</v>
      </c>
      <c r="C151" s="11">
        <f t="shared" si="2"/>
        <v>4.2975438358354063</v>
      </c>
      <c r="D151" s="15"/>
    </row>
    <row r="152" spans="1:4">
      <c r="A152" s="3">
        <v>36861</v>
      </c>
      <c r="B152" s="10">
        <v>3.8821927113605699</v>
      </c>
      <c r="C152" s="11">
        <f t="shared" si="2"/>
        <v>4.1368027120792563</v>
      </c>
      <c r="D152" s="15"/>
    </row>
    <row r="153" spans="1:4">
      <c r="A153" s="3">
        <v>36892</v>
      </c>
      <c r="B153" s="10">
        <v>3.4667623163485497</v>
      </c>
      <c r="C153" s="11">
        <f t="shared" si="2"/>
        <v>3.9655227941746767</v>
      </c>
      <c r="D153" s="15"/>
    </row>
    <row r="154" spans="1:4">
      <c r="A154" s="3">
        <v>36923</v>
      </c>
      <c r="B154" s="10">
        <v>3.7018258560795902</v>
      </c>
      <c r="C154" s="11">
        <f t="shared" si="2"/>
        <v>3.6835936279295698</v>
      </c>
      <c r="D154" s="15"/>
    </row>
    <row r="155" spans="1:4">
      <c r="A155" s="3">
        <v>36951</v>
      </c>
      <c r="B155" s="10">
        <v>3.8041731303118</v>
      </c>
      <c r="C155" s="11">
        <f t="shared" si="2"/>
        <v>3.6575871009133132</v>
      </c>
      <c r="D155" s="15"/>
    </row>
    <row r="156" spans="1:4">
      <c r="A156" s="3">
        <v>36982</v>
      </c>
      <c r="B156" s="10">
        <v>4.0309737022508099</v>
      </c>
      <c r="C156" s="11">
        <f t="shared" si="2"/>
        <v>3.8456575628807332</v>
      </c>
      <c r="D156" s="15"/>
    </row>
    <row r="157" spans="1:4">
      <c r="A157" s="3">
        <v>37012</v>
      </c>
      <c r="B157" s="10">
        <v>3.64523053419695</v>
      </c>
      <c r="C157" s="11">
        <f t="shared" si="2"/>
        <v>3.8267924555865203</v>
      </c>
      <c r="D157" s="15"/>
    </row>
    <row r="158" spans="1:4">
      <c r="A158" s="3">
        <v>37043</v>
      </c>
      <c r="B158" s="10">
        <v>4.30935699233763</v>
      </c>
      <c r="C158" s="11">
        <f t="shared" si="2"/>
        <v>3.9951870762617965</v>
      </c>
      <c r="D158" s="15"/>
    </row>
    <row r="159" spans="1:4">
      <c r="A159" s="3">
        <v>37073</v>
      </c>
      <c r="B159" s="10">
        <v>3.2328339967929298</v>
      </c>
      <c r="C159" s="11">
        <f t="shared" si="2"/>
        <v>3.7291405077758366</v>
      </c>
      <c r="D159" s="15"/>
    </row>
    <row r="160" spans="1:4">
      <c r="A160" s="3">
        <v>37104</v>
      </c>
      <c r="B160" s="10">
        <v>3.0644479300540901</v>
      </c>
      <c r="C160" s="11">
        <f t="shared" si="2"/>
        <v>3.5355463063948833</v>
      </c>
      <c r="D160" s="15"/>
    </row>
    <row r="161" spans="1:4">
      <c r="A161" s="3">
        <v>37135</v>
      </c>
      <c r="B161" s="10">
        <v>2.7945428630149802</v>
      </c>
      <c r="C161" s="11">
        <f t="shared" si="2"/>
        <v>3.0306082632873337</v>
      </c>
      <c r="D161" s="15"/>
    </row>
    <row r="162" spans="1:4">
      <c r="A162" s="3">
        <v>37165</v>
      </c>
      <c r="B162" s="10">
        <v>2.24393596334833</v>
      </c>
      <c r="C162" s="11">
        <f t="shared" si="2"/>
        <v>2.7009755854724666</v>
      </c>
      <c r="D162" s="15"/>
    </row>
    <row r="163" spans="1:4">
      <c r="A163" s="3">
        <v>37196</v>
      </c>
      <c r="B163" s="10">
        <v>2.43697432800339</v>
      </c>
      <c r="C163" s="11">
        <f t="shared" si="2"/>
        <v>2.4918177181222334</v>
      </c>
      <c r="D163" s="15"/>
    </row>
    <row r="164" spans="1:4">
      <c r="A164" s="3">
        <v>37226</v>
      </c>
      <c r="B164" s="10">
        <v>2.6711249493875902</v>
      </c>
      <c r="C164" s="11">
        <f t="shared" si="2"/>
        <v>2.4506784135797699</v>
      </c>
      <c r="D164" s="15"/>
    </row>
    <row r="165" spans="1:4">
      <c r="A165" s="3">
        <v>37257</v>
      </c>
      <c r="B165" s="10">
        <v>3.1195073742070498</v>
      </c>
      <c r="C165" s="11">
        <f t="shared" si="2"/>
        <v>2.7425355505326769</v>
      </c>
      <c r="D165" s="15"/>
    </row>
    <row r="166" spans="1:4">
      <c r="A166" s="3">
        <v>37288</v>
      </c>
      <c r="B166" s="10">
        <v>1.7778618214309001</v>
      </c>
      <c r="C166" s="11">
        <f t="shared" si="2"/>
        <v>2.52283138167518</v>
      </c>
      <c r="D166" s="15"/>
    </row>
    <row r="167" spans="1:4">
      <c r="A167" s="3">
        <v>37316</v>
      </c>
      <c r="B167" s="10">
        <v>3.1319900672919503</v>
      </c>
      <c r="C167" s="11">
        <f t="shared" si="2"/>
        <v>2.6764530876432997</v>
      </c>
      <c r="D167" s="15"/>
    </row>
    <row r="168" spans="1:4">
      <c r="A168" s="3">
        <v>37347</v>
      </c>
      <c r="B168" s="10">
        <v>2.5520282843400399</v>
      </c>
      <c r="C168" s="11">
        <f t="shared" si="2"/>
        <v>2.4872933910209638</v>
      </c>
      <c r="D168" s="15"/>
    </row>
    <row r="169" spans="1:4">
      <c r="A169" s="3">
        <v>37377</v>
      </c>
      <c r="B169" s="10">
        <v>2.2524755776010199</v>
      </c>
      <c r="C169" s="11">
        <f t="shared" si="2"/>
        <v>2.6454979764110034</v>
      </c>
      <c r="D169" s="15"/>
    </row>
    <row r="170" spans="1:4">
      <c r="A170" s="3">
        <v>37408</v>
      </c>
      <c r="B170" s="10">
        <v>1.4919788351021301</v>
      </c>
      <c r="C170" s="11">
        <f t="shared" si="2"/>
        <v>2.0988275656810633</v>
      </c>
      <c r="D170" s="15"/>
    </row>
    <row r="171" spans="1:4">
      <c r="A171" s="3">
        <v>37438</v>
      </c>
      <c r="B171" s="10">
        <v>1.2307071798729601</v>
      </c>
      <c r="C171" s="11">
        <f t="shared" si="2"/>
        <v>1.6583871975253699</v>
      </c>
      <c r="D171" s="15"/>
    </row>
    <row r="172" spans="1:4">
      <c r="A172" s="3">
        <v>37469</v>
      </c>
      <c r="B172" s="10">
        <v>0.75649056129035108</v>
      </c>
      <c r="C172" s="11">
        <f t="shared" si="2"/>
        <v>1.1597255254218137</v>
      </c>
      <c r="D172" s="15"/>
    </row>
    <row r="173" spans="1:4">
      <c r="A173" s="3">
        <v>37500</v>
      </c>
      <c r="B173" s="10">
        <v>0.42487869886202501</v>
      </c>
      <c r="C173" s="11">
        <f t="shared" si="2"/>
        <v>0.80402548000844531</v>
      </c>
      <c r="D173" s="15"/>
    </row>
    <row r="174" spans="1:4">
      <c r="A174" s="3">
        <v>37530</v>
      </c>
      <c r="B174" s="10">
        <v>0.26428212648035099</v>
      </c>
      <c r="C174" s="11">
        <f t="shared" si="2"/>
        <v>0.48188379554424238</v>
      </c>
      <c r="D174" s="15"/>
    </row>
    <row r="175" spans="1:4">
      <c r="A175" s="3">
        <v>37561</v>
      </c>
      <c r="B175" s="10">
        <v>-0.63599198527362999</v>
      </c>
      <c r="C175" s="11">
        <f t="shared" si="2"/>
        <v>1.7722946689582002E-2</v>
      </c>
      <c r="D175" s="15"/>
    </row>
    <row r="176" spans="1:4">
      <c r="A176" s="3">
        <v>37591</v>
      </c>
      <c r="B176" s="10">
        <v>-0.38135635784647198</v>
      </c>
      <c r="C176" s="11">
        <f t="shared" si="2"/>
        <v>-0.25102207221325035</v>
      </c>
      <c r="D176" s="15"/>
    </row>
    <row r="177" spans="1:4">
      <c r="A177" s="3">
        <v>37622</v>
      </c>
      <c r="B177" s="10">
        <v>-0.961870863603698</v>
      </c>
      <c r="C177" s="11">
        <f t="shared" si="2"/>
        <v>-0.65973973557459997</v>
      </c>
      <c r="D177" s="15"/>
    </row>
    <row r="178" spans="1:4">
      <c r="A178" s="3">
        <v>37653</v>
      </c>
      <c r="B178" s="10">
        <v>-0.77181103163596698</v>
      </c>
      <c r="C178" s="11">
        <f t="shared" si="2"/>
        <v>-0.70501275102871241</v>
      </c>
      <c r="D178" s="15"/>
    </row>
    <row r="179" spans="1:4">
      <c r="A179" s="3">
        <v>37681</v>
      </c>
      <c r="B179" s="10">
        <v>-1.62394134183914</v>
      </c>
      <c r="C179" s="11">
        <f t="shared" si="2"/>
        <v>-1.119207745692935</v>
      </c>
      <c r="D179" s="15"/>
    </row>
    <row r="180" spans="1:4">
      <c r="A180" s="3">
        <v>37712</v>
      </c>
      <c r="B180" s="10">
        <v>-1.47934668710288</v>
      </c>
      <c r="C180" s="11">
        <f t="shared" si="2"/>
        <v>-1.2916996868593289</v>
      </c>
      <c r="D180" s="15"/>
    </row>
    <row r="181" spans="1:4">
      <c r="A181" s="3">
        <v>37742</v>
      </c>
      <c r="B181" s="10">
        <v>-1.5177727555521701</v>
      </c>
      <c r="C181" s="11">
        <f t="shared" si="2"/>
        <v>-1.5403535948313969</v>
      </c>
      <c r="D181" s="15"/>
    </row>
    <row r="182" spans="1:4">
      <c r="A182" s="3">
        <v>37773</v>
      </c>
      <c r="B182" s="10">
        <v>-0.82825533812928998</v>
      </c>
      <c r="C182" s="11">
        <f t="shared" si="2"/>
        <v>-1.2751249269281133</v>
      </c>
      <c r="D182" s="15"/>
    </row>
    <row r="183" spans="1:4">
      <c r="A183" s="3">
        <v>37803</v>
      </c>
      <c r="B183" s="10">
        <v>-0.43357778973730099</v>
      </c>
      <c r="C183" s="11">
        <f t="shared" si="2"/>
        <v>-0.92653529447292027</v>
      </c>
      <c r="D183" s="15"/>
    </row>
    <row r="184" spans="1:4">
      <c r="A184" s="4">
        <v>37834</v>
      </c>
      <c r="B184" s="10">
        <v>-6.0999934706559497E-2</v>
      </c>
      <c r="C184" s="11">
        <f t="shared" si="2"/>
        <v>-0.4409443541910501</v>
      </c>
      <c r="D184" s="15"/>
    </row>
    <row r="185" spans="1:4">
      <c r="A185" s="4">
        <v>37865</v>
      </c>
      <c r="B185" s="10">
        <v>-0.15761724520533199</v>
      </c>
      <c r="C185" s="11">
        <f t="shared" si="2"/>
        <v>-0.21739832321639749</v>
      </c>
      <c r="D185" s="15"/>
    </row>
    <row r="186" spans="1:4">
      <c r="A186" s="4">
        <v>37895</v>
      </c>
      <c r="B186" s="10">
        <v>0.42064963436090697</v>
      </c>
      <c r="C186" s="11">
        <f t="shared" si="2"/>
        <v>6.7344151483005155E-2</v>
      </c>
      <c r="D186" s="15"/>
    </row>
    <row r="187" spans="1:4">
      <c r="A187" s="4">
        <v>37926</v>
      </c>
      <c r="B187" s="10">
        <v>0.48095202226880895</v>
      </c>
      <c r="C187" s="11">
        <f t="shared" si="2"/>
        <v>0.24799480380812797</v>
      </c>
      <c r="D187" s="15"/>
    </row>
    <row r="188" spans="1:4">
      <c r="A188" s="4">
        <v>37956</v>
      </c>
      <c r="B188" s="10">
        <v>0.51031642189673498</v>
      </c>
      <c r="C188" s="11">
        <f t="shared" si="2"/>
        <v>0.47063935950881697</v>
      </c>
      <c r="D188" s="15"/>
    </row>
    <row r="189" spans="1:4">
      <c r="A189" s="4">
        <v>37987</v>
      </c>
      <c r="B189" s="10">
        <v>0.64610432291254505</v>
      </c>
      <c r="C189" s="11">
        <f t="shared" si="2"/>
        <v>0.545790922359363</v>
      </c>
      <c r="D189" s="15"/>
    </row>
    <row r="190" spans="1:4">
      <c r="A190" s="4">
        <v>38018</v>
      </c>
      <c r="B190" s="10">
        <v>-1.0165391016602601E-2</v>
      </c>
      <c r="C190" s="11">
        <f t="shared" si="2"/>
        <v>0.38208511793089245</v>
      </c>
      <c r="D190" s="15"/>
    </row>
    <row r="191" spans="1:4">
      <c r="A191" s="4">
        <v>38047</v>
      </c>
      <c r="B191" s="10">
        <v>0.21982483083374899</v>
      </c>
      <c r="C191" s="11">
        <f t="shared" si="2"/>
        <v>0.2852545875765638</v>
      </c>
      <c r="D191" s="15"/>
    </row>
    <row r="192" spans="1:4">
      <c r="A192" s="4">
        <v>38078</v>
      </c>
      <c r="B192" s="10">
        <v>1.14238292853087</v>
      </c>
      <c r="C192" s="11">
        <f t="shared" si="2"/>
        <v>0.45068078944933876</v>
      </c>
      <c r="D192" s="15"/>
    </row>
    <row r="193" spans="1:4">
      <c r="A193" s="3">
        <v>38108</v>
      </c>
      <c r="B193" s="10">
        <v>1.62818733933628</v>
      </c>
      <c r="C193" s="11">
        <f t="shared" si="2"/>
        <v>0.99679836623363294</v>
      </c>
      <c r="D193" s="15"/>
    </row>
    <row r="194" spans="1:4">
      <c r="A194" s="3">
        <v>38139</v>
      </c>
      <c r="B194" s="10">
        <v>1.3987045647938301</v>
      </c>
      <c r="C194" s="11">
        <f t="shared" si="2"/>
        <v>1.3897582775536599</v>
      </c>
      <c r="D194" s="15"/>
    </row>
    <row r="195" spans="1:4">
      <c r="A195" s="3">
        <v>38169</v>
      </c>
      <c r="B195" s="10">
        <v>1.7039105108229999</v>
      </c>
      <c r="C195" s="11">
        <f t="shared" si="2"/>
        <v>1.5769341383177036</v>
      </c>
      <c r="D195" s="15"/>
    </row>
    <row r="196" spans="1:4">
      <c r="A196" s="3">
        <v>38200</v>
      </c>
      <c r="B196" s="10">
        <v>1.6658728004586498</v>
      </c>
      <c r="C196" s="11">
        <f t="shared" si="2"/>
        <v>1.5894959586918267</v>
      </c>
      <c r="D196" s="15"/>
    </row>
    <row r="197" spans="1:4">
      <c r="A197" s="3">
        <v>38231</v>
      </c>
      <c r="B197" s="10">
        <v>0.88652796279567592</v>
      </c>
      <c r="C197" s="11">
        <f t="shared" si="2"/>
        <v>1.4187704246924417</v>
      </c>
      <c r="D197" s="15"/>
    </row>
    <row r="198" spans="1:4">
      <c r="A198" s="3">
        <v>38261</v>
      </c>
      <c r="B198" s="10">
        <v>0.87903409001531996</v>
      </c>
      <c r="C198" s="11">
        <f t="shared" si="2"/>
        <v>1.1438116177565487</v>
      </c>
      <c r="D198" s="15"/>
    </row>
    <row r="199" spans="1:4">
      <c r="A199" s="3">
        <v>38292</v>
      </c>
      <c r="B199" s="10">
        <v>0.86889327086414592</v>
      </c>
      <c r="C199" s="11">
        <f t="shared" si="2"/>
        <v>0.87815177455838056</v>
      </c>
      <c r="D199" s="15"/>
    </row>
    <row r="200" spans="1:4">
      <c r="A200" s="3">
        <v>38322</v>
      </c>
      <c r="B200" s="10">
        <v>0.50633006369284494</v>
      </c>
      <c r="C200" s="11">
        <f t="shared" si="2"/>
        <v>0.7514191415241035</v>
      </c>
      <c r="D200" s="15"/>
    </row>
    <row r="201" spans="1:4">
      <c r="A201" s="3">
        <v>38353</v>
      </c>
      <c r="B201" s="10">
        <v>0.944883707683559</v>
      </c>
      <c r="C201" s="11">
        <f t="shared" si="2"/>
        <v>0.77336901408018333</v>
      </c>
      <c r="D201" s="15"/>
    </row>
    <row r="202" spans="1:4">
      <c r="A202" s="3">
        <v>38384</v>
      </c>
      <c r="B202" s="10">
        <v>0.86939672834693504</v>
      </c>
      <c r="C202" s="11">
        <f t="shared" si="2"/>
        <v>0.773536833241113</v>
      </c>
      <c r="D202" s="15"/>
    </row>
    <row r="203" spans="1:4">
      <c r="A203" s="3">
        <v>38412</v>
      </c>
      <c r="B203" s="10">
        <v>0.96789925074696692</v>
      </c>
      <c r="C203" s="11">
        <f t="shared" ref="C203:C266" si="3">AVERAGE(B201:B203)</f>
        <v>0.92739322892582032</v>
      </c>
      <c r="D203" s="15"/>
    </row>
    <row r="204" spans="1:4">
      <c r="A204" s="3">
        <v>38443</v>
      </c>
      <c r="B204" s="10">
        <v>0.647453399101236</v>
      </c>
      <c r="C204" s="11">
        <f t="shared" si="3"/>
        <v>0.82824979273171273</v>
      </c>
      <c r="D204" s="15"/>
    </row>
    <row r="205" spans="1:4">
      <c r="A205" s="3">
        <v>38473</v>
      </c>
      <c r="B205" s="10">
        <v>0.50144959829971802</v>
      </c>
      <c r="C205" s="11">
        <f t="shared" si="3"/>
        <v>0.70560074938264028</v>
      </c>
      <c r="D205" s="15"/>
    </row>
    <row r="206" spans="1:4">
      <c r="A206" s="3">
        <v>38504</v>
      </c>
      <c r="B206" s="10">
        <v>0.40429757151025197</v>
      </c>
      <c r="C206" s="11">
        <f t="shared" si="3"/>
        <v>0.51773352297040198</v>
      </c>
      <c r="D206" s="15"/>
    </row>
    <row r="207" spans="1:4">
      <c r="A207" s="3">
        <v>38534</v>
      </c>
      <c r="B207" s="10">
        <v>-0.55762377793034901</v>
      </c>
      <c r="C207" s="11">
        <f t="shared" si="3"/>
        <v>0.11604113062654031</v>
      </c>
      <c r="D207" s="15"/>
    </row>
    <row r="208" spans="1:4">
      <c r="A208" s="3">
        <v>38565</v>
      </c>
      <c r="B208" s="10">
        <v>-0.13317598194504099</v>
      </c>
      <c r="C208" s="11">
        <f t="shared" si="3"/>
        <v>-9.5500729455046007E-2</v>
      </c>
      <c r="D208" s="15"/>
    </row>
    <row r="209" spans="1:4">
      <c r="A209" s="3">
        <v>38596</v>
      </c>
      <c r="B209" s="10">
        <v>-0.18357554890445299</v>
      </c>
      <c r="C209" s="11">
        <f t="shared" si="3"/>
        <v>-0.29145843625994766</v>
      </c>
      <c r="D209" s="15"/>
    </row>
    <row r="210" spans="1:4">
      <c r="A210" s="3">
        <v>38626</v>
      </c>
      <c r="B210" s="10">
        <v>-0.14679556468188001</v>
      </c>
      <c r="C210" s="11">
        <f t="shared" si="3"/>
        <v>-0.15451569851045799</v>
      </c>
      <c r="D210" s="15"/>
    </row>
    <row r="211" spans="1:4">
      <c r="A211" s="3">
        <v>38657</v>
      </c>
      <c r="B211" s="10">
        <v>-0.20563432595269598</v>
      </c>
      <c r="C211" s="11">
        <f t="shared" si="3"/>
        <v>-0.17866847984634301</v>
      </c>
      <c r="D211" s="15"/>
    </row>
    <row r="212" spans="1:4">
      <c r="A212" s="3">
        <v>38687</v>
      </c>
      <c r="B212" s="10">
        <v>1.21333940646205</v>
      </c>
      <c r="C212" s="11">
        <f t="shared" si="3"/>
        <v>0.28696983860915798</v>
      </c>
      <c r="D212" s="15"/>
    </row>
    <row r="213" spans="1:4">
      <c r="A213" s="3">
        <v>38718</v>
      </c>
      <c r="B213" s="10">
        <v>0.28144485478765302</v>
      </c>
      <c r="C213" s="11">
        <f t="shared" si="3"/>
        <v>0.42971664509900237</v>
      </c>
      <c r="D213" s="15"/>
    </row>
    <row r="214" spans="1:4">
      <c r="A214" s="3">
        <v>38749</v>
      </c>
      <c r="B214" s="10">
        <v>0.77824670580896094</v>
      </c>
      <c r="C214" s="11">
        <f t="shared" si="3"/>
        <v>0.7576769890195546</v>
      </c>
      <c r="D214" s="15"/>
    </row>
    <row r="215" spans="1:4">
      <c r="A215" s="3">
        <v>38777</v>
      </c>
      <c r="B215" s="10">
        <v>-0.19880955185407598</v>
      </c>
      <c r="C215" s="11">
        <f t="shared" si="3"/>
        <v>0.28696066958084598</v>
      </c>
      <c r="D215" s="15"/>
    </row>
    <row r="216" spans="1:4">
      <c r="A216" s="3">
        <v>38808</v>
      </c>
      <c r="B216" s="10">
        <v>0.78802206398587493</v>
      </c>
      <c r="C216" s="11">
        <f t="shared" si="3"/>
        <v>0.4558197393135866</v>
      </c>
      <c r="D216" s="15"/>
    </row>
    <row r="217" spans="1:4">
      <c r="A217" s="3">
        <v>38838</v>
      </c>
      <c r="B217" s="10">
        <v>0.45893532051584196</v>
      </c>
      <c r="C217" s="11">
        <f t="shared" si="3"/>
        <v>0.34938261088254691</v>
      </c>
      <c r="D217" s="15"/>
    </row>
    <row r="218" spans="1:4">
      <c r="A218" s="3">
        <v>38869</v>
      </c>
      <c r="B218" s="10">
        <v>1.8712435698613399</v>
      </c>
      <c r="C218" s="11">
        <f t="shared" si="3"/>
        <v>1.039400318121019</v>
      </c>
      <c r="D218" s="15"/>
    </row>
    <row r="219" spans="1:4">
      <c r="A219" s="3">
        <v>38899</v>
      </c>
      <c r="B219" s="10">
        <v>1.7049064247572101</v>
      </c>
      <c r="C219" s="11">
        <f t="shared" si="3"/>
        <v>1.3450284383781306</v>
      </c>
      <c r="D219" s="15"/>
    </row>
    <row r="220" spans="1:4">
      <c r="A220" s="3">
        <v>38930</v>
      </c>
      <c r="B220" s="10">
        <v>1.0059494391318999</v>
      </c>
      <c r="C220" s="11">
        <f t="shared" si="3"/>
        <v>1.5273664779168168</v>
      </c>
      <c r="D220" s="15"/>
    </row>
    <row r="221" spans="1:4">
      <c r="A221" s="3">
        <v>38961</v>
      </c>
      <c r="B221" s="10">
        <v>1.2377715844354999</v>
      </c>
      <c r="C221" s="11">
        <f t="shared" si="3"/>
        <v>1.3162091494415367</v>
      </c>
      <c r="D221" s="15"/>
    </row>
    <row r="222" spans="1:4">
      <c r="A222" s="3">
        <v>38991</v>
      </c>
      <c r="B222" s="10">
        <v>1.8484987537382098</v>
      </c>
      <c r="C222" s="11">
        <f t="shared" si="3"/>
        <v>1.3640732591018701</v>
      </c>
      <c r="D222" s="15"/>
    </row>
    <row r="223" spans="1:4">
      <c r="A223" s="3">
        <v>39022</v>
      </c>
      <c r="B223" s="10">
        <v>1.5880870874085702</v>
      </c>
      <c r="C223" s="11">
        <f t="shared" si="3"/>
        <v>1.5581191418607601</v>
      </c>
      <c r="D223" s="15"/>
    </row>
    <row r="224" spans="1:4">
      <c r="A224" s="3">
        <v>39052</v>
      </c>
      <c r="B224" s="10">
        <v>0.95660888259114807</v>
      </c>
      <c r="C224" s="11">
        <f t="shared" si="3"/>
        <v>1.464398241245976</v>
      </c>
      <c r="D224" s="15"/>
    </row>
    <row r="225" spans="1:4">
      <c r="A225" s="3">
        <v>39083</v>
      </c>
      <c r="B225" s="10">
        <v>1.38081734013182</v>
      </c>
      <c r="C225" s="11">
        <f t="shared" si="3"/>
        <v>1.3085044367105128</v>
      </c>
      <c r="D225" s="15"/>
    </row>
    <row r="226" spans="1:4">
      <c r="A226" s="3">
        <v>39114</v>
      </c>
      <c r="B226" s="10">
        <v>1.4579485196886299</v>
      </c>
      <c r="C226" s="11">
        <f t="shared" si="3"/>
        <v>1.2651249141371992</v>
      </c>
      <c r="D226" s="15"/>
    </row>
    <row r="227" spans="1:4">
      <c r="A227" s="3">
        <v>39142</v>
      </c>
      <c r="B227" s="10">
        <v>1.5588782840918201</v>
      </c>
      <c r="C227" s="11">
        <f t="shared" si="3"/>
        <v>1.4658813813040901</v>
      </c>
      <c r="D227" s="15"/>
    </row>
    <row r="228" spans="1:4">
      <c r="A228" s="3">
        <v>39173</v>
      </c>
      <c r="B228" s="10">
        <v>1.8670569537784301</v>
      </c>
      <c r="C228" s="11">
        <f t="shared" si="3"/>
        <v>1.6279612525196268</v>
      </c>
      <c r="D228" s="15"/>
    </row>
    <row r="229" spans="1:4">
      <c r="A229" s="3">
        <v>39203</v>
      </c>
      <c r="B229" s="10">
        <v>1.8899401151346602</v>
      </c>
      <c r="C229" s="11">
        <f t="shared" si="3"/>
        <v>1.7719584510016368</v>
      </c>
      <c r="D229" s="15"/>
    </row>
    <row r="230" spans="1:4">
      <c r="A230" s="3">
        <v>39234</v>
      </c>
      <c r="B230" s="10">
        <v>1.9508733436231398</v>
      </c>
      <c r="C230" s="11">
        <f t="shared" si="3"/>
        <v>1.9026234708454102</v>
      </c>
      <c r="D230" s="15"/>
    </row>
    <row r="231" spans="1:4">
      <c r="A231" s="3">
        <v>39264</v>
      </c>
      <c r="B231" s="10">
        <v>1.7093911362172702</v>
      </c>
      <c r="C231" s="11">
        <f t="shared" si="3"/>
        <v>1.8500681983250233</v>
      </c>
      <c r="D231" s="15"/>
    </row>
    <row r="232" spans="1:4">
      <c r="A232" s="3">
        <v>39295</v>
      </c>
      <c r="B232" s="10">
        <v>1.8381259630945901</v>
      </c>
      <c r="C232" s="11">
        <f t="shared" si="3"/>
        <v>1.8327968143116664</v>
      </c>
      <c r="D232" s="15"/>
    </row>
    <row r="233" spans="1:4">
      <c r="A233" s="3">
        <v>39326</v>
      </c>
      <c r="B233" s="10">
        <v>1.77143735178295</v>
      </c>
      <c r="C233" s="11">
        <f t="shared" si="3"/>
        <v>1.7729848170316034</v>
      </c>
      <c r="D233" s="15"/>
    </row>
    <row r="234" spans="1:4">
      <c r="A234" s="3">
        <v>39356</v>
      </c>
      <c r="B234" s="10">
        <v>1.73833501867635</v>
      </c>
      <c r="C234" s="11">
        <f t="shared" si="3"/>
        <v>1.7826327778512967</v>
      </c>
      <c r="D234" s="15"/>
    </row>
    <row r="235" spans="1:4">
      <c r="A235" s="3">
        <v>39387</v>
      </c>
      <c r="B235" s="10">
        <v>2.0368980715871499</v>
      </c>
      <c r="C235" s="11">
        <f t="shared" si="3"/>
        <v>1.8488901473488166</v>
      </c>
      <c r="D235" s="15"/>
    </row>
    <row r="236" spans="1:4">
      <c r="A236" s="3">
        <v>39417</v>
      </c>
      <c r="B236" s="10">
        <v>2.0259478106975903</v>
      </c>
      <c r="C236" s="11">
        <f t="shared" si="3"/>
        <v>1.9337269669870301</v>
      </c>
      <c r="D236" s="15"/>
    </row>
    <row r="237" spans="1:4">
      <c r="A237" s="3">
        <v>39448</v>
      </c>
      <c r="B237" s="10">
        <v>1.5653111575559</v>
      </c>
      <c r="C237" s="11">
        <f t="shared" si="3"/>
        <v>1.876052346613547</v>
      </c>
      <c r="D237" s="15"/>
    </row>
    <row r="238" spans="1:4">
      <c r="A238" s="3">
        <v>39479</v>
      </c>
      <c r="B238" s="10">
        <v>1.9312215206636001</v>
      </c>
      <c r="C238" s="11">
        <f t="shared" si="3"/>
        <v>1.8408268296390302</v>
      </c>
      <c r="D238" s="15"/>
    </row>
    <row r="239" spans="1:4">
      <c r="A239" s="3">
        <v>39508</v>
      </c>
      <c r="B239" s="10">
        <v>2.10773594092983</v>
      </c>
      <c r="C239" s="11">
        <f t="shared" si="3"/>
        <v>1.8680895397164434</v>
      </c>
      <c r="D239" s="15"/>
    </row>
    <row r="240" spans="1:4">
      <c r="A240" s="3">
        <v>39539</v>
      </c>
      <c r="B240" s="10">
        <v>1.5406916710051601</v>
      </c>
      <c r="C240" s="11">
        <f t="shared" si="3"/>
        <v>1.85988304419953</v>
      </c>
      <c r="D240" s="15"/>
    </row>
    <row r="241" spans="1:4">
      <c r="A241" s="3">
        <v>39569</v>
      </c>
      <c r="B241" s="10">
        <v>1.32228078874737</v>
      </c>
      <c r="C241" s="11">
        <f t="shared" si="3"/>
        <v>1.6569028002274535</v>
      </c>
      <c r="D241" s="15"/>
    </row>
    <row r="242" spans="1:4">
      <c r="A242" s="3">
        <v>39600</v>
      </c>
      <c r="B242" s="10">
        <v>0.29755536124105003</v>
      </c>
      <c r="C242" s="11">
        <f t="shared" si="3"/>
        <v>1.0535092736645268</v>
      </c>
      <c r="D242" s="15"/>
    </row>
    <row r="243" spans="1:4">
      <c r="A243" s="3">
        <v>39630</v>
      </c>
      <c r="B243" s="10">
        <v>0.33013106750689403</v>
      </c>
      <c r="C243" s="11">
        <f t="shared" si="3"/>
        <v>0.64998907249843796</v>
      </c>
      <c r="D243" s="15"/>
    </row>
    <row r="244" spans="1:4">
      <c r="A244" s="3">
        <v>39661</v>
      </c>
      <c r="B244" s="10">
        <v>0.62992808525217903</v>
      </c>
      <c r="C244" s="11">
        <f t="shared" si="3"/>
        <v>0.41920483800004105</v>
      </c>
      <c r="D244" s="15"/>
    </row>
    <row r="245" spans="1:4">
      <c r="A245" s="3">
        <v>39692</v>
      </c>
      <c r="B245" s="10">
        <v>-0.55633120225766497</v>
      </c>
      <c r="C245" s="11">
        <f t="shared" si="3"/>
        <v>0.13457598350046937</v>
      </c>
      <c r="D245" s="15"/>
    </row>
    <row r="246" spans="1:4">
      <c r="A246" s="3">
        <v>39722</v>
      </c>
      <c r="B246" s="10">
        <v>-1.5909078234585299</v>
      </c>
      <c r="C246" s="11">
        <f t="shared" si="3"/>
        <v>-0.50577031348800527</v>
      </c>
      <c r="D246" s="15"/>
    </row>
    <row r="247" spans="1:4">
      <c r="A247" s="3">
        <v>39753</v>
      </c>
      <c r="B247" s="10">
        <v>-2.6267011924788397</v>
      </c>
      <c r="C247" s="11">
        <f t="shared" si="3"/>
        <v>-1.5913134060650116</v>
      </c>
      <c r="D247" s="15"/>
    </row>
    <row r="248" spans="1:4">
      <c r="A248" s="3">
        <v>39783</v>
      </c>
      <c r="B248" s="10">
        <v>-2.77484478461656</v>
      </c>
      <c r="C248" s="11">
        <f t="shared" si="3"/>
        <v>-2.3308179335179768</v>
      </c>
      <c r="D248" s="15"/>
    </row>
    <row r="249" spans="1:4">
      <c r="A249" s="3">
        <v>39814</v>
      </c>
      <c r="B249" s="10">
        <v>-3.2880430327283801</v>
      </c>
      <c r="C249" s="11">
        <f t="shared" si="3"/>
        <v>-2.8965296699412604</v>
      </c>
      <c r="D249" s="15"/>
    </row>
    <row r="250" spans="1:4">
      <c r="A250" s="3">
        <v>39845</v>
      </c>
      <c r="B250" s="10">
        <v>-4.1250204027491595</v>
      </c>
      <c r="C250" s="11">
        <f t="shared" si="3"/>
        <v>-3.395969406698033</v>
      </c>
      <c r="D250" s="15"/>
    </row>
    <row r="251" spans="1:4">
      <c r="A251" s="3">
        <v>39873</v>
      </c>
      <c r="B251" s="10">
        <v>-3.7392485885362206</v>
      </c>
      <c r="C251" s="11">
        <f t="shared" si="3"/>
        <v>-3.71743734133792</v>
      </c>
      <c r="D251" s="15"/>
    </row>
    <row r="252" spans="1:4">
      <c r="A252" s="3">
        <v>39904</v>
      </c>
      <c r="B252" s="10">
        <v>-3.79710105420099</v>
      </c>
      <c r="C252" s="11">
        <f t="shared" si="3"/>
        <v>-3.8871233484954568</v>
      </c>
      <c r="D252" s="15"/>
    </row>
    <row r="253" spans="1:4">
      <c r="A253" s="3">
        <v>39934</v>
      </c>
      <c r="B253" s="10">
        <v>-2.89372537510559</v>
      </c>
      <c r="C253" s="11">
        <f t="shared" si="3"/>
        <v>-3.4766916726142667</v>
      </c>
      <c r="D253" s="15"/>
    </row>
    <row r="254" spans="1:4">
      <c r="A254" s="3">
        <v>39965</v>
      </c>
      <c r="B254" s="10">
        <v>-2.6028736117319697</v>
      </c>
      <c r="C254" s="11">
        <f t="shared" si="3"/>
        <v>-3.0979000136795167</v>
      </c>
      <c r="D254" s="15"/>
    </row>
    <row r="255" spans="1:4">
      <c r="A255" s="3">
        <v>39995</v>
      </c>
      <c r="B255" s="10">
        <v>-1.7901898057759502</v>
      </c>
      <c r="C255" s="11">
        <f t="shared" si="3"/>
        <v>-2.4289295975378367</v>
      </c>
      <c r="D255" s="15"/>
    </row>
    <row r="256" spans="1:4">
      <c r="A256" s="3">
        <v>40026</v>
      </c>
      <c r="B256" s="10">
        <v>-0.76883324170326495</v>
      </c>
      <c r="C256" s="11">
        <f t="shared" si="3"/>
        <v>-1.7206322197370616</v>
      </c>
      <c r="D256" s="15"/>
    </row>
    <row r="257" spans="1:4">
      <c r="A257" s="3">
        <v>40057</v>
      </c>
      <c r="B257" s="10">
        <v>-0.59531783946885897</v>
      </c>
      <c r="C257" s="11">
        <f t="shared" si="3"/>
        <v>-1.0514469623160247</v>
      </c>
      <c r="D257" s="15"/>
    </row>
    <row r="258" spans="1:4">
      <c r="A258" s="3">
        <v>40087</v>
      </c>
      <c r="B258" s="10">
        <v>-0.106520781232968</v>
      </c>
      <c r="C258" s="11">
        <f t="shared" si="3"/>
        <v>-0.49022395413503062</v>
      </c>
      <c r="D258" s="15"/>
    </row>
    <row r="259" spans="1:4">
      <c r="A259" s="3">
        <v>40118</v>
      </c>
      <c r="B259" s="10">
        <v>-0.33913136123874299</v>
      </c>
      <c r="C259" s="11">
        <f t="shared" si="3"/>
        <v>-0.34698999398018998</v>
      </c>
      <c r="D259" s="15"/>
    </row>
    <row r="260" spans="1:4">
      <c r="A260" s="3">
        <v>40148</v>
      </c>
      <c r="B260" s="10">
        <v>-8.624902724834671E-2</v>
      </c>
      <c r="C260" s="11">
        <f t="shared" si="3"/>
        <v>-0.17730038990668592</v>
      </c>
      <c r="D260" s="15"/>
    </row>
    <row r="261" spans="1:4">
      <c r="A261" s="3">
        <v>40179</v>
      </c>
      <c r="B261" s="10">
        <v>-0.17612686105466102</v>
      </c>
      <c r="C261" s="11">
        <f t="shared" si="3"/>
        <v>-0.2005024165139169</v>
      </c>
      <c r="D261" s="15"/>
    </row>
    <row r="262" spans="1:4">
      <c r="A262" s="3">
        <v>40210</v>
      </c>
      <c r="B262" s="10">
        <v>-0.448168717876886</v>
      </c>
      <c r="C262" s="11">
        <f t="shared" si="3"/>
        <v>-0.23684820205996457</v>
      </c>
      <c r="D262" s="15"/>
    </row>
    <row r="263" spans="1:4">
      <c r="A263" s="3">
        <v>40238</v>
      </c>
      <c r="B263" s="10">
        <v>5.8634799804859594E-3</v>
      </c>
      <c r="C263" s="11">
        <f t="shared" si="3"/>
        <v>-0.206144032983687</v>
      </c>
      <c r="D263" s="15"/>
    </row>
    <row r="264" spans="1:4">
      <c r="A264" s="3">
        <v>40269</v>
      </c>
      <c r="B264" s="10">
        <v>0.71479479048473094</v>
      </c>
      <c r="C264" s="11">
        <f t="shared" si="3"/>
        <v>9.0829850862776965E-2</v>
      </c>
      <c r="D264" s="15"/>
    </row>
    <row r="265" spans="1:4">
      <c r="A265" s="3">
        <v>40299</v>
      </c>
      <c r="B265" s="10">
        <v>0.16436250830682</v>
      </c>
      <c r="C265" s="11">
        <f t="shared" si="3"/>
        <v>0.29500692625734565</v>
      </c>
      <c r="D265" s="15"/>
    </row>
    <row r="266" spans="1:4">
      <c r="A266" s="3">
        <v>40330</v>
      </c>
      <c r="B266" s="10">
        <v>0.149060551743774</v>
      </c>
      <c r="C266" s="11">
        <f t="shared" si="3"/>
        <v>0.34273928351177502</v>
      </c>
      <c r="D266" s="15"/>
    </row>
    <row r="267" spans="1:4">
      <c r="A267" s="3">
        <v>40360</v>
      </c>
      <c r="B267" s="10">
        <v>4.47056488358199E-2</v>
      </c>
      <c r="C267" s="11">
        <f t="shared" ref="C267:C330" si="4">AVERAGE(B265:B267)</f>
        <v>0.1193762362954713</v>
      </c>
      <c r="D267" s="15"/>
    </row>
    <row r="268" spans="1:4">
      <c r="A268" s="3">
        <v>40391</v>
      </c>
      <c r="B268" s="10">
        <v>-0.14295628511332401</v>
      </c>
      <c r="C268" s="11">
        <f t="shared" si="4"/>
        <v>1.6936638488756633E-2</v>
      </c>
      <c r="D268" s="15"/>
    </row>
    <row r="269" spans="1:4">
      <c r="A269" s="3">
        <v>40422</v>
      </c>
      <c r="B269" s="10">
        <v>5.0477000480210803E-2</v>
      </c>
      <c r="C269" s="11">
        <f t="shared" si="4"/>
        <v>-1.5924545265764433E-2</v>
      </c>
      <c r="D269" s="15"/>
    </row>
    <row r="270" spans="1:4">
      <c r="A270" s="3">
        <v>40452</v>
      </c>
      <c r="B270" s="10">
        <v>-0.58708966356143499</v>
      </c>
      <c r="C270" s="11">
        <f t="shared" si="4"/>
        <v>-0.22652298273151605</v>
      </c>
      <c r="D270" s="15"/>
    </row>
    <row r="271" spans="1:4">
      <c r="A271" s="3">
        <v>40483</v>
      </c>
      <c r="B271" s="10">
        <v>-0.47482391239024202</v>
      </c>
      <c r="C271" s="11">
        <f t="shared" si="4"/>
        <v>-0.3371455251571554</v>
      </c>
      <c r="D271" s="15"/>
    </row>
    <row r="272" spans="1:4">
      <c r="A272" s="3">
        <v>40513</v>
      </c>
      <c r="B272" s="10">
        <v>-1.1370261374400901</v>
      </c>
      <c r="C272" s="11">
        <f t="shared" si="4"/>
        <v>-0.73297990446392236</v>
      </c>
      <c r="D272" s="15"/>
    </row>
    <row r="273" spans="1:4">
      <c r="A273" s="3">
        <v>40544</v>
      </c>
      <c r="B273" s="10">
        <v>-0.95896385364511605</v>
      </c>
      <c r="C273" s="11">
        <f t="shared" si="4"/>
        <v>-0.8569379678251493</v>
      </c>
      <c r="D273" s="15"/>
    </row>
    <row r="274" spans="1:4">
      <c r="A274" s="3">
        <v>40575</v>
      </c>
      <c r="B274" s="10">
        <v>-1.2383729808983999</v>
      </c>
      <c r="C274" s="11">
        <f t="shared" si="4"/>
        <v>-1.1114543239945354</v>
      </c>
      <c r="D274" s="15"/>
    </row>
    <row r="275" spans="1:4">
      <c r="A275" s="3">
        <v>40603</v>
      </c>
      <c r="B275" s="10">
        <v>-1.76229404380766</v>
      </c>
      <c r="C275" s="11">
        <f t="shared" si="4"/>
        <v>-1.3198769594503921</v>
      </c>
      <c r="D275" s="15"/>
    </row>
    <row r="276" spans="1:4">
      <c r="A276" s="3">
        <v>40634</v>
      </c>
      <c r="B276" s="10">
        <v>-2.2763359802624601</v>
      </c>
      <c r="C276" s="11">
        <f t="shared" si="4"/>
        <v>-1.7590010016561735</v>
      </c>
      <c r="D276" s="15"/>
    </row>
    <row r="277" spans="1:4">
      <c r="A277" s="3">
        <v>40664</v>
      </c>
      <c r="B277" s="10">
        <v>-2.4410109748416899</v>
      </c>
      <c r="C277" s="11">
        <f t="shared" si="4"/>
        <v>-2.1598803329706033</v>
      </c>
      <c r="D277" s="15"/>
    </row>
    <row r="278" spans="1:4">
      <c r="A278" s="3">
        <v>40695</v>
      </c>
      <c r="B278" s="10">
        <v>-2.6832161984309599</v>
      </c>
      <c r="C278" s="11">
        <f t="shared" si="4"/>
        <v>-2.4668543845117035</v>
      </c>
      <c r="D278" s="15"/>
    </row>
    <row r="279" spans="1:4">
      <c r="A279" s="3">
        <v>40725</v>
      </c>
      <c r="B279" s="10">
        <v>-2.7344238237120502</v>
      </c>
      <c r="C279" s="11">
        <f t="shared" si="4"/>
        <v>-2.6195503323282332</v>
      </c>
      <c r="D279" s="15"/>
    </row>
    <row r="280" spans="1:4">
      <c r="A280" s="3">
        <v>40756</v>
      </c>
      <c r="B280" s="10">
        <v>-3.18212776160297</v>
      </c>
      <c r="C280" s="11">
        <f t="shared" si="4"/>
        <v>-2.8665892612486599</v>
      </c>
      <c r="D280" s="15"/>
    </row>
    <row r="281" spans="1:4">
      <c r="A281" s="3">
        <v>40787</v>
      </c>
      <c r="B281" s="10">
        <v>-3.7233525545055497</v>
      </c>
      <c r="C281" s="11">
        <f t="shared" si="4"/>
        <v>-3.2133013799401895</v>
      </c>
      <c r="D281" s="15"/>
    </row>
    <row r="282" spans="1:4">
      <c r="A282" s="3">
        <v>40817</v>
      </c>
      <c r="B282" s="10">
        <v>-3.5699954235074904</v>
      </c>
      <c r="C282" s="11">
        <f t="shared" si="4"/>
        <v>-3.4918252465386703</v>
      </c>
      <c r="D282" s="15"/>
    </row>
    <row r="283" spans="1:4">
      <c r="A283" s="3">
        <v>40848</v>
      </c>
      <c r="B283" s="10">
        <v>-4.43170648682639</v>
      </c>
      <c r="C283" s="11">
        <f t="shared" si="4"/>
        <v>-3.9083514882798105</v>
      </c>
      <c r="D283" s="15"/>
    </row>
    <row r="284" spans="1:4">
      <c r="A284" s="3">
        <v>40878</v>
      </c>
      <c r="B284" s="10">
        <v>-4.5566682404260801</v>
      </c>
      <c r="C284" s="11">
        <f t="shared" si="4"/>
        <v>-4.1861233835866534</v>
      </c>
      <c r="D284" s="15"/>
    </row>
    <row r="285" spans="1:4">
      <c r="A285" s="3">
        <v>40909</v>
      </c>
      <c r="B285" s="10">
        <v>-4.5940897831055798</v>
      </c>
      <c r="C285" s="11">
        <f t="shared" si="4"/>
        <v>-4.5274881701193506</v>
      </c>
      <c r="D285" s="15"/>
    </row>
    <row r="286" spans="1:4">
      <c r="A286" s="3">
        <v>40940</v>
      </c>
      <c r="B286" s="10">
        <v>-4.6837696552747294</v>
      </c>
      <c r="C286" s="11">
        <f t="shared" si="4"/>
        <v>-4.6115092262687964</v>
      </c>
      <c r="D286" s="15"/>
    </row>
    <row r="287" spans="1:4">
      <c r="A287" s="3">
        <v>40969</v>
      </c>
      <c r="B287" s="10">
        <v>-4.87416953825731</v>
      </c>
      <c r="C287" s="11">
        <f t="shared" si="4"/>
        <v>-4.7173429922125401</v>
      </c>
      <c r="D287" s="15"/>
    </row>
    <row r="288" spans="1:4">
      <c r="A288" s="3">
        <v>41000</v>
      </c>
      <c r="B288" s="10">
        <v>-3.9932644621567301</v>
      </c>
      <c r="C288" s="11">
        <f t="shared" si="4"/>
        <v>-4.51706788522959</v>
      </c>
      <c r="D288" s="15"/>
    </row>
    <row r="289" spans="1:4">
      <c r="A289" s="3">
        <v>41030</v>
      </c>
      <c r="B289" s="10">
        <v>-4.9236735920784902</v>
      </c>
      <c r="C289" s="11">
        <f t="shared" si="4"/>
        <v>-4.5970358641641766</v>
      </c>
      <c r="D289" s="15"/>
    </row>
    <row r="290" spans="1:4">
      <c r="A290" s="3">
        <v>41061</v>
      </c>
      <c r="B290" s="10">
        <v>-4.4175594494989001</v>
      </c>
      <c r="C290" s="11">
        <f t="shared" si="4"/>
        <v>-4.444832501244707</v>
      </c>
      <c r="D290" s="15"/>
    </row>
    <row r="291" spans="1:4">
      <c r="A291" s="3">
        <v>41091</v>
      </c>
      <c r="B291" s="10">
        <v>-4.2098857522204796</v>
      </c>
      <c r="C291" s="11">
        <f t="shared" si="4"/>
        <v>-4.517039597932623</v>
      </c>
      <c r="D291" s="15"/>
    </row>
    <row r="292" spans="1:4">
      <c r="A292" s="3">
        <v>41122</v>
      </c>
      <c r="B292" s="10">
        <v>-4.0612551920881899</v>
      </c>
      <c r="C292" s="11">
        <f t="shared" si="4"/>
        <v>-4.2295667979358562</v>
      </c>
      <c r="D292" s="15"/>
    </row>
    <row r="293" spans="1:4">
      <c r="A293" s="3">
        <v>41153</v>
      </c>
      <c r="B293" s="10">
        <v>-4.8545757432509502</v>
      </c>
      <c r="C293" s="11">
        <f t="shared" si="4"/>
        <v>-4.3752388958532071</v>
      </c>
      <c r="D293" s="15"/>
    </row>
    <row r="294" spans="1:4">
      <c r="A294" s="3">
        <v>41183</v>
      </c>
      <c r="B294" s="10">
        <v>-5.1427492703646296</v>
      </c>
      <c r="C294" s="11">
        <f t="shared" si="4"/>
        <v>-4.6861934019012565</v>
      </c>
      <c r="D294" s="15"/>
    </row>
    <row r="295" spans="1:4">
      <c r="A295" s="3">
        <v>41214</v>
      </c>
      <c r="B295" s="10">
        <v>-4.6354511172203194</v>
      </c>
      <c r="C295" s="11">
        <f t="shared" si="4"/>
        <v>-4.8775920436119664</v>
      </c>
      <c r="D295" s="15"/>
    </row>
    <row r="296" spans="1:4">
      <c r="A296" s="3">
        <v>41244</v>
      </c>
      <c r="B296" s="10">
        <v>-4.4123876930373802</v>
      </c>
      <c r="C296" s="11">
        <f t="shared" si="4"/>
        <v>-4.7301960268741103</v>
      </c>
      <c r="D296" s="15"/>
    </row>
    <row r="297" spans="1:4">
      <c r="A297" s="3">
        <v>41275</v>
      </c>
      <c r="B297" s="10">
        <v>-4.6676917954920301</v>
      </c>
      <c r="C297" s="11">
        <f t="shared" si="4"/>
        <v>-4.5718435352499105</v>
      </c>
      <c r="D297" s="15"/>
    </row>
    <row r="298" spans="1:4">
      <c r="A298" s="3">
        <v>41306</v>
      </c>
      <c r="B298" s="10">
        <v>-4.3303956928633003</v>
      </c>
      <c r="C298" s="11">
        <f t="shared" si="4"/>
        <v>-4.4701583937975702</v>
      </c>
      <c r="D298" s="15"/>
    </row>
    <row r="299" spans="1:4">
      <c r="A299" s="3">
        <v>41334</v>
      </c>
      <c r="B299" s="10">
        <v>-3.9338998730780403</v>
      </c>
      <c r="C299" s="11">
        <f t="shared" si="4"/>
        <v>-4.3106624538111236</v>
      </c>
      <c r="D299" s="15"/>
    </row>
    <row r="300" spans="1:4">
      <c r="A300" s="3">
        <v>41365</v>
      </c>
      <c r="B300" s="10">
        <v>-3.9084650695412804</v>
      </c>
      <c r="C300" s="11">
        <f t="shared" si="4"/>
        <v>-4.0575868784942069</v>
      </c>
      <c r="D300" s="15"/>
    </row>
    <row r="301" spans="1:4">
      <c r="A301" s="3">
        <v>41395</v>
      </c>
      <c r="B301" s="10">
        <v>-3.3404149134965295</v>
      </c>
      <c r="C301" s="11">
        <f t="shared" si="4"/>
        <v>-3.7275932853719502</v>
      </c>
      <c r="D301" s="15"/>
    </row>
    <row r="302" spans="1:4">
      <c r="A302" s="3">
        <v>41426</v>
      </c>
      <c r="B302" s="10">
        <v>-2.9623876988867601</v>
      </c>
      <c r="C302" s="11">
        <f t="shared" si="4"/>
        <v>-3.4037558939748567</v>
      </c>
      <c r="D302" s="15"/>
    </row>
    <row r="303" spans="1:4">
      <c r="A303" s="3">
        <v>41456</v>
      </c>
      <c r="B303" s="10">
        <v>-2.6400375221525296</v>
      </c>
      <c r="C303" s="11">
        <f t="shared" si="4"/>
        <v>-2.9809467115119399</v>
      </c>
      <c r="D303" s="15"/>
    </row>
    <row r="304" spans="1:4">
      <c r="A304" s="3">
        <v>41487</v>
      </c>
      <c r="B304" s="10">
        <v>-1.70537091842126</v>
      </c>
      <c r="C304" s="11">
        <f t="shared" si="4"/>
        <v>-2.4359320464868501</v>
      </c>
      <c r="D304" s="15"/>
    </row>
    <row r="305" spans="1:4">
      <c r="A305" s="3">
        <v>41518</v>
      </c>
      <c r="B305" s="10">
        <v>-1.5713993633015799</v>
      </c>
      <c r="C305" s="11">
        <f t="shared" si="4"/>
        <v>-1.9722692679584568</v>
      </c>
      <c r="D305" s="15"/>
    </row>
    <row r="306" spans="1:4">
      <c r="A306" s="3">
        <v>41548</v>
      </c>
      <c r="B306" s="10">
        <v>-1.30951283719864</v>
      </c>
      <c r="C306" s="11">
        <f t="shared" si="4"/>
        <v>-1.5287610396404931</v>
      </c>
      <c r="D306" s="15"/>
    </row>
    <row r="307" spans="1:4">
      <c r="A307" s="3">
        <v>41579</v>
      </c>
      <c r="B307" s="10">
        <v>-0.49861901746110704</v>
      </c>
      <c r="C307" s="11">
        <f t="shared" si="4"/>
        <v>-1.1265104059871089</v>
      </c>
      <c r="D307" s="15"/>
    </row>
    <row r="308" spans="1:4">
      <c r="A308" s="3">
        <v>41609</v>
      </c>
      <c r="B308" s="10">
        <v>-4.7283392221905002E-2</v>
      </c>
      <c r="C308" s="11">
        <f t="shared" si="4"/>
        <v>-0.61847174896055057</v>
      </c>
      <c r="D308" s="15"/>
    </row>
    <row r="309" spans="1:4">
      <c r="A309" s="3">
        <v>41640</v>
      </c>
      <c r="B309" s="10">
        <v>-7.8447384395327294E-2</v>
      </c>
      <c r="C309" s="11">
        <f t="shared" si="4"/>
        <v>-0.20811659802611313</v>
      </c>
      <c r="D309" s="15"/>
    </row>
    <row r="310" spans="1:4">
      <c r="A310" s="3">
        <v>41671</v>
      </c>
      <c r="B310" s="10">
        <v>0.55783411807830297</v>
      </c>
      <c r="C310" s="11">
        <f t="shared" si="4"/>
        <v>0.14403444715369021</v>
      </c>
      <c r="D310" s="15"/>
    </row>
    <row r="311" spans="1:4">
      <c r="A311" s="3">
        <v>41699</v>
      </c>
      <c r="B311" s="10">
        <v>0.57958013386332596</v>
      </c>
      <c r="C311" s="11">
        <f t="shared" si="4"/>
        <v>0.35298895584876727</v>
      </c>
      <c r="D311" s="15"/>
    </row>
    <row r="312" spans="1:4">
      <c r="A312" s="3">
        <v>41730</v>
      </c>
      <c r="B312" s="10">
        <v>0.29478447222554699</v>
      </c>
      <c r="C312" s="11">
        <f t="shared" si="4"/>
        <v>0.47739957472239203</v>
      </c>
      <c r="D312" s="15"/>
    </row>
    <row r="313" spans="1:4">
      <c r="A313" s="3">
        <v>41760</v>
      </c>
      <c r="B313" s="10">
        <v>0.81076993669024988</v>
      </c>
      <c r="C313" s="11">
        <f t="shared" si="4"/>
        <v>0.56171151425970767</v>
      </c>
      <c r="D313" s="15"/>
    </row>
    <row r="314" spans="1:4">
      <c r="A314" s="3">
        <v>41791</v>
      </c>
      <c r="B314" s="10">
        <v>0.87678976723938995</v>
      </c>
      <c r="C314" s="11">
        <f t="shared" si="4"/>
        <v>0.66078139205172892</v>
      </c>
      <c r="D314" s="15"/>
    </row>
    <row r="315" spans="1:4">
      <c r="A315" s="3">
        <v>41821</v>
      </c>
      <c r="B315" s="10">
        <v>0.9307880075121131</v>
      </c>
      <c r="C315" s="11">
        <f t="shared" si="4"/>
        <v>0.87278257048058416</v>
      </c>
      <c r="D315" s="15"/>
    </row>
    <row r="316" spans="1:4">
      <c r="A316" s="3">
        <v>41852</v>
      </c>
      <c r="B316" s="10">
        <v>1.2473310464668299</v>
      </c>
      <c r="C316" s="11">
        <f t="shared" si="4"/>
        <v>1.018302940406111</v>
      </c>
      <c r="D316" s="15"/>
    </row>
    <row r="317" spans="1:4">
      <c r="A317" s="3">
        <v>41883</v>
      </c>
      <c r="B317" s="10">
        <v>1.0012501334406798</v>
      </c>
      <c r="C317" s="11">
        <f t="shared" si="4"/>
        <v>1.0597897291398741</v>
      </c>
      <c r="D317" s="15"/>
    </row>
    <row r="318" spans="1:4">
      <c r="A318" s="3">
        <v>41913</v>
      </c>
      <c r="B318" s="10">
        <v>1.3524579969221902</v>
      </c>
      <c r="C318" s="11">
        <f t="shared" si="4"/>
        <v>1.2003463922765667</v>
      </c>
      <c r="D318" s="15"/>
    </row>
    <row r="319" spans="1:4">
      <c r="A319" s="3">
        <v>41944</v>
      </c>
      <c r="B319" s="10">
        <v>1.0181878574415402</v>
      </c>
      <c r="C319" s="11">
        <f t="shared" si="4"/>
        <v>1.1239653292681366</v>
      </c>
      <c r="D319" s="15"/>
    </row>
    <row r="320" spans="1:4">
      <c r="A320" s="3">
        <v>41974</v>
      </c>
      <c r="B320" s="10">
        <v>0.93162799299254095</v>
      </c>
      <c r="C320" s="11">
        <f t="shared" si="4"/>
        <v>1.1007579491187571</v>
      </c>
      <c r="D320" s="15"/>
    </row>
    <row r="321" spans="1:4">
      <c r="A321" s="3">
        <v>42005</v>
      </c>
      <c r="B321" s="10">
        <v>1.7613064449188101</v>
      </c>
      <c r="C321" s="11">
        <f t="shared" si="4"/>
        <v>1.2370407651176303</v>
      </c>
      <c r="D321" s="15"/>
    </row>
    <row r="322" spans="1:4">
      <c r="A322" s="3">
        <v>42036</v>
      </c>
      <c r="B322" s="10">
        <v>1.13096866019077</v>
      </c>
      <c r="C322" s="11">
        <f t="shared" si="4"/>
        <v>1.2746343660340402</v>
      </c>
      <c r="D322" s="15"/>
    </row>
    <row r="323" spans="1:4">
      <c r="A323" s="3">
        <v>42064</v>
      </c>
      <c r="B323" s="10">
        <v>1.5981566992972902</v>
      </c>
      <c r="C323" s="11">
        <f t="shared" si="4"/>
        <v>1.4968106014689571</v>
      </c>
      <c r="D323" s="15"/>
    </row>
    <row r="324" spans="1:4">
      <c r="A324" s="3">
        <v>42095</v>
      </c>
      <c r="B324" s="10">
        <v>2.1879690595546801</v>
      </c>
      <c r="C324" s="11">
        <f t="shared" si="4"/>
        <v>1.6390314730142468</v>
      </c>
      <c r="D324" s="15"/>
    </row>
    <row r="325" spans="1:4">
      <c r="A325" s="3">
        <v>42125</v>
      </c>
      <c r="B325" s="10">
        <v>2.1215765772491602</v>
      </c>
      <c r="C325" s="11">
        <f t="shared" si="4"/>
        <v>1.9692341120337102</v>
      </c>
      <c r="D325" s="15"/>
    </row>
    <row r="326" spans="1:4">
      <c r="A326" s="3">
        <v>42156</v>
      </c>
      <c r="B326" s="10">
        <v>1.8031943019290599</v>
      </c>
      <c r="C326" s="11">
        <f t="shared" si="4"/>
        <v>2.0375799795776333</v>
      </c>
      <c r="D326" s="15"/>
    </row>
    <row r="327" spans="1:4">
      <c r="A327" s="3">
        <v>42186</v>
      </c>
      <c r="B327" s="10">
        <v>2.2656668056561</v>
      </c>
      <c r="C327" s="11">
        <f t="shared" si="4"/>
        <v>2.0634792282781067</v>
      </c>
      <c r="D327" s="15"/>
    </row>
    <row r="328" spans="1:4">
      <c r="A328" s="3">
        <v>42217</v>
      </c>
      <c r="B328" s="10">
        <v>2.0972534321874199</v>
      </c>
      <c r="C328" s="11">
        <f t="shared" si="4"/>
        <v>2.0553715132575268</v>
      </c>
      <c r="D328" s="15"/>
    </row>
    <row r="329" spans="1:4">
      <c r="A329" s="3">
        <v>42248</v>
      </c>
      <c r="B329" s="10">
        <v>1.9814262238838101</v>
      </c>
      <c r="C329" s="11">
        <f t="shared" si="4"/>
        <v>2.1147821539091098</v>
      </c>
      <c r="D329" s="15"/>
    </row>
    <row r="330" spans="1:4">
      <c r="A330" s="3">
        <v>42278</v>
      </c>
      <c r="B330" s="10">
        <v>1.63183791392989</v>
      </c>
      <c r="C330" s="11">
        <f t="shared" si="4"/>
        <v>1.9035058566670402</v>
      </c>
      <c r="D330" s="15"/>
    </row>
    <row r="331" spans="1:4">
      <c r="A331" s="3">
        <v>42309</v>
      </c>
      <c r="B331" s="10">
        <v>1.7241014524109799</v>
      </c>
      <c r="C331" s="11">
        <f t="shared" ref="C331:C383" si="5">AVERAGE(B329:B331)</f>
        <v>1.7791218634082266</v>
      </c>
      <c r="D331" s="15"/>
    </row>
    <row r="332" spans="1:4">
      <c r="A332" s="3">
        <v>42339</v>
      </c>
      <c r="B332" s="10">
        <v>1.67184286384164</v>
      </c>
      <c r="C332" s="11">
        <f t="shared" si="5"/>
        <v>1.6759274100608366</v>
      </c>
      <c r="D332" s="15"/>
    </row>
    <row r="333" spans="1:4">
      <c r="A333" s="3">
        <v>42370</v>
      </c>
      <c r="B333" s="10">
        <v>1.7601325228132798</v>
      </c>
      <c r="C333" s="11">
        <f t="shared" si="5"/>
        <v>1.7186922796886333</v>
      </c>
      <c r="D333" s="15"/>
    </row>
    <row r="334" spans="1:4">
      <c r="A334" s="3">
        <v>42401</v>
      </c>
      <c r="B334" s="10">
        <v>1.580316960942</v>
      </c>
      <c r="C334" s="11">
        <f t="shared" si="5"/>
        <v>1.6707641158656401</v>
      </c>
      <c r="D334" s="15"/>
    </row>
    <row r="335" spans="1:4">
      <c r="A335" s="3">
        <v>42430</v>
      </c>
      <c r="B335" s="10">
        <v>1.75725027593988</v>
      </c>
      <c r="C335" s="11">
        <f t="shared" si="5"/>
        <v>1.6992332532317198</v>
      </c>
      <c r="D335" s="15"/>
    </row>
    <row r="336" spans="1:4">
      <c r="A336" s="3">
        <v>42461</v>
      </c>
      <c r="B336" s="10">
        <v>2.0361138176540101</v>
      </c>
      <c r="C336" s="11">
        <f t="shared" si="5"/>
        <v>1.7912270181786301</v>
      </c>
      <c r="D336" s="15"/>
    </row>
    <row r="337" spans="1:4">
      <c r="A337" s="3">
        <v>42491</v>
      </c>
      <c r="B337" s="10">
        <v>1.5218284959117101</v>
      </c>
      <c r="C337" s="11">
        <f t="shared" si="5"/>
        <v>1.7717308631685336</v>
      </c>
      <c r="D337" s="15"/>
    </row>
    <row r="338" spans="1:4">
      <c r="A338" s="3">
        <v>42522</v>
      </c>
      <c r="B338" s="10">
        <v>1.6075508863496</v>
      </c>
      <c r="C338" s="11">
        <f t="shared" si="5"/>
        <v>1.7218310666384402</v>
      </c>
      <c r="D338" s="15"/>
    </row>
    <row r="339" spans="1:4">
      <c r="A339" s="3">
        <v>42552</v>
      </c>
      <c r="B339" s="10">
        <v>1.88104994138468</v>
      </c>
      <c r="C339" s="11">
        <f t="shared" si="5"/>
        <v>1.6701431078819968</v>
      </c>
      <c r="D339" s="15"/>
    </row>
    <row r="340" spans="1:4">
      <c r="A340" s="3">
        <v>42583</v>
      </c>
      <c r="B340" s="10">
        <v>1.99650322495455</v>
      </c>
      <c r="C340" s="11">
        <f t="shared" si="5"/>
        <v>1.8283680175629433</v>
      </c>
      <c r="D340" s="15"/>
    </row>
    <row r="341" spans="1:4">
      <c r="A341" s="3">
        <v>42614</v>
      </c>
      <c r="B341" s="10">
        <v>1.83368573044678</v>
      </c>
      <c r="C341" s="11">
        <f t="shared" si="5"/>
        <v>1.9037462989286702</v>
      </c>
      <c r="D341" s="15"/>
    </row>
    <row r="342" spans="1:4">
      <c r="A342" s="3">
        <v>42644</v>
      </c>
      <c r="B342" s="10">
        <v>1.9709219220262499</v>
      </c>
      <c r="C342" s="11">
        <f t="shared" si="5"/>
        <v>1.9337036258091933</v>
      </c>
      <c r="D342" s="15"/>
    </row>
    <row r="343" spans="1:4">
      <c r="A343" s="3">
        <v>42675</v>
      </c>
      <c r="B343" s="10">
        <v>2.1712701365338702</v>
      </c>
      <c r="C343" s="11">
        <f t="shared" si="5"/>
        <v>1.9919592630023002</v>
      </c>
      <c r="D343" s="15"/>
    </row>
    <row r="344" spans="1:4">
      <c r="A344" s="3">
        <v>42705</v>
      </c>
      <c r="B344" s="10">
        <v>2.21916919442506</v>
      </c>
      <c r="C344" s="11">
        <f t="shared" si="5"/>
        <v>2.1204537509950598</v>
      </c>
      <c r="D344" s="15"/>
    </row>
    <row r="345" spans="1:4">
      <c r="A345" s="3">
        <v>42736</v>
      </c>
      <c r="B345" s="10">
        <v>2.34469258772023</v>
      </c>
      <c r="C345" s="11">
        <f t="shared" si="5"/>
        <v>2.2450439728930536</v>
      </c>
      <c r="D345" s="15"/>
    </row>
    <row r="346" spans="1:4">
      <c r="A346" s="3">
        <v>42767</v>
      </c>
      <c r="B346" s="10">
        <v>2.60582094097999</v>
      </c>
      <c r="C346" s="11">
        <f t="shared" si="5"/>
        <v>2.3898942410417603</v>
      </c>
      <c r="D346" s="15"/>
    </row>
    <row r="347" spans="1:4">
      <c r="A347" s="3">
        <v>42795</v>
      </c>
      <c r="B347" s="10">
        <v>2.4084430431512898</v>
      </c>
      <c r="C347" s="11">
        <f t="shared" si="5"/>
        <v>2.4529855239505034</v>
      </c>
      <c r="D347" s="15"/>
    </row>
    <row r="348" spans="1:4">
      <c r="A348" s="3">
        <v>42826</v>
      </c>
      <c r="B348" s="10">
        <v>2.9382353134097499</v>
      </c>
      <c r="C348" s="11">
        <f t="shared" si="5"/>
        <v>2.650833099180343</v>
      </c>
      <c r="D348" s="15"/>
    </row>
    <row r="349" spans="1:4">
      <c r="A349" s="3">
        <v>42856</v>
      </c>
      <c r="B349" s="10">
        <v>2.88455968899035</v>
      </c>
      <c r="C349" s="11">
        <f t="shared" si="5"/>
        <v>2.7437460151837967</v>
      </c>
      <c r="D349" s="15"/>
    </row>
    <row r="350" spans="1:4">
      <c r="A350" s="3">
        <v>42887</v>
      </c>
      <c r="B350" s="10">
        <v>2.78705309219032</v>
      </c>
      <c r="C350" s="11">
        <f t="shared" si="5"/>
        <v>2.8699493648634733</v>
      </c>
      <c r="D350" s="15"/>
    </row>
    <row r="351" spans="1:4">
      <c r="A351" s="3">
        <v>42917</v>
      </c>
      <c r="B351" s="10">
        <v>2.8584116702525</v>
      </c>
      <c r="C351" s="11">
        <f t="shared" si="5"/>
        <v>2.8433414838110571</v>
      </c>
      <c r="D351" s="15"/>
    </row>
    <row r="352" spans="1:4">
      <c r="A352" s="3">
        <v>42948</v>
      </c>
      <c r="B352" s="10">
        <v>2.5729891239981</v>
      </c>
      <c r="C352" s="11">
        <f t="shared" si="5"/>
        <v>2.7394846288136403</v>
      </c>
      <c r="D352" s="15"/>
    </row>
    <row r="353" spans="1:4">
      <c r="A353" s="3">
        <v>42979</v>
      </c>
      <c r="B353" s="10">
        <v>3.03292925017786</v>
      </c>
      <c r="C353" s="11">
        <f t="shared" si="5"/>
        <v>2.8214433481428198</v>
      </c>
      <c r="D353" s="15"/>
    </row>
    <row r="354" spans="1:4">
      <c r="A354" s="3">
        <v>43009</v>
      </c>
      <c r="B354" s="10">
        <v>3.0397112737455703</v>
      </c>
      <c r="C354" s="11">
        <f t="shared" si="5"/>
        <v>2.8818765493071772</v>
      </c>
      <c r="D354" s="15"/>
    </row>
    <row r="355" spans="1:4">
      <c r="A355" s="3">
        <v>43040</v>
      </c>
      <c r="B355" s="10">
        <v>2.9484329744035702</v>
      </c>
      <c r="C355" s="11">
        <f t="shared" si="5"/>
        <v>3.0070244994423336</v>
      </c>
      <c r="D355" s="15"/>
    </row>
    <row r="356" spans="1:4">
      <c r="A356" s="3">
        <v>43070</v>
      </c>
      <c r="B356" s="10">
        <v>3.00156980763323</v>
      </c>
      <c r="C356" s="11">
        <f t="shared" si="5"/>
        <v>2.9965713519274568</v>
      </c>
      <c r="D356" s="15"/>
    </row>
    <row r="357" spans="1:4">
      <c r="A357" s="3">
        <v>43101</v>
      </c>
      <c r="B357" s="10">
        <v>3.0441328772126202</v>
      </c>
      <c r="C357" s="11">
        <f t="shared" si="5"/>
        <v>2.9980452197498066</v>
      </c>
      <c r="D357" s="15"/>
    </row>
    <row r="358" spans="1:4">
      <c r="A358" s="3">
        <v>43132</v>
      </c>
      <c r="B358" s="10">
        <v>2.7696843423734299</v>
      </c>
      <c r="C358" s="11">
        <f t="shared" si="5"/>
        <v>2.9384623424064267</v>
      </c>
      <c r="D358" s="15"/>
    </row>
    <row r="359" spans="1:4">
      <c r="A359" s="3">
        <v>43160</v>
      </c>
      <c r="B359" s="10">
        <v>2.9592392723279399</v>
      </c>
      <c r="C359" s="11">
        <f t="shared" si="5"/>
        <v>2.9243521639713301</v>
      </c>
      <c r="D359" s="15"/>
    </row>
    <row r="360" spans="1:4">
      <c r="A360" s="3">
        <v>43191</v>
      </c>
      <c r="B360" s="10">
        <v>2.7422479194528901</v>
      </c>
      <c r="C360" s="11">
        <f t="shared" si="5"/>
        <v>2.8237238447180868</v>
      </c>
      <c r="D360" s="15"/>
    </row>
    <row r="361" spans="1:4">
      <c r="A361" s="3">
        <v>43221</v>
      </c>
      <c r="B361" s="10">
        <v>2.82851361045135</v>
      </c>
      <c r="C361" s="11">
        <f t="shared" si="5"/>
        <v>2.8433336007440602</v>
      </c>
      <c r="D361" s="15"/>
    </row>
    <row r="362" spans="1:4">
      <c r="A362" s="3">
        <v>43252</v>
      </c>
      <c r="B362" s="10">
        <v>2.9246450649776299</v>
      </c>
      <c r="C362" s="11">
        <f t="shared" si="5"/>
        <v>2.831802198293957</v>
      </c>
      <c r="D362" s="15"/>
    </row>
    <row r="363" spans="1:4">
      <c r="A363" s="3">
        <v>43282</v>
      </c>
      <c r="B363" s="10">
        <v>2.7686251473366799</v>
      </c>
      <c r="C363" s="11">
        <f t="shared" si="5"/>
        <v>2.8405946075885531</v>
      </c>
      <c r="D363" s="15"/>
    </row>
    <row r="364" spans="1:4">
      <c r="A364" s="3">
        <v>43313</v>
      </c>
      <c r="B364" s="10">
        <v>2.9850242651632199</v>
      </c>
      <c r="C364" s="11">
        <f t="shared" si="5"/>
        <v>2.8927648258258434</v>
      </c>
      <c r="D364" s="15"/>
    </row>
    <row r="365" spans="1:4">
      <c r="A365" s="3">
        <v>43344</v>
      </c>
      <c r="B365" s="10">
        <v>2.8139157035554798</v>
      </c>
      <c r="C365" s="11">
        <f t="shared" si="5"/>
        <v>2.8558550386851267</v>
      </c>
      <c r="D365" s="15"/>
    </row>
    <row r="366" spans="1:4">
      <c r="A366" s="3">
        <v>43374</v>
      </c>
      <c r="B366" s="10">
        <v>2.7712505714060898</v>
      </c>
      <c r="C366" s="11">
        <f t="shared" si="5"/>
        <v>2.8567301800415965</v>
      </c>
      <c r="D366" s="15"/>
    </row>
    <row r="367" spans="1:4">
      <c r="A367" s="3">
        <v>43405</v>
      </c>
      <c r="B367" s="10">
        <v>2.8174253744511901</v>
      </c>
      <c r="C367" s="11">
        <f t="shared" si="5"/>
        <v>2.8008638831375863</v>
      </c>
      <c r="D367" s="15"/>
    </row>
    <row r="368" spans="1:4">
      <c r="A368" s="3">
        <v>43435</v>
      </c>
      <c r="B368" s="10">
        <v>3.03743662719741</v>
      </c>
      <c r="C368" s="11">
        <f t="shared" si="5"/>
        <v>2.8753708576848971</v>
      </c>
      <c r="D368" s="15"/>
    </row>
    <row r="369" spans="1:4">
      <c r="A369" s="3">
        <v>43466</v>
      </c>
      <c r="B369" s="10">
        <v>2.8940817695680701</v>
      </c>
      <c r="C369" s="11">
        <f t="shared" si="5"/>
        <v>2.9163145904055567</v>
      </c>
      <c r="D369" s="15"/>
    </row>
    <row r="370" spans="1:4">
      <c r="A370" s="3">
        <v>43497</v>
      </c>
      <c r="B370" s="10">
        <v>3.21091194849765</v>
      </c>
      <c r="C370" s="11">
        <f t="shared" si="5"/>
        <v>3.0474767817543764</v>
      </c>
      <c r="D370" s="15"/>
    </row>
    <row r="371" spans="1:4">
      <c r="A371" s="3">
        <v>43525</v>
      </c>
      <c r="B371" s="10">
        <v>2.8551559540223401</v>
      </c>
      <c r="C371" s="11">
        <f t="shared" si="5"/>
        <v>2.986716557362687</v>
      </c>
      <c r="D371" s="15"/>
    </row>
    <row r="372" spans="1:4">
      <c r="A372" s="3">
        <v>43556</v>
      </c>
      <c r="B372" s="10">
        <v>2.75386805801346</v>
      </c>
      <c r="C372" s="11">
        <f t="shared" si="5"/>
        <v>2.9399786535111496</v>
      </c>
      <c r="D372" s="15"/>
    </row>
    <row r="373" spans="1:4">
      <c r="A373" s="3">
        <v>43586</v>
      </c>
      <c r="B373" s="10">
        <v>2.4945286225399399</v>
      </c>
      <c r="C373" s="11">
        <f t="shared" si="5"/>
        <v>2.7011842115252467</v>
      </c>
      <c r="D373" s="15"/>
    </row>
    <row r="374" spans="1:4">
      <c r="A374" s="3">
        <v>43617</v>
      </c>
      <c r="B374" s="10">
        <v>2.5534116476509001</v>
      </c>
      <c r="C374" s="11">
        <f t="shared" si="5"/>
        <v>2.6006027760681003</v>
      </c>
      <c r="D374" s="15"/>
    </row>
    <row r="375" spans="1:4">
      <c r="A375" s="3">
        <v>43647</v>
      </c>
      <c r="B375" s="10">
        <v>2.39488735961024</v>
      </c>
      <c r="C375" s="11">
        <f t="shared" si="5"/>
        <v>2.4809425432670267</v>
      </c>
      <c r="D375" s="15"/>
    </row>
    <row r="376" spans="1:4">
      <c r="A376" s="3">
        <v>43678</v>
      </c>
      <c r="B376" s="10">
        <v>2.1554181418522997</v>
      </c>
      <c r="C376" s="11">
        <f t="shared" si="5"/>
        <v>2.3679057163711463</v>
      </c>
      <c r="D376" s="15"/>
    </row>
    <row r="377" spans="1:4">
      <c r="A377" s="3">
        <v>43709</v>
      </c>
      <c r="B377" s="10">
        <v>2.2289204876226201</v>
      </c>
      <c r="C377" s="11">
        <f t="shared" si="5"/>
        <v>2.2597419963617198</v>
      </c>
      <c r="D377" s="15"/>
    </row>
    <row r="378" spans="1:4">
      <c r="A378" s="3">
        <v>43739</v>
      </c>
      <c r="B378" s="10">
        <v>2.0029378832542299</v>
      </c>
      <c r="C378" s="11">
        <f t="shared" si="5"/>
        <v>2.1290921709097166</v>
      </c>
      <c r="D378" s="15"/>
    </row>
    <row r="379" spans="1:4">
      <c r="A379" s="3">
        <v>43770</v>
      </c>
      <c r="B379" s="10">
        <v>2.4747845567404703</v>
      </c>
      <c r="C379" s="11">
        <f t="shared" si="5"/>
        <v>2.2355476425391068</v>
      </c>
      <c r="D379" s="15"/>
    </row>
    <row r="380" spans="1:4">
      <c r="A380" s="3">
        <v>43800</v>
      </c>
      <c r="B380" s="10">
        <v>2.2947234251719499</v>
      </c>
      <c r="C380" s="11">
        <f t="shared" si="5"/>
        <v>2.25748195505555</v>
      </c>
      <c r="D380" s="15"/>
    </row>
    <row r="381" spans="1:4">
      <c r="A381" s="3">
        <v>43831</v>
      </c>
      <c r="B381" s="10">
        <v>2.6468255907326701</v>
      </c>
      <c r="C381" s="11">
        <f t="shared" si="5"/>
        <v>2.4721111908816966</v>
      </c>
      <c r="D381" s="15"/>
    </row>
    <row r="382" spans="1:4">
      <c r="A382" s="3">
        <v>43862</v>
      </c>
      <c r="B382" s="10">
        <v>2.5854940506322999</v>
      </c>
      <c r="C382" s="11">
        <f t="shared" si="5"/>
        <v>2.5090143555123068</v>
      </c>
      <c r="D382" s="15"/>
    </row>
    <row r="383" spans="1:4">
      <c r="A383" s="3">
        <v>43891</v>
      </c>
      <c r="B383" s="10">
        <v>1.0769959552578199</v>
      </c>
      <c r="C383" s="11">
        <f t="shared" si="5"/>
        <v>2.1031051988742635</v>
      </c>
      <c r="D383" s="15"/>
    </row>
    <row r="384" spans="1:4">
      <c r="A384" s="3">
        <v>43922</v>
      </c>
      <c r="B384" s="10">
        <v>-6.8210471926404006</v>
      </c>
      <c r="C384" s="11">
        <f t="shared" ref="C384:C408" si="6">AVERAGE(B382:B384)</f>
        <v>-1.052852395583427</v>
      </c>
    </row>
    <row r="385" spans="1:3">
      <c r="A385" s="3">
        <v>43952</v>
      </c>
      <c r="B385" s="10">
        <v>-6.86876280805593</v>
      </c>
      <c r="C385" s="11">
        <f t="shared" si="6"/>
        <v>-4.2042713484795042</v>
      </c>
    </row>
    <row r="386" spans="1:3">
      <c r="A386" s="3">
        <v>43983</v>
      </c>
      <c r="B386" s="10">
        <v>-3.9372680269083498</v>
      </c>
      <c r="C386" s="11">
        <f t="shared" si="6"/>
        <v>-5.8756926758682262</v>
      </c>
    </row>
    <row r="387" spans="1:3">
      <c r="A387" s="3">
        <v>44013</v>
      </c>
      <c r="B387" s="10">
        <v>-2.2998930779584299</v>
      </c>
      <c r="C387" s="11">
        <f t="shared" si="6"/>
        <v>-4.3686413043075696</v>
      </c>
    </row>
    <row r="388" spans="1:3">
      <c r="A388" s="3">
        <v>44044</v>
      </c>
      <c r="B388" s="10">
        <v>-1.08264906028237</v>
      </c>
      <c r="C388" s="11">
        <f t="shared" si="6"/>
        <v>-2.4399367217163834</v>
      </c>
    </row>
    <row r="389" spans="1:3">
      <c r="A389" s="3">
        <v>44075</v>
      </c>
      <c r="B389" s="10">
        <v>-0.60071699377162902</v>
      </c>
      <c r="C389" s="11">
        <f t="shared" si="6"/>
        <v>-1.327753044004143</v>
      </c>
    </row>
    <row r="390" spans="1:3">
      <c r="A390" s="3">
        <v>44105</v>
      </c>
      <c r="B390" s="10">
        <v>-9.6624335436138603E-2</v>
      </c>
      <c r="C390" s="11">
        <f t="shared" si="6"/>
        <v>-0.59333012983004585</v>
      </c>
    </row>
    <row r="391" spans="1:3">
      <c r="A391" s="3">
        <v>44136</v>
      </c>
      <c r="B391" s="10">
        <v>-1.0061619304757401</v>
      </c>
      <c r="C391" s="11">
        <f t="shared" si="6"/>
        <v>-0.56783441989450256</v>
      </c>
    </row>
    <row r="392" spans="1:3">
      <c r="A392" s="3">
        <v>44166</v>
      </c>
      <c r="B392" s="10">
        <v>-0.57303945794105293</v>
      </c>
      <c r="C392" s="11">
        <f t="shared" si="6"/>
        <v>-0.5586085746176439</v>
      </c>
    </row>
    <row r="393" spans="1:3">
      <c r="A393" s="3">
        <v>44197</v>
      </c>
      <c r="B393" s="10">
        <v>-0.923723752084182</v>
      </c>
      <c r="C393" s="11">
        <f t="shared" si="6"/>
        <v>-0.83430838016699171</v>
      </c>
    </row>
    <row r="394" spans="1:3">
      <c r="A394" s="3">
        <v>44228</v>
      </c>
      <c r="B394" s="10">
        <v>-2.2704492962232599</v>
      </c>
      <c r="C394" s="11">
        <f t="shared" si="6"/>
        <v>-1.2557375020828316</v>
      </c>
    </row>
    <row r="395" spans="1:3">
      <c r="A395" s="3">
        <v>44256</v>
      </c>
      <c r="B395" s="10">
        <v>-0.78006499882118008</v>
      </c>
      <c r="C395" s="11">
        <f t="shared" si="6"/>
        <v>-1.3247460157095405</v>
      </c>
    </row>
    <row r="396" spans="1:3">
      <c r="A396" s="3">
        <v>44287</v>
      </c>
      <c r="B396" s="10">
        <v>1.05546293189773</v>
      </c>
      <c r="C396" s="11">
        <f t="shared" si="6"/>
        <v>-0.66501712104890343</v>
      </c>
    </row>
    <row r="397" spans="1:3">
      <c r="A397" s="3">
        <v>44317</v>
      </c>
      <c r="B397" s="10">
        <v>2.0251513941699097</v>
      </c>
      <c r="C397" s="11">
        <f t="shared" si="6"/>
        <v>0.76684977574881985</v>
      </c>
    </row>
    <row r="398" spans="1:3">
      <c r="A398" s="3">
        <v>44348</v>
      </c>
      <c r="B398" s="10">
        <v>2.3677727414501502</v>
      </c>
      <c r="C398" s="11">
        <f t="shared" si="6"/>
        <v>1.8161290225059299</v>
      </c>
    </row>
    <row r="399" spans="1:3">
      <c r="A399" s="3">
        <v>44378</v>
      </c>
      <c r="B399" s="10">
        <v>1.7288345135179801</v>
      </c>
      <c r="C399" s="11">
        <f t="shared" si="6"/>
        <v>2.0405862163793467</v>
      </c>
    </row>
    <row r="400" spans="1:3">
      <c r="A400" s="3">
        <v>44409</v>
      </c>
      <c r="B400" s="10">
        <v>2.2308416184699102</v>
      </c>
      <c r="C400" s="11">
        <f t="shared" si="6"/>
        <v>2.1091496244793468</v>
      </c>
    </row>
    <row r="401" spans="1:3">
      <c r="A401" s="3">
        <v>44440</v>
      </c>
      <c r="B401" s="10">
        <v>2.17888775678498</v>
      </c>
      <c r="C401" s="11">
        <f t="shared" si="6"/>
        <v>2.0461879629242898</v>
      </c>
    </row>
    <row r="402" spans="1:3">
      <c r="A402" s="3">
        <v>44470</v>
      </c>
      <c r="B402" s="10">
        <v>2.5250929826739101</v>
      </c>
      <c r="C402" s="11">
        <f t="shared" si="6"/>
        <v>2.3116074526429338</v>
      </c>
    </row>
    <row r="403" spans="1:3">
      <c r="A403" s="3">
        <v>44501</v>
      </c>
      <c r="B403" s="10">
        <v>2.3577100342505499</v>
      </c>
      <c r="C403" s="11">
        <f t="shared" si="6"/>
        <v>2.3538969245698134</v>
      </c>
    </row>
    <row r="404" spans="1:3">
      <c r="A404" s="3">
        <v>44531</v>
      </c>
      <c r="B404" s="10">
        <v>2.4582376077219799</v>
      </c>
      <c r="C404" s="11">
        <f t="shared" si="6"/>
        <v>2.4470135415488135</v>
      </c>
    </row>
    <row r="405" spans="1:3">
      <c r="A405" s="3">
        <v>44562</v>
      </c>
      <c r="B405" s="10">
        <v>2.16007973917241</v>
      </c>
      <c r="C405" s="11">
        <f t="shared" si="6"/>
        <v>2.3253424603816466</v>
      </c>
    </row>
    <row r="406" spans="1:3">
      <c r="A406" s="3">
        <v>44593</v>
      </c>
      <c r="B406" s="10">
        <v>2.7054722579910599</v>
      </c>
      <c r="C406" s="11">
        <f t="shared" si="6"/>
        <v>2.4412632016284834</v>
      </c>
    </row>
    <row r="407" spans="1:3">
      <c r="A407" s="3">
        <v>44621</v>
      </c>
      <c r="B407" s="10">
        <v>2.0018923874328101</v>
      </c>
      <c r="C407" s="11">
        <f t="shared" si="6"/>
        <v>2.28914812819876</v>
      </c>
    </row>
    <row r="408" spans="1:3">
      <c r="A408" s="3">
        <v>44652</v>
      </c>
      <c r="B408" s="10">
        <v>2.1919141422451003</v>
      </c>
      <c r="C408" s="11">
        <f t="shared" si="6"/>
        <v>2.2997595958896571</v>
      </c>
    </row>
    <row r="409" spans="1:3">
      <c r="A409" s="3">
        <v>44682</v>
      </c>
      <c r="B409" s="10">
        <v>2.14504072826047</v>
      </c>
      <c r="C409" s="11">
        <f t="shared" ref="C409:C413" si="7">AVERAGE(B407:B409)</f>
        <v>2.1129490859794604</v>
      </c>
    </row>
    <row r="410" spans="1:3">
      <c r="A410" s="3">
        <v>44713</v>
      </c>
      <c r="B410" s="10">
        <v>1.9176153235051001</v>
      </c>
      <c r="C410" s="11">
        <f t="shared" si="7"/>
        <v>2.08485673133689</v>
      </c>
    </row>
    <row r="411" spans="1:3">
      <c r="A411" s="3">
        <v>44743</v>
      </c>
      <c r="B411" s="10">
        <v>2.18030678550562</v>
      </c>
      <c r="C411" s="11">
        <f t="shared" si="7"/>
        <v>2.0809876124237299</v>
      </c>
    </row>
    <row r="412" spans="1:3">
      <c r="A412" s="3">
        <v>44774</v>
      </c>
      <c r="B412" s="10">
        <v>2.0011379347493801</v>
      </c>
      <c r="C412" s="11">
        <f t="shared" si="7"/>
        <v>2.0330200145866999</v>
      </c>
    </row>
    <row r="413" spans="1:3">
      <c r="A413" s="3">
        <v>44805</v>
      </c>
      <c r="B413" s="10">
        <v>1.87578104938112</v>
      </c>
      <c r="C413" s="11">
        <f t="shared" si="7"/>
        <v>2.0190752565453729</v>
      </c>
    </row>
    <row r="414" spans="1:3">
      <c r="A414" s="3">
        <v>44835</v>
      </c>
      <c r="B414" s="10">
        <v>1.5486966001515901</v>
      </c>
      <c r="C414" s="11">
        <f t="shared" ref="C414" si="8">AVERAGE(B412:B414)</f>
        <v>1.80853852809403</v>
      </c>
    </row>
    <row r="415" spans="1:3">
      <c r="A415" s="3">
        <v>44866</v>
      </c>
      <c r="B415" s="10">
        <v>1.6712738339826698</v>
      </c>
      <c r="C415" s="11">
        <f t="shared" ref="C415" si="9">AVERAGE(B413:B415)</f>
        <v>1.69858382783846</v>
      </c>
    </row>
    <row r="416" spans="1:3">
      <c r="A416" s="3">
        <v>44896</v>
      </c>
      <c r="B416" s="10">
        <v>1.5982803953944</v>
      </c>
      <c r="C416" s="11">
        <f t="shared" ref="C416" si="10">AVERAGE(B414:B416)</f>
        <v>1.6060836098428866</v>
      </c>
    </row>
    <row r="417" spans="1:3">
      <c r="A417" s="3">
        <v>44927</v>
      </c>
      <c r="B417" s="10">
        <v>1.7787160269811899</v>
      </c>
      <c r="C417" s="11">
        <f t="shared" ref="C417" si="11">AVERAGE(B415:B417)</f>
        <v>1.6827567521194198</v>
      </c>
    </row>
    <row r="418" spans="1:3">
      <c r="A418" s="3">
        <v>44958</v>
      </c>
      <c r="B418" s="10">
        <v>2.1808388492661699</v>
      </c>
      <c r="C418" s="11">
        <f t="shared" ref="C418" si="12">AVERAGE(B416:B418)</f>
        <v>1.8526117572139198</v>
      </c>
    </row>
    <row r="419" spans="1:3">
      <c r="A419" s="3">
        <v>44986</v>
      </c>
      <c r="B419" s="10">
        <v>2.1258316835172102</v>
      </c>
      <c r="C419" s="11">
        <f t="shared" ref="C419" si="13">AVERAGE(B417:B419)</f>
        <v>2.02846218658819</v>
      </c>
    </row>
    <row r="420" spans="1:3">
      <c r="A420" s="3">
        <v>45017</v>
      </c>
      <c r="B420" s="10">
        <v>2.5514865483174902</v>
      </c>
      <c r="C420" s="11">
        <f t="shared" ref="C420" si="14">AVERAGE(B418:B420)</f>
        <v>2.2860523603669569</v>
      </c>
    </row>
    <row r="421" spans="1:3">
      <c r="A421" s="3">
        <v>45047</v>
      </c>
      <c r="B421" s="10">
        <v>1.9168499020738201</v>
      </c>
      <c r="C421" s="11">
        <f t="shared" ref="C421" si="15">AVERAGE(B419:B421)</f>
        <v>2.1980560446361737</v>
      </c>
    </row>
    <row r="422" spans="1:3">
      <c r="A422" s="3">
        <v>45078</v>
      </c>
      <c r="B422" s="10">
        <v>1.9349704995089998</v>
      </c>
      <c r="C422" s="11">
        <f t="shared" ref="C422" si="16">AVERAGE(B420:B422)</f>
        <v>2.13443564996677</v>
      </c>
    </row>
    <row r="423" spans="1:3">
      <c r="A423" s="3">
        <v>45108</v>
      </c>
      <c r="B423" s="10">
        <v>1.8392343597824501</v>
      </c>
      <c r="C423" s="11">
        <f t="shared" ref="C423" si="17">AVERAGE(B421:B423)</f>
        <v>1.8970182537884233</v>
      </c>
    </row>
    <row r="424" spans="1:3">
      <c r="A424" s="3">
        <v>45139</v>
      </c>
      <c r="B424" s="10">
        <v>1.7500869721025401</v>
      </c>
      <c r="C424" s="11">
        <f t="shared" ref="C424" si="18">AVERAGE(B422:B424)</f>
        <v>1.8414306104646634</v>
      </c>
    </row>
    <row r="425" spans="1:3">
      <c r="A425" s="3">
        <v>45170</v>
      </c>
      <c r="B425" s="10">
        <v>1.4133204818629201</v>
      </c>
      <c r="C425" s="11">
        <f t="shared" ref="C425" si="19">AVERAGE(B423:B425)</f>
        <v>1.6675472712493036</v>
      </c>
    </row>
    <row r="426" spans="1:3">
      <c r="A426" s="3">
        <v>45200</v>
      </c>
      <c r="B426" s="10">
        <v>1.1999790437168301</v>
      </c>
      <c r="C426" s="11">
        <f t="shared" ref="C426" si="20">AVERAGE(B424:B426)</f>
        <v>1.4544621658940968</v>
      </c>
    </row>
    <row r="427" spans="1:3">
      <c r="A427" s="3">
        <v>45231</v>
      </c>
      <c r="B427" s="10">
        <v>1.5217158473001899</v>
      </c>
      <c r="C427" s="11">
        <f t="shared" ref="C427" si="21">AVERAGE(B425:B427)</f>
        <v>1.3783384576266464</v>
      </c>
    </row>
    <row r="428" spans="1:3">
      <c r="A428" s="3">
        <v>45261</v>
      </c>
      <c r="B428" s="10">
        <v>1.7176663097979501</v>
      </c>
      <c r="C428" s="11">
        <f t="shared" ref="C428" si="22">AVERAGE(B426:B428)</f>
        <v>1.4797870669383233</v>
      </c>
    </row>
    <row r="429" spans="1:3">
      <c r="A429" s="3">
        <v>45292</v>
      </c>
      <c r="B429" s="10">
        <v>1.95961868429008</v>
      </c>
      <c r="C429" s="11">
        <f t="shared" ref="C429" si="23">AVERAGE(B427:B429)</f>
        <v>1.7330002804627398</v>
      </c>
    </row>
    <row r="430" spans="1:3">
      <c r="A430" s="3">
        <v>45323</v>
      </c>
      <c r="B430" s="10">
        <v>1.85034672781259</v>
      </c>
      <c r="C430" s="11">
        <f t="shared" ref="C430" si="24">AVERAGE(B428:B430)</f>
        <v>1.8425439073002066</v>
      </c>
    </row>
    <row r="431" spans="1:3">
      <c r="A431" s="3">
        <v>45352</v>
      </c>
      <c r="B431" s="10">
        <v>1.96798195264861</v>
      </c>
      <c r="C431" s="11">
        <f t="shared" ref="C431" si="25">AVERAGE(B429:B431)</f>
        <v>1.9259824549170934</v>
      </c>
    </row>
    <row r="432" spans="1:3">
      <c r="A432" s="3">
        <v>45383</v>
      </c>
      <c r="B432" s="10">
        <v>1.8434786041135101</v>
      </c>
      <c r="C432" s="11">
        <f t="shared" ref="C432" si="26">AVERAGE(B430:B432)</f>
        <v>1.8872690948582367</v>
      </c>
    </row>
    <row r="433" spans="1:3">
      <c r="A433" s="3">
        <v>45413</v>
      </c>
      <c r="B433" s="10">
        <v>1.94984525499391</v>
      </c>
      <c r="C433" s="11">
        <f t="shared" ref="C433" si="27">AVERAGE(B431:B433)</f>
        <v>1.9204352705853436</v>
      </c>
    </row>
    <row r="434" spans="1:3">
      <c r="A434" s="3">
        <v>45444</v>
      </c>
      <c r="B434" s="10">
        <v>1.8082609443584201</v>
      </c>
      <c r="C434" s="11">
        <f t="shared" ref="C434" si="28">AVERAGE(B432:B434)</f>
        <v>1.8671949344886134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0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1012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1015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0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1006</v>
      </c>
      <c r="F5" s="74"/>
      <c r="G5" s="80"/>
      <c r="H5" s="73" t="s">
        <v>778</v>
      </c>
      <c r="I5" s="74"/>
      <c r="J5" s="80"/>
      <c r="K5" s="73" t="s">
        <v>1016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1017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0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1020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1021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6" t="s">
        <v>1030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7"/>
      <c r="O2" s="97"/>
      <c r="P2" s="97"/>
      <c r="Q2" s="97"/>
      <c r="R2" s="97"/>
      <c r="S2" s="97"/>
      <c r="T2" s="97"/>
      <c r="U2" s="97"/>
      <c r="V2" s="97"/>
    </row>
    <row r="4" spans="2:22" ht="12.95" customHeight="1">
      <c r="B4" s="82" t="s">
        <v>841</v>
      </c>
      <c r="C4" s="82"/>
      <c r="D4" s="82"/>
      <c r="E4" s="82"/>
      <c r="F4" s="82"/>
      <c r="G4" s="82"/>
      <c r="I4" s="82" t="s">
        <v>842</v>
      </c>
      <c r="J4" s="82"/>
      <c r="K4" s="82"/>
      <c r="L4" s="82"/>
      <c r="M4" s="82"/>
      <c r="N4" s="82"/>
      <c r="P4" s="82" t="s">
        <v>843</v>
      </c>
      <c r="Q4" s="82"/>
      <c r="R4" s="82"/>
      <c r="S4" s="82"/>
      <c r="T4" s="82"/>
      <c r="U4" s="82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4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4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4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5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5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5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1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1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1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1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1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1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94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4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4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5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5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5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1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1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1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1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1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1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94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4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4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5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5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5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1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1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1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1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1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1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94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4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4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5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5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5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1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1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1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1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1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1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89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89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89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0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0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0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7" sqref="AA27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6" t="s">
        <v>1045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</row>
    <row r="4" spans="2:28" ht="12.95" customHeight="1">
      <c r="B4" s="82" t="s">
        <v>867</v>
      </c>
      <c r="C4" s="82"/>
      <c r="D4" s="82"/>
      <c r="E4" s="82"/>
      <c r="F4" s="82"/>
      <c r="G4" s="82"/>
      <c r="I4" s="82" t="s">
        <v>868</v>
      </c>
      <c r="J4" s="82"/>
      <c r="K4" s="82"/>
      <c r="L4" s="82"/>
      <c r="M4" s="82"/>
      <c r="N4" s="82"/>
      <c r="P4" s="82" t="s">
        <v>869</v>
      </c>
      <c r="Q4" s="82"/>
      <c r="R4" s="82"/>
      <c r="S4" s="82"/>
      <c r="T4" s="82"/>
      <c r="U4" s="82"/>
      <c r="W4" s="82" t="s">
        <v>870</v>
      </c>
      <c r="X4" s="82"/>
      <c r="Y4" s="82"/>
      <c r="Z4" s="82"/>
      <c r="AA4" s="82"/>
      <c r="AB4" s="82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4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94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94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94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>
      <c r="B8" s="95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95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95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95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91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91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91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91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>
      <c r="B10" s="91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91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91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91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2.95" customHeight="1">
      <c r="B11" s="94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94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94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94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>
      <c r="B12" s="95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95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95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95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2.95" customHeight="1">
      <c r="B13" s="91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91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91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91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>
      <c r="B14" s="91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91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91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91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2.95" customHeight="1">
      <c r="B15" s="94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94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94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94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>
      <c r="B16" s="95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95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95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95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2.95" customHeight="1">
      <c r="B17" s="91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91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91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91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>
      <c r="B18" s="91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91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91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91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2.95" customHeight="1">
      <c r="B19" s="94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94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94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94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>
      <c r="B20" s="95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95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95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95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2.95" customHeight="1">
      <c r="B21" s="91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91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91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91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>
      <c r="B22" s="91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91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91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91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>
      <c r="B23" s="89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89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89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89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>
      <c r="B24" s="90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90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90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90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6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F291" sqref="F291"/>
    </sheetView>
  </sheetViews>
  <sheetFormatPr defaultRowHeight="15"/>
  <sheetData>
    <row r="1" spans="1:11">
      <c r="A1" s="5" t="s">
        <v>1035</v>
      </c>
    </row>
    <row r="2" spans="1:11">
      <c r="A2" s="1" t="s">
        <v>825</v>
      </c>
    </row>
    <row r="3" spans="1:11">
      <c r="A3" s="2"/>
    </row>
    <row r="4" spans="1:11">
      <c r="A4" s="2" t="s">
        <v>1041</v>
      </c>
    </row>
    <row r="5" spans="1:11" ht="15" customHeight="1">
      <c r="A5" s="71" t="s">
        <v>0</v>
      </c>
      <c r="B5" s="65" t="s">
        <v>1036</v>
      </c>
      <c r="C5" s="66"/>
      <c r="D5" s="65" t="s">
        <v>733</v>
      </c>
      <c r="E5" s="66"/>
      <c r="F5" s="65" t="s">
        <v>1037</v>
      </c>
      <c r="G5" s="66"/>
      <c r="H5" s="65" t="s">
        <v>1038</v>
      </c>
      <c r="I5" s="66"/>
      <c r="J5" s="65" t="s">
        <v>1039</v>
      </c>
      <c r="K5" s="66"/>
    </row>
    <row r="6" spans="1:11" ht="45" customHeight="1">
      <c r="A6" s="72"/>
      <c r="B6" s="68"/>
      <c r="C6" s="69"/>
      <c r="D6" s="68"/>
      <c r="E6" s="69"/>
      <c r="F6" s="68"/>
      <c r="G6" s="69"/>
      <c r="H6" s="68"/>
      <c r="I6" s="69"/>
      <c r="J6" s="68"/>
      <c r="K6" s="69"/>
    </row>
    <row r="7" spans="1:11" ht="15" customHeight="1">
      <c r="A7" s="75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8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1" t="s">
        <v>0</v>
      </c>
      <c r="B5" s="73" t="s">
        <v>952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-2.9666666666666663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5.3</v>
      </c>
      <c r="G388" s="11">
        <f t="shared" si="11"/>
        <v>5.9666666666666659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5.4666666666666659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5.0666666666666673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-5.5</v>
      </c>
      <c r="G414" s="11">
        <f t="shared" si="15"/>
        <v>-7.9666666666666659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-6.7666666666666657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-5.1333333333333329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7.9</v>
      </c>
      <c r="G431" s="11">
        <f t="shared" si="15"/>
        <v>11.566666666666665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9.5666666666666664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-0.96666666666666667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-8.8000000000000007</v>
      </c>
      <c r="G450" s="11">
        <f t="shared" ref="G450" si="52">AVERAGE(F448:F450)</f>
        <v>-8.9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-8.8000000000000007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-8.9</v>
      </c>
      <c r="G455" s="11">
        <f t="shared" ref="G455" si="62">AVERAGE(F453:F455)</f>
        <v>-9.2333333333333343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-9.6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-9.7333333333333343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 t="s">
        <v>8</v>
      </c>
      <c r="F458" s="8" t="s">
        <v>8</v>
      </c>
      <c r="G458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57"/>
  <sheetViews>
    <sheetView showGridLines="0" zoomScaleNormal="100" workbookViewId="0">
      <pane xSplit="1" ySplit="7" topLeftCell="B4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9" ht="15" customHeight="1">
      <c r="A6" s="72"/>
      <c r="B6" s="73" t="s">
        <v>44</v>
      </c>
      <c r="C6" s="74"/>
      <c r="D6" s="80"/>
      <c r="E6" s="73" t="s">
        <v>44</v>
      </c>
      <c r="F6" s="74"/>
      <c r="G6" s="80"/>
      <c r="H6" s="73" t="s">
        <v>44</v>
      </c>
      <c r="I6" s="74"/>
      <c r="J6" s="80"/>
      <c r="K6" s="73" t="s">
        <v>44</v>
      </c>
      <c r="L6" s="74"/>
      <c r="M6" s="80"/>
      <c r="N6" s="73" t="s">
        <v>44</v>
      </c>
      <c r="O6" s="74"/>
      <c r="P6" s="80"/>
      <c r="Q6" s="73" t="s">
        <v>44</v>
      </c>
      <c r="R6" s="74"/>
      <c r="S6" s="80"/>
      <c r="T6" s="73" t="s">
        <v>44</v>
      </c>
      <c r="U6" s="74"/>
      <c r="V6" s="80"/>
      <c r="W6" s="73" t="s">
        <v>44</v>
      </c>
      <c r="X6" s="74"/>
      <c r="Y6" s="80"/>
      <c r="Z6" s="73" t="s">
        <v>44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>AVERAGE(B453:B455)</f>
        <v>-3.7772382783666667</v>
      </c>
      <c r="E455" s="8">
        <v>-18.092169526300001</v>
      </c>
      <c r="F455" s="8" t="s">
        <v>8</v>
      </c>
      <c r="G455" s="11">
        <f t="shared" ref="G455" si="244">AVERAGE(E453:E455)</f>
        <v>-16.89392021836667</v>
      </c>
      <c r="H455" s="8">
        <v>-19.509690514599999</v>
      </c>
      <c r="I455" s="8" t="s">
        <v>8</v>
      </c>
      <c r="J455" s="11">
        <f t="shared" ref="J455" si="245">AVERAGE(H453:H455)</f>
        <v>-18.399728325433333</v>
      </c>
      <c r="K455" s="8">
        <v>-17.960759399400001</v>
      </c>
      <c r="L455" s="8" t="s">
        <v>8</v>
      </c>
      <c r="M455" s="11">
        <f t="shared" ref="M455" si="246">AVERAGE(K453:K455)</f>
        <v>-16.7498596105</v>
      </c>
      <c r="N455" s="8">
        <v>5.3770298388000004</v>
      </c>
      <c r="O455" s="8" t="s">
        <v>8</v>
      </c>
      <c r="P455" s="11">
        <f t="shared" ref="P455" si="247">AVERAGE(N453:N455)</f>
        <v>4.9704412313666664</v>
      </c>
      <c r="Q455" s="8">
        <v>5.6121779069000004</v>
      </c>
      <c r="R455" s="8">
        <v>1.5910438222899321</v>
      </c>
      <c r="S455" s="11">
        <f t="shared" ref="S455" si="248">AVERAGE(R453:R455)</f>
        <v>1.5959407068968705</v>
      </c>
      <c r="T455" s="8">
        <v>12.938024504199999</v>
      </c>
      <c r="U455" s="8" t="s">
        <v>8</v>
      </c>
      <c r="V455" s="11">
        <f t="shared" ref="V455" si="249">+AVERAGE(T453:T455)</f>
        <v>14.599468064733335</v>
      </c>
      <c r="W455" s="8">
        <v>3.5005817954</v>
      </c>
      <c r="X455" s="8">
        <v>3.5480655723098002</v>
      </c>
      <c r="Y455" s="11">
        <f t="shared" ref="Y455" si="250">AVERAGE(X453:X455)</f>
        <v>3.643570417667306</v>
      </c>
      <c r="Z455" s="8">
        <v>1.5703770688000001</v>
      </c>
      <c r="AA455" s="8" t="s">
        <v>8</v>
      </c>
      <c r="AB455" s="11">
        <f t="shared" ref="AB455" si="251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>AVERAGE(B454:B456)</f>
        <v>-2.3641365497</v>
      </c>
      <c r="E456" s="8">
        <v>-15.6584446746</v>
      </c>
      <c r="F456" s="8" t="s">
        <v>8</v>
      </c>
      <c r="G456" s="11">
        <f t="shared" ref="G456" si="252">AVERAGE(E454:E456)</f>
        <v>-16.938084534266668</v>
      </c>
      <c r="H456" s="8">
        <v>-16.673287388799999</v>
      </c>
      <c r="I456" s="8" t="s">
        <v>8</v>
      </c>
      <c r="J456" s="11">
        <f t="shared" ref="J456" si="253">AVERAGE(H454:H456)</f>
        <v>-18.613122194899997</v>
      </c>
      <c r="K456" s="8">
        <v>-16.005758833200002</v>
      </c>
      <c r="L456" s="8" t="s">
        <v>8</v>
      </c>
      <c r="M456" s="11">
        <f t="shared" ref="M456" si="254">AVERAGE(K454:K456)</f>
        <v>-16.635180829933333</v>
      </c>
      <c r="N456" s="8">
        <v>3.8651373012999999</v>
      </c>
      <c r="O456" s="8" t="s">
        <v>8</v>
      </c>
      <c r="P456" s="11">
        <f t="shared" ref="P456" si="255">AVERAGE(N454:N456)</f>
        <v>4.8688417277999996</v>
      </c>
      <c r="Q456" s="8">
        <v>6.0992263887</v>
      </c>
      <c r="R456" s="8">
        <v>0.54057750319238362</v>
      </c>
      <c r="S456" s="11">
        <f t="shared" ref="S456" si="256">AVERAGE(R454:R456)</f>
        <v>1.2861749179400308</v>
      </c>
      <c r="T456" s="8">
        <v>14.6970195674</v>
      </c>
      <c r="U456" s="8" t="s">
        <v>8</v>
      </c>
      <c r="V456" s="11">
        <f t="shared" ref="V456" si="257">+AVERAGE(T454:T456)</f>
        <v>14.513161491299998</v>
      </c>
      <c r="W456" s="8">
        <v>2.2628500349</v>
      </c>
      <c r="X456" s="8">
        <v>3.267343756162771</v>
      </c>
      <c r="Y456" s="11">
        <f t="shared" ref="Y456" si="258">AVERAGE(X454:X456)</f>
        <v>3.1556405469627733</v>
      </c>
      <c r="Z456" s="8">
        <v>1.1779783795000001</v>
      </c>
      <c r="AA456" s="8" t="s">
        <v>8</v>
      </c>
      <c r="AB456" s="11">
        <f t="shared" ref="AB456" si="259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>AVERAGE(B455:B457)</f>
        <v>0.25772670583333329</v>
      </c>
      <c r="E457" s="8">
        <v>-14.310602727999999</v>
      </c>
      <c r="F457" s="8" t="s">
        <v>8</v>
      </c>
      <c r="G457" s="11">
        <f t="shared" ref="G457" si="260">AVERAGE(E455:E457)</f>
        <v>-16.020405642966669</v>
      </c>
      <c r="H457" s="8">
        <v>-15.716705922999999</v>
      </c>
      <c r="I457" s="8" t="s">
        <v>8</v>
      </c>
      <c r="J457" s="11">
        <f t="shared" ref="J457" si="261">AVERAGE(H455:H457)</f>
        <v>-17.299894608799999</v>
      </c>
      <c r="K457" s="8">
        <v>-13.940132499500001</v>
      </c>
      <c r="L457" s="8" t="s">
        <v>8</v>
      </c>
      <c r="M457" s="11">
        <f t="shared" ref="M457" si="262">AVERAGE(K455:K457)</f>
        <v>-15.968883577366668</v>
      </c>
      <c r="N457" s="8">
        <v>4.2085231179999996</v>
      </c>
      <c r="O457" s="8" t="s">
        <v>8</v>
      </c>
      <c r="P457" s="11">
        <f t="shared" ref="P457" si="263">AVERAGE(N455:N457)</f>
        <v>4.4835634193666669</v>
      </c>
      <c r="Q457" s="8">
        <v>3.3255963681999998</v>
      </c>
      <c r="R457" s="8">
        <v>0.6522901285802023</v>
      </c>
      <c r="S457" s="11">
        <f t="shared" ref="S457" si="264">AVERAGE(R455:R457)</f>
        <v>0.92797048468750598</v>
      </c>
      <c r="T457" s="8">
        <v>11.9003570241</v>
      </c>
      <c r="U457" s="8" t="s">
        <v>8</v>
      </c>
      <c r="V457" s="11">
        <f t="shared" ref="V457" si="265">+AVERAGE(T455:T457)</f>
        <v>13.178467031899999</v>
      </c>
      <c r="W457" s="8">
        <v>3.5853249158999998</v>
      </c>
      <c r="X457" s="8">
        <v>6.2268513529374978</v>
      </c>
      <c r="Y457" s="11">
        <f t="shared" ref="Y457" si="266">AVERAGE(X455:X457)</f>
        <v>4.3474202271366895</v>
      </c>
      <c r="Z457" s="8">
        <v>0.82825772710000001</v>
      </c>
      <c r="AA457" s="8" t="s">
        <v>8</v>
      </c>
      <c r="AB457" s="11">
        <f t="shared" ref="AB457" si="267">AVERAGE(Z455:Z457)</f>
        <v>1.1922043918</v>
      </c>
    </row>
  </sheetData>
  <mergeCells count="19">
    <mergeCell ref="Q6:S6"/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7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40</v>
      </c>
      <c r="C6" s="74"/>
      <c r="D6" s="80"/>
      <c r="E6" s="73" t="s">
        <v>40</v>
      </c>
      <c r="F6" s="74"/>
      <c r="G6" s="80"/>
      <c r="H6" s="73" t="s">
        <v>40</v>
      </c>
      <c r="I6" s="74"/>
      <c r="J6" s="80"/>
      <c r="K6" s="73" t="s">
        <v>40</v>
      </c>
      <c r="L6" s="74"/>
      <c r="M6" s="80"/>
      <c r="N6" s="73" t="s">
        <v>40</v>
      </c>
      <c r="O6" s="74"/>
      <c r="P6" s="80"/>
      <c r="Q6" s="73" t="s">
        <v>40</v>
      </c>
      <c r="R6" s="74"/>
      <c r="S6" s="80"/>
      <c r="T6" s="73" t="s">
        <v>40</v>
      </c>
      <c r="U6" s="74"/>
      <c r="V6" s="80"/>
      <c r="W6" s="73" t="s">
        <v>40</v>
      </c>
      <c r="X6" s="74"/>
      <c r="Y6" s="80"/>
      <c r="Z6" s="73" t="s">
        <v>40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7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41</v>
      </c>
      <c r="C6" s="74"/>
      <c r="D6" s="80"/>
      <c r="E6" s="73" t="s">
        <v>41</v>
      </c>
      <c r="F6" s="74"/>
      <c r="G6" s="80"/>
      <c r="H6" s="73" t="s">
        <v>41</v>
      </c>
      <c r="I6" s="74"/>
      <c r="J6" s="80"/>
      <c r="K6" s="73" t="s">
        <v>41</v>
      </c>
      <c r="L6" s="74"/>
      <c r="M6" s="80"/>
      <c r="N6" s="73" t="s">
        <v>41</v>
      </c>
      <c r="O6" s="74"/>
      <c r="P6" s="80"/>
      <c r="Q6" s="73" t="s">
        <v>41</v>
      </c>
      <c r="R6" s="74"/>
      <c r="S6" s="80"/>
      <c r="T6" s="73" t="s">
        <v>41</v>
      </c>
      <c r="U6" s="74"/>
      <c r="V6" s="80"/>
      <c r="W6" s="73" t="s">
        <v>41</v>
      </c>
      <c r="X6" s="74"/>
      <c r="Y6" s="80"/>
      <c r="Z6" s="73" t="s">
        <v>41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2024-06-24T09:47:03Z</dcterms:modified>
</cp:coreProperties>
</file>