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4916D998-4B6E-4707-9C3A-CAD0878631D6}" xr6:coauthVersionLast="47" xr6:coauthVersionMax="47" xr10:uidLastSave="{00000000-0000-0000-0000-000000000000}"/>
  <bookViews>
    <workbookView xWindow="-120" yWindow="-120" windowWidth="29040" windowHeight="15720" tabRatio="808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LHI" sheetId="88" r:id="rId58"/>
    <sheet name="CAE-Rev3" sheetId="36" r:id="rId59"/>
  </sheets>
  <definedNames>
    <definedName name="_xlnm._FilterDatabase" localSheetId="58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80" i="60" l="1"/>
  <c r="J427" i="1"/>
  <c r="G328" i="38"/>
  <c r="G451" i="14"/>
  <c r="G475" i="12"/>
  <c r="Y280" i="69"/>
  <c r="V280" i="69"/>
  <c r="S280" i="69"/>
  <c r="P280" i="69"/>
  <c r="M280" i="69"/>
  <c r="J280" i="69"/>
  <c r="G280" i="69"/>
  <c r="D280" i="69"/>
  <c r="Y280" i="70"/>
  <c r="V280" i="70"/>
  <c r="S280" i="70"/>
  <c r="P280" i="70"/>
  <c r="M280" i="70"/>
  <c r="J280" i="70"/>
  <c r="G280" i="70"/>
  <c r="D280" i="70"/>
  <c r="Y280" i="68"/>
  <c r="V280" i="68"/>
  <c r="S280" i="68"/>
  <c r="P280" i="68"/>
  <c r="M280" i="68"/>
  <c r="J280" i="68"/>
  <c r="G280" i="68"/>
  <c r="D280" i="68"/>
  <c r="Y280" i="67"/>
  <c r="V280" i="67"/>
  <c r="S280" i="67"/>
  <c r="P280" i="67"/>
  <c r="M280" i="67"/>
  <c r="J280" i="67"/>
  <c r="G280" i="67"/>
  <c r="D280" i="67"/>
  <c r="Y280" i="66"/>
  <c r="V280" i="66"/>
  <c r="S280" i="66"/>
  <c r="P280" i="66"/>
  <c r="M280" i="66"/>
  <c r="J280" i="66"/>
  <c r="G280" i="66"/>
  <c r="D280" i="66"/>
  <c r="Y280" i="64"/>
  <c r="V280" i="64"/>
  <c r="S280" i="64"/>
  <c r="P280" i="64"/>
  <c r="M280" i="64"/>
  <c r="J280" i="64"/>
  <c r="G280" i="64"/>
  <c r="D280" i="64"/>
  <c r="Y280" i="63"/>
  <c r="V280" i="63"/>
  <c r="S280" i="63"/>
  <c r="P280" i="63"/>
  <c r="M280" i="63"/>
  <c r="J280" i="63"/>
  <c r="G280" i="63"/>
  <c r="D280" i="63"/>
  <c r="Y280" i="65"/>
  <c r="V280" i="65"/>
  <c r="S280" i="65"/>
  <c r="P280" i="65"/>
  <c r="M280" i="65"/>
  <c r="J280" i="65"/>
  <c r="G280" i="65"/>
  <c r="D280" i="65"/>
  <c r="Y280" i="61"/>
  <c r="V280" i="61"/>
  <c r="S280" i="61"/>
  <c r="P280" i="61"/>
  <c r="M280" i="61"/>
  <c r="J280" i="61"/>
  <c r="G280" i="61"/>
  <c r="D280" i="61"/>
  <c r="D281" i="60"/>
  <c r="AB427" i="9"/>
  <c r="Y427" i="9"/>
  <c r="V427" i="9"/>
  <c r="S427" i="9"/>
  <c r="P427" i="9"/>
  <c r="M427" i="9"/>
  <c r="J427" i="9"/>
  <c r="G427" i="9"/>
  <c r="D427" i="9"/>
  <c r="AB427" i="4"/>
  <c r="Y427" i="4"/>
  <c r="V427" i="4"/>
  <c r="S427" i="4"/>
  <c r="P427" i="4"/>
  <c r="M427" i="4"/>
  <c r="J427" i="4"/>
  <c r="G427" i="4"/>
  <c r="D427" i="4"/>
  <c r="AB427" i="71"/>
  <c r="Y427" i="71"/>
  <c r="V427" i="71"/>
  <c r="S427" i="71"/>
  <c r="P427" i="71"/>
  <c r="M427" i="71"/>
  <c r="J427" i="71"/>
  <c r="G427" i="71"/>
  <c r="D427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2" i="14"/>
  <c r="C428" i="82"/>
  <c r="AN323" i="8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G476" i="12"/>
  <c r="D476" i="12"/>
  <c r="G279" i="60" l="1"/>
  <c r="J426" i="1"/>
  <c r="G327" i="38"/>
  <c r="G450" i="14"/>
  <c r="G474" i="12"/>
  <c r="Y279" i="69"/>
  <c r="V279" i="69"/>
  <c r="S279" i="69"/>
  <c r="P279" i="69"/>
  <c r="M279" i="69"/>
  <c r="J279" i="69"/>
  <c r="G279" i="69"/>
  <c r="D279" i="69"/>
  <c r="Y279" i="70"/>
  <c r="V279" i="70"/>
  <c r="S279" i="70"/>
  <c r="P279" i="70"/>
  <c r="M279" i="70"/>
  <c r="J279" i="70"/>
  <c r="G279" i="70"/>
  <c r="D279" i="70"/>
  <c r="Y279" i="68"/>
  <c r="V279" i="68"/>
  <c r="S279" i="68"/>
  <c r="P279" i="68"/>
  <c r="M279" i="68"/>
  <c r="J279" i="68"/>
  <c r="G279" i="68"/>
  <c r="D279" i="68"/>
  <c r="Y279" i="67"/>
  <c r="V279" i="67"/>
  <c r="S279" i="67"/>
  <c r="P279" i="67"/>
  <c r="M279" i="67"/>
  <c r="J279" i="67"/>
  <c r="G279" i="67"/>
  <c r="D279" i="67"/>
  <c r="Y279" i="66"/>
  <c r="V279" i="66"/>
  <c r="S279" i="66"/>
  <c r="P279" i="66"/>
  <c r="M279" i="66"/>
  <c r="J279" i="66"/>
  <c r="G279" i="66"/>
  <c r="D279" i="66"/>
  <c r="Y279" i="64"/>
  <c r="V279" i="64"/>
  <c r="S279" i="64"/>
  <c r="P279" i="64"/>
  <c r="M279" i="64"/>
  <c r="J279" i="64"/>
  <c r="G279" i="64"/>
  <c r="D279" i="64"/>
  <c r="Y279" i="63"/>
  <c r="V279" i="63"/>
  <c r="S279" i="63"/>
  <c r="P279" i="63"/>
  <c r="M279" i="63"/>
  <c r="J279" i="63"/>
  <c r="G279" i="63"/>
  <c r="D279" i="63"/>
  <c r="Y279" i="65"/>
  <c r="V279" i="65"/>
  <c r="S279" i="65"/>
  <c r="P279" i="65"/>
  <c r="M279" i="65"/>
  <c r="J279" i="65"/>
  <c r="G279" i="65"/>
  <c r="D279" i="65"/>
  <c r="Y279" i="61"/>
  <c r="V279" i="61"/>
  <c r="S279" i="61"/>
  <c r="P279" i="61"/>
  <c r="M279" i="61"/>
  <c r="J279" i="61"/>
  <c r="G279" i="61"/>
  <c r="D279" i="61"/>
  <c r="D280" i="60"/>
  <c r="AB426" i="9"/>
  <c r="Y426" i="9"/>
  <c r="V426" i="9"/>
  <c r="S426" i="9"/>
  <c r="P426" i="9"/>
  <c r="M426" i="9"/>
  <c r="J426" i="9"/>
  <c r="G426" i="9"/>
  <c r="D426" i="9"/>
  <c r="AB426" i="4"/>
  <c r="Y426" i="4"/>
  <c r="V426" i="4"/>
  <c r="S426" i="4"/>
  <c r="P426" i="4"/>
  <c r="M426" i="4"/>
  <c r="J426" i="4"/>
  <c r="G426" i="4"/>
  <c r="D426" i="4"/>
  <c r="AB426" i="71"/>
  <c r="Y426" i="71"/>
  <c r="V426" i="71"/>
  <c r="S426" i="71"/>
  <c r="P426" i="71"/>
  <c r="M426" i="71"/>
  <c r="J426" i="71"/>
  <c r="G426" i="71"/>
  <c r="D426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1" i="14"/>
  <c r="C427" i="82"/>
  <c r="AN322" i="8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/>
  <c r="G449" i="14"/>
  <c r="V278" i="69"/>
  <c r="M278" i="69"/>
  <c r="D278" i="69"/>
  <c r="V278" i="70"/>
  <c r="D278" i="70"/>
  <c r="V278" i="68"/>
  <c r="P278" i="68"/>
  <c r="G278" i="68"/>
  <c r="V278" i="67"/>
  <c r="G278" i="67"/>
  <c r="D278" i="67"/>
  <c r="V278" i="66"/>
  <c r="M278" i="66"/>
  <c r="D278" i="66"/>
  <c r="V278" i="64"/>
  <c r="P278" i="64"/>
  <c r="V278" i="63"/>
  <c r="P278" i="63"/>
  <c r="G278" i="63"/>
  <c r="M278" i="65"/>
  <c r="S278" i="61"/>
  <c r="J278" i="61"/>
  <c r="D279" i="60"/>
  <c r="AB425" i="9"/>
  <c r="S425" i="9"/>
  <c r="M425" i="9"/>
  <c r="J425" i="9"/>
  <c r="D425" i="9"/>
  <c r="AB425" i="4"/>
  <c r="S425" i="4"/>
  <c r="M425" i="4"/>
  <c r="J425" i="4"/>
  <c r="D425" i="4"/>
  <c r="AB425" i="71"/>
  <c r="S425" i="71"/>
  <c r="M425" i="71"/>
  <c r="J425" i="71"/>
  <c r="D425" i="71"/>
  <c r="M426" i="1"/>
  <c r="D426" i="1"/>
  <c r="J326" i="43"/>
  <c r="J326" i="42"/>
  <c r="J326" i="41"/>
  <c r="J326" i="40"/>
  <c r="D327" i="38"/>
  <c r="V449" i="35"/>
  <c r="P449" i="35"/>
  <c r="G449" i="35"/>
  <c r="AB449" i="34"/>
  <c r="Y449" i="34"/>
  <c r="P449" i="34"/>
  <c r="J449" i="34"/>
  <c r="G449" i="34"/>
  <c r="AB449" i="33"/>
  <c r="V449" i="33"/>
  <c r="S449" i="33"/>
  <c r="J449" i="33"/>
  <c r="D449" i="33"/>
  <c r="AB449" i="32"/>
  <c r="S449" i="32"/>
  <c r="M449" i="32"/>
  <c r="J449" i="32"/>
  <c r="AB449" i="31"/>
  <c r="V449" i="31"/>
  <c r="P449" i="31"/>
  <c r="J449" i="31"/>
  <c r="G449" i="31"/>
  <c r="AB449" i="29"/>
  <c r="V449" i="29"/>
  <c r="P449" i="29"/>
  <c r="J449" i="29"/>
  <c r="G449" i="29"/>
  <c r="D450" i="14"/>
  <c r="C426" i="82"/>
  <c r="AN321" i="8"/>
  <c r="AE321" i="8"/>
  <c r="Y321" i="8"/>
  <c r="P321" i="8"/>
  <c r="J321" i="8"/>
  <c r="D321" i="8"/>
  <c r="J98" i="81"/>
  <c r="G98" i="81"/>
  <c r="D98" i="81"/>
  <c r="J98" i="80"/>
  <c r="G98" i="80"/>
  <c r="D98" i="80"/>
  <c r="J98" i="79"/>
  <c r="G98" i="79"/>
  <c r="D98" i="79"/>
  <c r="J98" i="78"/>
  <c r="G98" i="78"/>
  <c r="D98" i="78"/>
  <c r="J98" i="77"/>
  <c r="G98" i="77"/>
  <c r="D98" i="77"/>
  <c r="J98" i="76"/>
  <c r="G98" i="76"/>
  <c r="D98" i="76"/>
  <c r="J98" i="75"/>
  <c r="G98" i="75"/>
  <c r="D98" i="75"/>
  <c r="J98" i="74"/>
  <c r="G98" i="74"/>
  <c r="D98" i="74"/>
  <c r="J98" i="73"/>
  <c r="G98" i="73"/>
  <c r="D98" i="73"/>
  <c r="S147" i="11"/>
  <c r="P147" i="11"/>
  <c r="M147" i="11"/>
  <c r="J147" i="11"/>
  <c r="G147" i="11"/>
  <c r="D147" i="11"/>
  <c r="V147" i="6"/>
  <c r="S147" i="6"/>
  <c r="P147" i="6"/>
  <c r="M147" i="6"/>
  <c r="J147" i="6"/>
  <c r="G147" i="6"/>
  <c r="D147" i="6"/>
  <c r="S147" i="10"/>
  <c r="P147" i="10"/>
  <c r="M147" i="10"/>
  <c r="J147" i="10"/>
  <c r="G147" i="10"/>
  <c r="D147" i="10"/>
  <c r="M114" i="47"/>
  <c r="J114" i="47"/>
  <c r="G114" i="47"/>
  <c r="D114" i="47"/>
  <c r="M114" i="46"/>
  <c r="J114" i="46"/>
  <c r="G114" i="46"/>
  <c r="D114" i="46"/>
  <c r="M114" i="44"/>
  <c r="J114" i="44"/>
  <c r="G114" i="44"/>
  <c r="D114" i="44"/>
  <c r="M114" i="45"/>
  <c r="J114" i="45"/>
  <c r="G114" i="45"/>
  <c r="D114" i="45"/>
  <c r="AE155" i="59"/>
  <c r="AB155" i="59"/>
  <c r="Y155" i="59"/>
  <c r="V155" i="59"/>
  <c r="S155" i="59"/>
  <c r="P155" i="59"/>
  <c r="M155" i="59"/>
  <c r="J155" i="59"/>
  <c r="G155" i="59"/>
  <c r="D155" i="59"/>
  <c r="AE155" i="58"/>
  <c r="AB155" i="58"/>
  <c r="Y155" i="58"/>
  <c r="V155" i="58"/>
  <c r="S155" i="58"/>
  <c r="P155" i="58"/>
  <c r="M155" i="58"/>
  <c r="J155" i="58"/>
  <c r="G155" i="58"/>
  <c r="D155" i="58"/>
  <c r="AE155" i="57"/>
  <c r="AB155" i="57"/>
  <c r="Y155" i="57"/>
  <c r="V155" i="57"/>
  <c r="S155" i="57"/>
  <c r="P155" i="57"/>
  <c r="M155" i="57"/>
  <c r="J155" i="57"/>
  <c r="G155" i="57"/>
  <c r="D155" i="57"/>
  <c r="AE155" i="56"/>
  <c r="AB155" i="56"/>
  <c r="Y155" i="56"/>
  <c r="V155" i="56"/>
  <c r="S155" i="56"/>
  <c r="P155" i="56"/>
  <c r="M155" i="56"/>
  <c r="J155" i="56"/>
  <c r="G155" i="56"/>
  <c r="D155" i="56"/>
  <c r="AE155" i="54"/>
  <c r="AB155" i="54"/>
  <c r="Y155" i="54"/>
  <c r="V155" i="54"/>
  <c r="S155" i="54"/>
  <c r="P155" i="54"/>
  <c r="M155" i="54"/>
  <c r="J155" i="54"/>
  <c r="G155" i="54"/>
  <c r="D155" i="54"/>
  <c r="AG155" i="53"/>
  <c r="AE155" i="53"/>
  <c r="AB155" i="53"/>
  <c r="Y155" i="53"/>
  <c r="V155" i="53"/>
  <c r="S155" i="53"/>
  <c r="P155" i="53"/>
  <c r="M155" i="53"/>
  <c r="J155" i="53"/>
  <c r="G155" i="53"/>
  <c r="D155" i="53"/>
  <c r="J112" i="13"/>
  <c r="G112" i="13"/>
  <c r="D112" i="13"/>
  <c r="G277" i="60"/>
  <c r="G325" i="38"/>
  <c r="G448" i="14"/>
  <c r="P277" i="69"/>
  <c r="J277" i="70"/>
  <c r="D277" i="70"/>
  <c r="P277" i="68"/>
  <c r="P277" i="66"/>
  <c r="D277" i="66"/>
  <c r="V277" i="64"/>
  <c r="P277" i="64"/>
  <c r="P277" i="63"/>
  <c r="V277" i="65"/>
  <c r="D277" i="65"/>
  <c r="V424" i="9"/>
  <c r="M424" i="4"/>
  <c r="S424" i="71"/>
  <c r="M424" i="71"/>
  <c r="D424" i="71"/>
  <c r="M325" i="43"/>
  <c r="J325" i="43"/>
  <c r="D325" i="43"/>
  <c r="M325" i="42"/>
  <c r="J325" i="42"/>
  <c r="D325" i="42"/>
  <c r="J325" i="41"/>
  <c r="D326" i="38"/>
  <c r="V448" i="35"/>
  <c r="S448" i="35"/>
  <c r="P448" i="35"/>
  <c r="G448" i="35"/>
  <c r="M448" i="34"/>
  <c r="Y448" i="33"/>
  <c r="G448" i="33"/>
  <c r="M448" i="32"/>
  <c r="Y448" i="31"/>
  <c r="J448" i="31"/>
  <c r="Y448" i="29"/>
  <c r="P448" i="29"/>
  <c r="J448" i="29"/>
  <c r="AB320" i="8"/>
  <c r="M320" i="8"/>
  <c r="J320" i="8"/>
  <c r="D324" i="42"/>
  <c r="M324" i="41"/>
  <c r="D324" i="41"/>
  <c r="D97" i="80"/>
  <c r="D97" i="77"/>
  <c r="J97" i="74"/>
  <c r="D97" i="74"/>
  <c r="J97" i="73"/>
  <c r="V146" i="6"/>
  <c r="G146" i="6"/>
  <c r="S146" i="10"/>
  <c r="J113" i="47"/>
  <c r="D113" i="47"/>
  <c r="J113" i="46"/>
  <c r="D113" i="46"/>
  <c r="J113" i="44"/>
  <c r="D113" i="44"/>
  <c r="G113" i="45"/>
  <c r="AB154" i="59"/>
  <c r="V154" i="59"/>
  <c r="D154" i="59"/>
  <c r="AE154" i="58"/>
  <c r="S154" i="58"/>
  <c r="M154" i="58"/>
  <c r="AB154" i="57"/>
  <c r="V154" i="57"/>
  <c r="J154" i="57"/>
  <c r="D154" i="57"/>
  <c r="S154" i="56"/>
  <c r="M154" i="56"/>
  <c r="AB154" i="54"/>
  <c r="V154" i="54"/>
  <c r="AG154" i="53"/>
  <c r="AB154" i="53"/>
  <c r="V154" i="53"/>
  <c r="P154" i="53"/>
  <c r="M154" i="53"/>
  <c r="D154" i="53"/>
  <c r="G111" i="13"/>
  <c r="B9" i="87"/>
  <c r="B10" i="87"/>
  <c r="AE317" i="8" l="1"/>
  <c r="D472" i="12"/>
  <c r="AB319" i="8"/>
  <c r="Y447" i="29"/>
  <c r="Y447" i="31"/>
  <c r="P447" i="32"/>
  <c r="P317" i="8"/>
  <c r="D474" i="12"/>
  <c r="M321" i="8"/>
  <c r="AB321" i="8"/>
  <c r="M449" i="29"/>
  <c r="Y449" i="29"/>
  <c r="M449" i="31"/>
  <c r="Y449" i="31"/>
  <c r="P449" i="32"/>
  <c r="G449" i="33"/>
  <c r="Y449" i="33"/>
  <c r="M449" i="34"/>
  <c r="D449" i="35"/>
  <c r="S449" i="35"/>
  <c r="D326" i="40"/>
  <c r="M326" i="40"/>
  <c r="D326" i="41"/>
  <c r="M326" i="41"/>
  <c r="D326" i="42"/>
  <c r="M326" i="42"/>
  <c r="D326" i="43"/>
  <c r="M326" i="43"/>
  <c r="V425" i="71"/>
  <c r="V425" i="4"/>
  <c r="V425" i="9"/>
  <c r="D278" i="65"/>
  <c r="V278" i="65"/>
  <c r="Y278" i="63"/>
  <c r="S278" i="64"/>
  <c r="G278" i="66"/>
  <c r="P278" i="66"/>
  <c r="S278" i="67"/>
  <c r="Y278" i="68"/>
  <c r="J278" i="70"/>
  <c r="G278" i="69"/>
  <c r="P278" i="69"/>
  <c r="G326" i="38"/>
  <c r="Y421" i="9"/>
  <c r="V447" i="35"/>
  <c r="M423" i="71"/>
  <c r="P276" i="63"/>
  <c r="V276" i="67"/>
  <c r="D276" i="70"/>
  <c r="AH320" i="8"/>
  <c r="D448" i="32"/>
  <c r="P325" i="42"/>
  <c r="G325" i="43"/>
  <c r="V449" i="32"/>
  <c r="P326" i="43"/>
  <c r="G425" i="9"/>
  <c r="V278" i="61"/>
  <c r="Y278" i="70"/>
  <c r="J425" i="1"/>
  <c r="Y446" i="29"/>
  <c r="Y446" i="31"/>
  <c r="P446" i="32"/>
  <c r="G446" i="33"/>
  <c r="Y446" i="33"/>
  <c r="M446" i="34"/>
  <c r="D446" i="35"/>
  <c r="S446" i="35"/>
  <c r="D323" i="40"/>
  <c r="D323" i="41"/>
  <c r="D323" i="42"/>
  <c r="M323" i="42"/>
  <c r="D323" i="43"/>
  <c r="G275" i="66"/>
  <c r="P275" i="66"/>
  <c r="P275" i="69"/>
  <c r="G323" i="38"/>
  <c r="P445" i="33"/>
  <c r="Y421" i="4"/>
  <c r="S447" i="32"/>
  <c r="M423" i="9"/>
  <c r="J276" i="61"/>
  <c r="V276" i="64"/>
  <c r="V448" i="32"/>
  <c r="G325" i="42"/>
  <c r="G424" i="71"/>
  <c r="G424" i="9"/>
  <c r="V277" i="61"/>
  <c r="J277" i="66"/>
  <c r="AH321" i="8"/>
  <c r="D449" i="32"/>
  <c r="J449" i="35"/>
  <c r="G425" i="71"/>
  <c r="P425" i="9"/>
  <c r="M278" i="64"/>
  <c r="J278" i="66"/>
  <c r="Y278" i="67"/>
  <c r="J278" i="69"/>
  <c r="G445" i="32"/>
  <c r="D445" i="34"/>
  <c r="D448" i="14"/>
  <c r="M423" i="4"/>
  <c r="D277" i="60"/>
  <c r="M276" i="65"/>
  <c r="P276" i="68"/>
  <c r="P424" i="9"/>
  <c r="S321" i="8"/>
  <c r="M449" i="33"/>
  <c r="S449" i="34"/>
  <c r="G326" i="40"/>
  <c r="P326" i="40"/>
  <c r="G326" i="41"/>
  <c r="G326" i="42"/>
  <c r="P425" i="4"/>
  <c r="M278" i="70"/>
  <c r="G473" i="12"/>
  <c r="AE154" i="53"/>
  <c r="M154" i="54"/>
  <c r="J154" i="56"/>
  <c r="AB154" i="56"/>
  <c r="M154" i="57"/>
  <c r="AE154" i="57"/>
  <c r="AE154" i="59"/>
  <c r="D146" i="10"/>
  <c r="M146" i="6"/>
  <c r="G97" i="73"/>
  <c r="G97" i="77"/>
  <c r="G97" i="78"/>
  <c r="D445" i="31"/>
  <c r="Y445" i="32"/>
  <c r="V445" i="34"/>
  <c r="P447" i="34"/>
  <c r="S276" i="61"/>
  <c r="D276" i="67"/>
  <c r="G276" i="68"/>
  <c r="P325" i="41"/>
  <c r="D277" i="64"/>
  <c r="J277" i="69"/>
  <c r="J424" i="1"/>
  <c r="Y449" i="35"/>
  <c r="P326" i="41"/>
  <c r="P326" i="42"/>
  <c r="G326" i="43"/>
  <c r="P425" i="71"/>
  <c r="G425" i="4"/>
  <c r="D278" i="64"/>
  <c r="Y278" i="64"/>
  <c r="S278" i="66"/>
  <c r="M278" i="67"/>
  <c r="S278" i="69"/>
  <c r="AK320" i="8"/>
  <c r="Y424" i="71"/>
  <c r="Y424" i="4"/>
  <c r="G278" i="70"/>
  <c r="P278" i="70"/>
  <c r="G321" i="8"/>
  <c r="V321" i="8"/>
  <c r="AK321" i="8"/>
  <c r="D449" i="29"/>
  <c r="S449" i="29"/>
  <c r="D449" i="31"/>
  <c r="S449" i="31"/>
  <c r="G449" i="32"/>
  <c r="Y449" i="32"/>
  <c r="P449" i="33"/>
  <c r="D449" i="34"/>
  <c r="V449" i="34"/>
  <c r="M449" i="35"/>
  <c r="AB449" i="35"/>
  <c r="G426" i="1"/>
  <c r="Y425" i="71"/>
  <c r="Y425" i="4"/>
  <c r="Y425" i="9"/>
  <c r="D278" i="61"/>
  <c r="M278" i="61"/>
  <c r="G278" i="65"/>
  <c r="P278" i="65"/>
  <c r="Y278" i="65"/>
  <c r="J278" i="63"/>
  <c r="S278" i="63"/>
  <c r="G278" i="64"/>
  <c r="P278" i="67"/>
  <c r="J278" i="68"/>
  <c r="S278" i="68"/>
  <c r="J277" i="65"/>
  <c r="D277" i="63"/>
  <c r="J277" i="64"/>
  <c r="D277" i="68"/>
  <c r="G278" i="61"/>
  <c r="P278" i="61"/>
  <c r="Y278" i="61"/>
  <c r="J278" i="65"/>
  <c r="S278" i="65"/>
  <c r="D278" i="63"/>
  <c r="M278" i="63"/>
  <c r="J278" i="64"/>
  <c r="Y278" i="66"/>
  <c r="J278" i="67"/>
  <c r="D278" i="68"/>
  <c r="M278" i="68"/>
  <c r="S278" i="70"/>
  <c r="Y278" i="69"/>
  <c r="D274" i="61"/>
  <c r="P274" i="65"/>
  <c r="P274" i="70"/>
  <c r="G97" i="76"/>
  <c r="J97" i="77"/>
  <c r="G97" i="80"/>
  <c r="G97" i="81"/>
  <c r="D324" i="43"/>
  <c r="Y448" i="35"/>
  <c r="G317" i="8"/>
  <c r="AK317" i="8"/>
  <c r="AH319" i="8"/>
  <c r="D447" i="32"/>
  <c r="V447" i="32"/>
  <c r="M447" i="33"/>
  <c r="J447" i="35"/>
  <c r="G324" i="41"/>
  <c r="P324" i="41"/>
  <c r="P324" i="42"/>
  <c r="G423" i="71"/>
  <c r="G423" i="4"/>
  <c r="G423" i="9"/>
  <c r="J276" i="66"/>
  <c r="M276" i="67"/>
  <c r="P277" i="65"/>
  <c r="J277" i="63"/>
  <c r="J277" i="68"/>
  <c r="P277" i="70"/>
  <c r="V448" i="31"/>
  <c r="Y445" i="29"/>
  <c r="M445" i="31"/>
  <c r="P445" i="32"/>
  <c r="G445" i="33"/>
  <c r="Y445" i="33"/>
  <c r="M445" i="34"/>
  <c r="D322" i="41"/>
  <c r="D322" i="43"/>
  <c r="P274" i="66"/>
  <c r="P274" i="69"/>
  <c r="D471" i="12"/>
  <c r="M318" i="8"/>
  <c r="AB318" i="8"/>
  <c r="D447" i="14"/>
  <c r="P446" i="34"/>
  <c r="D276" i="60"/>
  <c r="G275" i="63"/>
  <c r="D275" i="67"/>
  <c r="V275" i="67"/>
  <c r="P275" i="68"/>
  <c r="J319" i="8"/>
  <c r="J447" i="32"/>
  <c r="AB447" i="32"/>
  <c r="G447" i="34"/>
  <c r="Y447" i="34"/>
  <c r="D325" i="38"/>
  <c r="J324" i="41"/>
  <c r="J324" i="42"/>
  <c r="J324" i="43"/>
  <c r="S423" i="71"/>
  <c r="S423" i="4"/>
  <c r="S423" i="9"/>
  <c r="D276" i="66"/>
  <c r="G276" i="67"/>
  <c r="V276" i="68"/>
  <c r="G276" i="60"/>
  <c r="J424" i="71"/>
  <c r="AB424" i="71"/>
  <c r="D318" i="8"/>
  <c r="G446" i="34"/>
  <c r="Y446" i="34"/>
  <c r="J323" i="40"/>
  <c r="J323" i="41"/>
  <c r="J323" i="42"/>
  <c r="J323" i="43"/>
  <c r="S422" i="71"/>
  <c r="S422" i="4"/>
  <c r="S422" i="9"/>
  <c r="V275" i="63"/>
  <c r="D448" i="35"/>
  <c r="G277" i="68"/>
  <c r="G445" i="29"/>
  <c r="G445" i="31"/>
  <c r="J445" i="32"/>
  <c r="AB445" i="32"/>
  <c r="G445" i="34"/>
  <c r="Y445" i="34"/>
  <c r="P445" i="35"/>
  <c r="D323" i="38"/>
  <c r="J322" i="41"/>
  <c r="V274" i="63"/>
  <c r="D274" i="66"/>
  <c r="V274" i="68"/>
  <c r="D274" i="69"/>
  <c r="V274" i="69"/>
  <c r="G274" i="60"/>
  <c r="J446" i="29"/>
  <c r="J446" i="31"/>
  <c r="M446" i="32"/>
  <c r="D446" i="33"/>
  <c r="V446" i="33"/>
  <c r="J275" i="65"/>
  <c r="M275" i="63"/>
  <c r="J275" i="64"/>
  <c r="J275" i="67"/>
  <c r="D275" i="68"/>
  <c r="P448" i="33"/>
  <c r="D448" i="34"/>
  <c r="V448" i="34"/>
  <c r="S448" i="32"/>
  <c r="P448" i="34"/>
  <c r="D278" i="60"/>
  <c r="G277" i="61"/>
  <c r="P277" i="61"/>
  <c r="S277" i="66"/>
  <c r="M277" i="67"/>
  <c r="Y277" i="67"/>
  <c r="Y277" i="70"/>
  <c r="M425" i="1"/>
  <c r="Y154" i="53"/>
  <c r="G154" i="54"/>
  <c r="D154" i="56"/>
  <c r="V154" i="56"/>
  <c r="J154" i="58"/>
  <c r="AB154" i="58"/>
  <c r="J146" i="10"/>
  <c r="D146" i="11"/>
  <c r="G448" i="29"/>
  <c r="S424" i="9"/>
  <c r="D277" i="69"/>
  <c r="AB424" i="4"/>
  <c r="AB317" i="8"/>
  <c r="P445" i="29"/>
  <c r="P445" i="31"/>
  <c r="AB445" i="31"/>
  <c r="S445" i="32"/>
  <c r="P445" i="34"/>
  <c r="G445" i="35"/>
  <c r="V445" i="35"/>
  <c r="D275" i="60"/>
  <c r="J274" i="61"/>
  <c r="V274" i="64"/>
  <c r="V274" i="67"/>
  <c r="D274" i="70"/>
  <c r="V274" i="70"/>
  <c r="C424" i="82"/>
  <c r="J447" i="29"/>
  <c r="J447" i="31"/>
  <c r="M447" i="32"/>
  <c r="D447" i="33"/>
  <c r="V447" i="33"/>
  <c r="J447" i="34"/>
  <c r="G276" i="61"/>
  <c r="P276" i="61"/>
  <c r="Y276" i="61"/>
  <c r="S276" i="65"/>
  <c r="D276" i="63"/>
  <c r="J276" i="64"/>
  <c r="J276" i="67"/>
  <c r="D276" i="68"/>
  <c r="M276" i="68"/>
  <c r="D473" i="12"/>
  <c r="D325" i="41"/>
  <c r="S448" i="33"/>
  <c r="V424" i="4"/>
  <c r="S277" i="64"/>
  <c r="Y277" i="69"/>
  <c r="D424" i="4"/>
  <c r="D445" i="32"/>
  <c r="M445" i="33"/>
  <c r="P322" i="41"/>
  <c r="P322" i="43"/>
  <c r="G421" i="71"/>
  <c r="G421" i="4"/>
  <c r="G421" i="9"/>
  <c r="Y274" i="64"/>
  <c r="J274" i="66"/>
  <c r="J274" i="69"/>
  <c r="S318" i="8"/>
  <c r="AH318" i="8"/>
  <c r="S446" i="29"/>
  <c r="S446" i="31"/>
  <c r="G446" i="32"/>
  <c r="P446" i="33"/>
  <c r="D446" i="34"/>
  <c r="V446" i="34"/>
  <c r="M446" i="35"/>
  <c r="AB446" i="35"/>
  <c r="G423" i="1"/>
  <c r="Y422" i="71"/>
  <c r="Y422" i="9"/>
  <c r="P275" i="65"/>
  <c r="S275" i="63"/>
  <c r="P275" i="67"/>
  <c r="J275" i="68"/>
  <c r="D276" i="65"/>
  <c r="V276" i="65"/>
  <c r="P276" i="66"/>
  <c r="S276" i="67"/>
  <c r="J276" i="70"/>
  <c r="Y320" i="8"/>
  <c r="D449" i="14"/>
  <c r="V448" i="29"/>
  <c r="D448" i="31"/>
  <c r="AB448" i="31"/>
  <c r="AB448" i="32"/>
  <c r="AB448" i="33"/>
  <c r="Y448" i="34"/>
  <c r="M448" i="35"/>
  <c r="G325" i="41"/>
  <c r="G425" i="1"/>
  <c r="P424" i="71"/>
  <c r="J424" i="4"/>
  <c r="S424" i="4"/>
  <c r="AB424" i="9"/>
  <c r="D277" i="61"/>
  <c r="M277" i="61"/>
  <c r="S277" i="65"/>
  <c r="S277" i="67"/>
  <c r="S277" i="68"/>
  <c r="M277" i="69"/>
  <c r="V445" i="32"/>
  <c r="J445" i="35"/>
  <c r="S154" i="53"/>
  <c r="P154" i="54"/>
  <c r="AE154" i="54"/>
  <c r="S154" i="57"/>
  <c r="D154" i="58"/>
  <c r="V154" i="58"/>
  <c r="S154" i="59"/>
  <c r="G146" i="10"/>
  <c r="P146" i="6"/>
  <c r="J146" i="11"/>
  <c r="J97" i="78"/>
  <c r="J97" i="79"/>
  <c r="J97" i="81"/>
  <c r="D320" i="8"/>
  <c r="M448" i="29"/>
  <c r="G448" i="31"/>
  <c r="S448" i="31"/>
  <c r="P448" i="32"/>
  <c r="D448" i="33"/>
  <c r="AB448" i="34"/>
  <c r="J325" i="40"/>
  <c r="M277" i="65"/>
  <c r="D277" i="67"/>
  <c r="V277" i="67"/>
  <c r="M277" i="68"/>
  <c r="V277" i="68"/>
  <c r="G277" i="70"/>
  <c r="M277" i="70"/>
  <c r="V277" i="70"/>
  <c r="G277" i="69"/>
  <c r="V277" i="69"/>
  <c r="J445" i="29"/>
  <c r="D445" i="33"/>
  <c r="P274" i="61"/>
  <c r="J274" i="65"/>
  <c r="J274" i="64"/>
  <c r="AK319" i="8"/>
  <c r="S447" i="31"/>
  <c r="G447" i="32"/>
  <c r="Y423" i="71"/>
  <c r="Y423" i="4"/>
  <c r="Y423" i="9"/>
  <c r="D276" i="61"/>
  <c r="M276" i="61"/>
  <c r="G276" i="65"/>
  <c r="Y276" i="65"/>
  <c r="J276" i="63"/>
  <c r="P276" i="67"/>
  <c r="J276" i="68"/>
  <c r="S276" i="68"/>
  <c r="P276" i="70"/>
  <c r="G320" i="8"/>
  <c r="P320" i="8"/>
  <c r="AN320" i="8"/>
  <c r="G448" i="32"/>
  <c r="V448" i="33"/>
  <c r="S448" i="34"/>
  <c r="AB448" i="35"/>
  <c r="D325" i="40"/>
  <c r="M325" i="40"/>
  <c r="G424" i="4"/>
  <c r="J424" i="9"/>
  <c r="Y277" i="61"/>
  <c r="M277" i="63"/>
  <c r="V277" i="63"/>
  <c r="G277" i="64"/>
  <c r="M277" i="64"/>
  <c r="M277" i="66"/>
  <c r="P277" i="67"/>
  <c r="Y277" i="68"/>
  <c r="S277" i="63"/>
  <c r="Y317" i="8"/>
  <c r="M445" i="32"/>
  <c r="V445" i="33"/>
  <c r="S320" i="8"/>
  <c r="AE320" i="8"/>
  <c r="C425" i="82"/>
  <c r="AB448" i="29"/>
  <c r="M448" i="31"/>
  <c r="J448" i="32"/>
  <c r="J448" i="33"/>
  <c r="G448" i="34"/>
  <c r="D425" i="1"/>
  <c r="P424" i="4"/>
  <c r="D424" i="9"/>
  <c r="Y424" i="9"/>
  <c r="J277" i="61"/>
  <c r="S277" i="61"/>
  <c r="G277" i="63"/>
  <c r="G277" i="66"/>
  <c r="V277" i="66"/>
  <c r="G277" i="67"/>
  <c r="D448" i="29"/>
  <c r="G277" i="65"/>
  <c r="AN317" i="8"/>
  <c r="D446" i="32"/>
  <c r="V446" i="32"/>
  <c r="M446" i="33"/>
  <c r="Y446" i="35"/>
  <c r="P323" i="40"/>
  <c r="P323" i="41"/>
  <c r="G323" i="42"/>
  <c r="P323" i="42"/>
  <c r="V275" i="61"/>
  <c r="J275" i="66"/>
  <c r="S275" i="66"/>
  <c r="Y275" i="70"/>
  <c r="J275" i="69"/>
  <c r="V320" i="8"/>
  <c r="S448" i="29"/>
  <c r="P448" i="31"/>
  <c r="Y448" i="32"/>
  <c r="M448" i="33"/>
  <c r="J448" i="34"/>
  <c r="J448" i="35"/>
  <c r="G325" i="40"/>
  <c r="P325" i="40"/>
  <c r="M325" i="41"/>
  <c r="P325" i="43"/>
  <c r="V424" i="71"/>
  <c r="M424" i="9"/>
  <c r="Y277" i="65"/>
  <c r="Y277" i="63"/>
  <c r="Y277" i="64"/>
  <c r="Y277" i="66"/>
  <c r="J277" i="67"/>
  <c r="S277" i="70"/>
  <c r="S277" i="69"/>
  <c r="G472" i="12"/>
  <c r="J318" i="8"/>
  <c r="D319" i="8"/>
  <c r="M319" i="8"/>
  <c r="M447" i="29"/>
  <c r="S447" i="33"/>
  <c r="D447" i="34"/>
  <c r="AB447" i="34"/>
  <c r="P447" i="35"/>
  <c r="AB447" i="35"/>
  <c r="D324" i="40"/>
  <c r="M324" i="40"/>
  <c r="P324" i="43"/>
  <c r="AB423" i="9"/>
  <c r="V276" i="61"/>
  <c r="J276" i="65"/>
  <c r="M276" i="63"/>
  <c r="V276" i="63"/>
  <c r="Y276" i="64"/>
  <c r="Y276" i="66"/>
  <c r="G276" i="69"/>
  <c r="P276" i="69"/>
  <c r="G324" i="38"/>
  <c r="P319" i="8"/>
  <c r="AN319" i="8"/>
  <c r="P447" i="29"/>
  <c r="V447" i="31"/>
  <c r="G447" i="33"/>
  <c r="D447" i="35"/>
  <c r="M324" i="42"/>
  <c r="V423" i="9"/>
  <c r="G276" i="63"/>
  <c r="P276" i="64"/>
  <c r="G276" i="70"/>
  <c r="M276" i="70"/>
  <c r="V276" i="70"/>
  <c r="G319" i="8"/>
  <c r="S319" i="8"/>
  <c r="AE319" i="8"/>
  <c r="D447" i="29"/>
  <c r="AB447" i="29"/>
  <c r="M447" i="31"/>
  <c r="Y447" i="32"/>
  <c r="J447" i="33"/>
  <c r="S447" i="34"/>
  <c r="G447" i="35"/>
  <c r="S447" i="35"/>
  <c r="G324" i="40"/>
  <c r="P324" i="40"/>
  <c r="G324" i="42"/>
  <c r="Y276" i="63"/>
  <c r="Y276" i="70"/>
  <c r="J276" i="69"/>
  <c r="S276" i="69"/>
  <c r="G471" i="12"/>
  <c r="V319" i="8"/>
  <c r="G447" i="29"/>
  <c r="S447" i="29"/>
  <c r="P447" i="31"/>
  <c r="Y447" i="33"/>
  <c r="V447" i="34"/>
  <c r="S276" i="64"/>
  <c r="S276" i="66"/>
  <c r="Y276" i="68"/>
  <c r="Y319" i="8"/>
  <c r="V447" i="29"/>
  <c r="D447" i="31"/>
  <c r="AB447" i="33"/>
  <c r="J324" i="40"/>
  <c r="M324" i="43"/>
  <c r="D276" i="64"/>
  <c r="M276" i="66"/>
  <c r="Y276" i="67"/>
  <c r="D276" i="69"/>
  <c r="M276" i="69"/>
  <c r="V276" i="69"/>
  <c r="G447" i="14"/>
  <c r="D275" i="66"/>
  <c r="M275" i="66"/>
  <c r="V275" i="66"/>
  <c r="D275" i="69"/>
  <c r="V275" i="69"/>
  <c r="G447" i="31"/>
  <c r="AB447" i="31"/>
  <c r="P447" i="33"/>
  <c r="M447" i="34"/>
  <c r="M447" i="35"/>
  <c r="Y447" i="35"/>
  <c r="G324" i="43"/>
  <c r="M424" i="1"/>
  <c r="P276" i="65"/>
  <c r="S276" i="63"/>
  <c r="G276" i="64"/>
  <c r="M276" i="64"/>
  <c r="G276" i="66"/>
  <c r="V276" i="66"/>
  <c r="S276" i="70"/>
  <c r="Y276" i="69"/>
  <c r="S421" i="71"/>
  <c r="S421" i="4"/>
  <c r="S421" i="9"/>
  <c r="J423" i="71"/>
  <c r="P423" i="9"/>
  <c r="D424" i="1"/>
  <c r="G424" i="1"/>
  <c r="D423" i="71"/>
  <c r="V423" i="4"/>
  <c r="AB423" i="4"/>
  <c r="J423" i="1"/>
  <c r="D423" i="4"/>
  <c r="M422" i="9"/>
  <c r="P423" i="4"/>
  <c r="J423" i="9"/>
  <c r="D422" i="1"/>
  <c r="M421" i="71"/>
  <c r="M421" i="4"/>
  <c r="M421" i="9"/>
  <c r="G422" i="71"/>
  <c r="G422" i="4"/>
  <c r="G422" i="9"/>
  <c r="V423" i="71"/>
  <c r="AB423" i="71"/>
  <c r="D423" i="9"/>
  <c r="S146" i="11"/>
  <c r="P423" i="71"/>
  <c r="J423" i="4"/>
  <c r="C423" i="82"/>
  <c r="G446" i="29"/>
  <c r="AB446" i="29"/>
  <c r="M446" i="31"/>
  <c r="AB446" i="34"/>
  <c r="J422" i="71"/>
  <c r="P422" i="4"/>
  <c r="D422" i="9"/>
  <c r="Y275" i="61"/>
  <c r="Y275" i="65"/>
  <c r="P275" i="63"/>
  <c r="P275" i="64"/>
  <c r="S275" i="67"/>
  <c r="M275" i="70"/>
  <c r="G275" i="69"/>
  <c r="J422" i="1"/>
  <c r="J111" i="13"/>
  <c r="Y154" i="57"/>
  <c r="Y154" i="58"/>
  <c r="Y154" i="59"/>
  <c r="J113" i="45"/>
  <c r="M113" i="44"/>
  <c r="AE318" i="8"/>
  <c r="P446" i="31"/>
  <c r="S446" i="32"/>
  <c r="S446" i="34"/>
  <c r="P446" i="35"/>
  <c r="M323" i="41"/>
  <c r="D422" i="71"/>
  <c r="J275" i="61"/>
  <c r="S275" i="61"/>
  <c r="D275" i="65"/>
  <c r="J275" i="63"/>
  <c r="Y275" i="63"/>
  <c r="M275" i="67"/>
  <c r="S275" i="68"/>
  <c r="G275" i="70"/>
  <c r="P275" i="70"/>
  <c r="G446" i="14"/>
  <c r="Y154" i="54"/>
  <c r="Y154" i="56"/>
  <c r="P154" i="57"/>
  <c r="P154" i="58"/>
  <c r="P154" i="59"/>
  <c r="D113" i="45"/>
  <c r="G113" i="44"/>
  <c r="M146" i="11"/>
  <c r="G97" i="74"/>
  <c r="J97" i="80"/>
  <c r="V318" i="8"/>
  <c r="V446" i="29"/>
  <c r="D446" i="31"/>
  <c r="J446" i="32"/>
  <c r="AB446" i="33"/>
  <c r="J446" i="34"/>
  <c r="G323" i="41"/>
  <c r="M422" i="71"/>
  <c r="V422" i="71"/>
  <c r="AB422" i="71"/>
  <c r="Y422" i="4"/>
  <c r="V422" i="9"/>
  <c r="AB422" i="9"/>
  <c r="S275" i="65"/>
  <c r="D275" i="63"/>
  <c r="S275" i="64"/>
  <c r="Y275" i="66"/>
  <c r="G275" i="67"/>
  <c r="M275" i="68"/>
  <c r="V275" i="68"/>
  <c r="Y275" i="69"/>
  <c r="G275" i="60"/>
  <c r="P154" i="56"/>
  <c r="G154" i="57"/>
  <c r="G154" i="58"/>
  <c r="G154" i="59"/>
  <c r="M113" i="47"/>
  <c r="M146" i="10"/>
  <c r="G146" i="11"/>
  <c r="P146" i="11"/>
  <c r="D97" i="75"/>
  <c r="D97" i="76"/>
  <c r="D97" i="79"/>
  <c r="Y318" i="8"/>
  <c r="M446" i="29"/>
  <c r="G446" i="31"/>
  <c r="AB446" i="31"/>
  <c r="S446" i="33"/>
  <c r="G446" i="35"/>
  <c r="M323" i="43"/>
  <c r="P422" i="71"/>
  <c r="J422" i="4"/>
  <c r="P422" i="9"/>
  <c r="D275" i="61"/>
  <c r="M275" i="61"/>
  <c r="M275" i="65"/>
  <c r="V275" i="65"/>
  <c r="D275" i="64"/>
  <c r="V275" i="64"/>
  <c r="Y275" i="67"/>
  <c r="G275" i="68"/>
  <c r="S275" i="70"/>
  <c r="D111" i="13"/>
  <c r="J154" i="54"/>
  <c r="S154" i="54"/>
  <c r="G154" i="56"/>
  <c r="J154" i="59"/>
  <c r="M113" i="45"/>
  <c r="G113" i="47"/>
  <c r="P146" i="10"/>
  <c r="J146" i="6"/>
  <c r="D97" i="73"/>
  <c r="G97" i="75"/>
  <c r="G97" i="79"/>
  <c r="AK318" i="8"/>
  <c r="P446" i="29"/>
  <c r="Y446" i="32"/>
  <c r="J446" i="33"/>
  <c r="J446" i="35"/>
  <c r="D324" i="38"/>
  <c r="M323" i="40"/>
  <c r="G323" i="43"/>
  <c r="D423" i="1"/>
  <c r="D422" i="4"/>
  <c r="AB422" i="4"/>
  <c r="G275" i="65"/>
  <c r="G275" i="64"/>
  <c r="M275" i="64"/>
  <c r="Y275" i="64"/>
  <c r="Y275" i="68"/>
  <c r="J275" i="70"/>
  <c r="S275" i="69"/>
  <c r="G154" i="53"/>
  <c r="AE154" i="56"/>
  <c r="M113" i="46"/>
  <c r="D146" i="6"/>
  <c r="S146" i="6"/>
  <c r="J97" i="75"/>
  <c r="D97" i="81"/>
  <c r="G318" i="8"/>
  <c r="P318" i="8"/>
  <c r="AN318" i="8"/>
  <c r="D446" i="29"/>
  <c r="V446" i="31"/>
  <c r="AB446" i="32"/>
  <c r="V446" i="35"/>
  <c r="G323" i="40"/>
  <c r="P323" i="43"/>
  <c r="M423" i="1"/>
  <c r="M422" i="4"/>
  <c r="V422" i="4"/>
  <c r="J422" i="9"/>
  <c r="G275" i="61"/>
  <c r="P275" i="61"/>
  <c r="D275" i="70"/>
  <c r="V275" i="70"/>
  <c r="M275" i="69"/>
  <c r="G470" i="12"/>
  <c r="J154" i="53"/>
  <c r="D154" i="54"/>
  <c r="M154" i="59"/>
  <c r="G113" i="46"/>
  <c r="J97" i="76"/>
  <c r="D97" i="78"/>
  <c r="Y421" i="71"/>
  <c r="D470" i="12"/>
  <c r="J317" i="8"/>
  <c r="V317" i="8"/>
  <c r="S274" i="61"/>
  <c r="S274" i="65"/>
  <c r="D274" i="63"/>
  <c r="M274" i="63"/>
  <c r="G274" i="66"/>
  <c r="V274" i="66"/>
  <c r="G274" i="67"/>
  <c r="J274" i="68"/>
  <c r="S274" i="68"/>
  <c r="S274" i="69"/>
  <c r="J322" i="43"/>
  <c r="C422" i="82"/>
  <c r="AB445" i="29"/>
  <c r="J445" i="31"/>
  <c r="S445" i="31"/>
  <c r="AB445" i="34"/>
  <c r="M445" i="35"/>
  <c r="M274" i="61"/>
  <c r="V274" i="61"/>
  <c r="M274" i="65"/>
  <c r="V274" i="65"/>
  <c r="P274" i="64"/>
  <c r="Y274" i="66"/>
  <c r="J274" i="67"/>
  <c r="M274" i="70"/>
  <c r="M274" i="69"/>
  <c r="G469" i="12"/>
  <c r="D317" i="8"/>
  <c r="M317" i="8"/>
  <c r="AH317" i="8"/>
  <c r="S445" i="29"/>
  <c r="V445" i="31"/>
  <c r="S445" i="34"/>
  <c r="D445" i="35"/>
  <c r="Y445" i="35"/>
  <c r="G274" i="61"/>
  <c r="G274" i="65"/>
  <c r="G274" i="63"/>
  <c r="P274" i="63"/>
  <c r="Y274" i="63"/>
  <c r="S274" i="67"/>
  <c r="D274" i="68"/>
  <c r="M274" i="68"/>
  <c r="G274" i="70"/>
  <c r="G274" i="69"/>
  <c r="D446" i="14"/>
  <c r="V445" i="29"/>
  <c r="AB445" i="33"/>
  <c r="J445" i="34"/>
  <c r="AB445" i="35"/>
  <c r="D322" i="42"/>
  <c r="M322" i="42"/>
  <c r="S274" i="64"/>
  <c r="D274" i="67"/>
  <c r="Y274" i="70"/>
  <c r="G445" i="14"/>
  <c r="M445" i="29"/>
  <c r="Y445" i="31"/>
  <c r="S445" i="33"/>
  <c r="AB421" i="4"/>
  <c r="Y274" i="61"/>
  <c r="Y274" i="65"/>
  <c r="J274" i="63"/>
  <c r="S274" i="63"/>
  <c r="D274" i="64"/>
  <c r="S274" i="66"/>
  <c r="M274" i="67"/>
  <c r="G274" i="68"/>
  <c r="P274" i="68"/>
  <c r="Y274" i="68"/>
  <c r="Y274" i="69"/>
  <c r="S317" i="8"/>
  <c r="D445" i="29"/>
  <c r="J445" i="33"/>
  <c r="S445" i="35"/>
  <c r="D421" i="71"/>
  <c r="V421" i="4"/>
  <c r="D274" i="65"/>
  <c r="G274" i="64"/>
  <c r="M274" i="64"/>
  <c r="M274" i="66"/>
  <c r="P274" i="67"/>
  <c r="Y274" i="67"/>
  <c r="J274" i="70"/>
  <c r="S274" i="70"/>
  <c r="G322" i="41"/>
  <c r="G322" i="42"/>
  <c r="P322" i="42"/>
  <c r="M322" i="43"/>
  <c r="D322" i="40"/>
  <c r="M322" i="40"/>
  <c r="G322" i="43"/>
  <c r="J322" i="40"/>
  <c r="J322" i="42"/>
  <c r="G322" i="40"/>
  <c r="P322" i="40"/>
  <c r="M322" i="41"/>
  <c r="G322" i="38"/>
  <c r="G422" i="1"/>
  <c r="P421" i="4"/>
  <c r="J421" i="9"/>
  <c r="J421" i="1"/>
  <c r="V421" i="71"/>
  <c r="AB421" i="71"/>
  <c r="D421" i="9"/>
  <c r="P421" i="71"/>
  <c r="J421" i="4"/>
  <c r="M422" i="1"/>
  <c r="D421" i="4"/>
  <c r="V421" i="9"/>
  <c r="AB421" i="9"/>
  <c r="J421" i="71"/>
  <c r="P421" i="9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0" i="8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G319" i="38"/>
  <c r="M319" i="43"/>
  <c r="D319" i="43"/>
  <c r="D319" i="42"/>
  <c r="D319" i="41"/>
  <c r="D319" i="40"/>
  <c r="C419" i="82"/>
  <c r="AB314" i="8"/>
  <c r="M314" i="8"/>
  <c r="P9" i="86"/>
  <c r="P8" i="86"/>
  <c r="I9" i="86"/>
  <c r="I8" i="86"/>
  <c r="Q20" i="84"/>
  <c r="Q19" i="84"/>
  <c r="Q10" i="84"/>
  <c r="Q16" i="84" s="1"/>
  <c r="Q9" i="84"/>
  <c r="Q15" i="84" s="1"/>
  <c r="J20" i="84"/>
  <c r="J19" i="84"/>
  <c r="J10" i="84"/>
  <c r="J16" i="84" s="1"/>
  <c r="J9" i="84"/>
  <c r="J15" i="84" s="1"/>
  <c r="G108" i="13" l="1"/>
  <c r="AB151" i="53"/>
  <c r="J151" i="54"/>
  <c r="J151" i="57"/>
  <c r="AB151" i="57"/>
  <c r="AB151" i="59"/>
  <c r="D110" i="44"/>
  <c r="J110" i="46"/>
  <c r="V143" i="6"/>
  <c r="D315" i="40"/>
  <c r="D315" i="41"/>
  <c r="D315" i="42"/>
  <c r="D315" i="43"/>
  <c r="M315" i="43"/>
  <c r="D109" i="13"/>
  <c r="J152" i="53"/>
  <c r="G152" i="54"/>
  <c r="D152" i="56"/>
  <c r="V152" i="56"/>
  <c r="G152" i="57"/>
  <c r="Y152" i="57"/>
  <c r="J152" i="58"/>
  <c r="M111" i="45"/>
  <c r="J144" i="10"/>
  <c r="S144" i="6"/>
  <c r="G94" i="77"/>
  <c r="D439" i="29"/>
  <c r="S439" i="29"/>
  <c r="D439" i="31"/>
  <c r="G439" i="32"/>
  <c r="Y439" i="32"/>
  <c r="P439" i="33"/>
  <c r="D439" i="34"/>
  <c r="V439" i="34"/>
  <c r="AB439" i="35"/>
  <c r="J271" i="64"/>
  <c r="S271" i="65"/>
  <c r="D94" i="73"/>
  <c r="D94" i="78"/>
  <c r="D267" i="60"/>
  <c r="D271" i="65"/>
  <c r="V271" i="65"/>
  <c r="P271" i="66"/>
  <c r="P271" i="69"/>
  <c r="P268" i="67"/>
  <c r="P268" i="70"/>
  <c r="D267" i="65"/>
  <c r="V267" i="65"/>
  <c r="P267" i="66"/>
  <c r="G267" i="69"/>
  <c r="S268" i="63"/>
  <c r="G268" i="70"/>
  <c r="AB152" i="54"/>
  <c r="M152" i="56"/>
  <c r="AE152" i="56"/>
  <c r="P152" i="57"/>
  <c r="S152" i="58"/>
  <c r="D144" i="6"/>
  <c r="S144" i="11"/>
  <c r="J95" i="77"/>
  <c r="G95" i="80"/>
  <c r="V271" i="69"/>
  <c r="G271" i="60"/>
  <c r="V272" i="69"/>
  <c r="G272" i="60"/>
  <c r="V151" i="53"/>
  <c r="S151" i="56"/>
  <c r="V151" i="59"/>
  <c r="S143" i="10"/>
  <c r="AE152" i="53"/>
  <c r="M152" i="54"/>
  <c r="Y152" i="54"/>
  <c r="J152" i="56"/>
  <c r="AB152" i="56"/>
  <c r="M152" i="57"/>
  <c r="AE152" i="57"/>
  <c r="P152" i="58"/>
  <c r="G95" i="78"/>
  <c r="J270" i="65"/>
  <c r="S270" i="65"/>
  <c r="J270" i="64"/>
  <c r="Y270" i="66"/>
  <c r="J270" i="67"/>
  <c r="D468" i="12"/>
  <c r="M315" i="8"/>
  <c r="AB315" i="8"/>
  <c r="M443" i="29"/>
  <c r="M443" i="31"/>
  <c r="P443" i="32"/>
  <c r="M443" i="34"/>
  <c r="D443" i="35"/>
  <c r="D320" i="40"/>
  <c r="M320" i="40"/>
  <c r="D320" i="41"/>
  <c r="M320" i="41"/>
  <c r="D320" i="42"/>
  <c r="M320" i="42"/>
  <c r="D320" i="43"/>
  <c r="M320" i="43"/>
  <c r="V419" i="71"/>
  <c r="D272" i="65"/>
  <c r="V272" i="65"/>
  <c r="Y272" i="63"/>
  <c r="S272" i="64"/>
  <c r="G272" i="66"/>
  <c r="P272" i="66"/>
  <c r="S272" i="67"/>
  <c r="Y272" i="68"/>
  <c r="J272" i="70"/>
  <c r="G272" i="69"/>
  <c r="P272" i="69"/>
  <c r="G320" i="38"/>
  <c r="J95" i="76"/>
  <c r="J95" i="79"/>
  <c r="J271" i="61"/>
  <c r="D271" i="70"/>
  <c r="D315" i="8"/>
  <c r="P315" i="8"/>
  <c r="AE315" i="8"/>
  <c r="S443" i="32"/>
  <c r="J443" i="33"/>
  <c r="AB443" i="33"/>
  <c r="P443" i="34"/>
  <c r="G443" i="35"/>
  <c r="V443" i="35"/>
  <c r="D273" i="60"/>
  <c r="J272" i="61"/>
  <c r="S272" i="61"/>
  <c r="M272" i="65"/>
  <c r="G272" i="63"/>
  <c r="P272" i="63"/>
  <c r="V272" i="64"/>
  <c r="D272" i="67"/>
  <c r="V272" i="67"/>
  <c r="G272" i="68"/>
  <c r="P272" i="68"/>
  <c r="D272" i="70"/>
  <c r="V272" i="70"/>
  <c r="D309" i="8"/>
  <c r="G94" i="76"/>
  <c r="V311" i="8"/>
  <c r="AK311" i="8"/>
  <c r="P309" i="8"/>
  <c r="J94" i="75"/>
  <c r="J94" i="81"/>
  <c r="M310" i="8"/>
  <c r="AB310" i="8"/>
  <c r="J314" i="8"/>
  <c r="G442" i="29"/>
  <c r="G442" i="31"/>
  <c r="J442" i="32"/>
  <c r="G442" i="34"/>
  <c r="S418" i="4"/>
  <c r="S418" i="9"/>
  <c r="J315" i="8"/>
  <c r="Y315" i="8"/>
  <c r="AN315" i="8"/>
  <c r="V443" i="29"/>
  <c r="G443" i="31"/>
  <c r="V443" i="31"/>
  <c r="J443" i="32"/>
  <c r="S443" i="33"/>
  <c r="G443" i="34"/>
  <c r="Y443" i="34"/>
  <c r="P443" i="35"/>
  <c r="S419" i="4"/>
  <c r="S419" i="9"/>
  <c r="M272" i="66"/>
  <c r="G272" i="67"/>
  <c r="M272" i="69"/>
  <c r="AE309" i="8"/>
  <c r="Y439" i="29"/>
  <c r="M439" i="31"/>
  <c r="Y439" i="31"/>
  <c r="P439" i="32"/>
  <c r="G439" i="33"/>
  <c r="Y439" i="33"/>
  <c r="M439" i="34"/>
  <c r="S439" i="35"/>
  <c r="D268" i="65"/>
  <c r="V268" i="65"/>
  <c r="S268" i="64"/>
  <c r="P268" i="66"/>
  <c r="G268" i="69"/>
  <c r="P268" i="69"/>
  <c r="D95" i="81"/>
  <c r="S315" i="8"/>
  <c r="AH315" i="8"/>
  <c r="D443" i="32"/>
  <c r="S443" i="34"/>
  <c r="G320" i="42"/>
  <c r="P320" i="42"/>
  <c r="G320" i="43"/>
  <c r="V272" i="61"/>
  <c r="D272" i="64"/>
  <c r="M272" i="64"/>
  <c r="Y272" i="64"/>
  <c r="J272" i="66"/>
  <c r="S272" i="66"/>
  <c r="M272" i="67"/>
  <c r="Y272" i="67"/>
  <c r="M272" i="70"/>
  <c r="Y272" i="70"/>
  <c r="J272" i="69"/>
  <c r="S272" i="69"/>
  <c r="G467" i="12"/>
  <c r="M268" i="63"/>
  <c r="J268" i="64"/>
  <c r="J268" i="67"/>
  <c r="S268" i="70"/>
  <c r="D270" i="60"/>
  <c r="J269" i="61"/>
  <c r="V269" i="64"/>
  <c r="D269" i="67"/>
  <c r="V269" i="67"/>
  <c r="D269" i="70"/>
  <c r="V269" i="70"/>
  <c r="J443" i="29"/>
  <c r="J443" i="31"/>
  <c r="M443" i="32"/>
  <c r="D443" i="33"/>
  <c r="V443" i="33"/>
  <c r="J443" i="34"/>
  <c r="AB443" i="34"/>
  <c r="G272" i="61"/>
  <c r="J272" i="65"/>
  <c r="S272" i="65"/>
  <c r="D272" i="63"/>
  <c r="M272" i="63"/>
  <c r="J272" i="64"/>
  <c r="Y272" i="66"/>
  <c r="J272" i="67"/>
  <c r="D272" i="68"/>
  <c r="M272" i="68"/>
  <c r="S272" i="70"/>
  <c r="Y272" i="69"/>
  <c r="M311" i="8"/>
  <c r="AB311" i="8"/>
  <c r="D414" i="1"/>
  <c r="D413" i="71"/>
  <c r="M413" i="4"/>
  <c r="M413" i="9"/>
  <c r="D420" i="1"/>
  <c r="D419" i="71"/>
  <c r="M419" i="71"/>
  <c r="D419" i="4"/>
  <c r="M419" i="4"/>
  <c r="D419" i="9"/>
  <c r="M419" i="9"/>
  <c r="AB415" i="4"/>
  <c r="D320" i="38"/>
  <c r="J319" i="40"/>
  <c r="J319" i="41"/>
  <c r="J319" i="42"/>
  <c r="D321" i="38"/>
  <c r="J320" i="40"/>
  <c r="J320" i="41"/>
  <c r="J320" i="42"/>
  <c r="D110" i="45"/>
  <c r="J110" i="44"/>
  <c r="D110" i="47"/>
  <c r="D316" i="40"/>
  <c r="M316" i="40"/>
  <c r="D316" i="41"/>
  <c r="M316" i="41"/>
  <c r="D316" i="43"/>
  <c r="M316" i="43"/>
  <c r="G316" i="38"/>
  <c r="Y415" i="71"/>
  <c r="Y415" i="4"/>
  <c r="Y415" i="9"/>
  <c r="G419" i="71"/>
  <c r="P419" i="71"/>
  <c r="G419" i="4"/>
  <c r="P419" i="4"/>
  <c r="G419" i="9"/>
  <c r="P419" i="9"/>
  <c r="J419" i="1"/>
  <c r="V415" i="4"/>
  <c r="M420" i="1"/>
  <c r="J419" i="71"/>
  <c r="AB419" i="71"/>
  <c r="J419" i="4"/>
  <c r="AB419" i="4"/>
  <c r="J419" i="9"/>
  <c r="AB419" i="9"/>
  <c r="D144" i="10"/>
  <c r="P312" i="8"/>
  <c r="P272" i="67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D443" i="29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G271" i="67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2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D442" i="29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G270" i="67"/>
  <c r="P270" i="67"/>
  <c r="G270" i="68"/>
  <c r="P270" i="68"/>
  <c r="Y270" i="68"/>
  <c r="D441" i="29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7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7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7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D438" i="29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G266" i="67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D437" i="29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29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G265" i="67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D436" i="29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G264" i="67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49" i="53" l="1"/>
  <c r="AG55" i="53"/>
  <c r="AG61" i="53"/>
  <c r="AG73" i="53"/>
  <c r="AG97" i="53"/>
  <c r="AG103" i="53"/>
  <c r="AG109" i="53"/>
  <c r="AG115" i="53"/>
  <c r="AG121" i="53"/>
  <c r="AG127" i="53"/>
  <c r="AG139" i="53"/>
  <c r="AG150" i="53"/>
  <c r="AG43" i="53" l="1"/>
  <c r="AG145" i="53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J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G409" i="4"/>
  <c r="D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D409" i="9" l="1"/>
  <c r="M409" i="4"/>
  <c r="M409" i="9"/>
  <c r="Y409" i="9"/>
  <c r="S409" i="4"/>
  <c r="P409" i="4"/>
  <c r="J409" i="4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1" i="86"/>
  <c r="F10" i="86"/>
  <c r="F9" i="86"/>
  <c r="B9" i="86"/>
  <c r="F8" i="86"/>
  <c r="B8" i="86"/>
  <c r="F7" i="86"/>
  <c r="F6" i="86"/>
  <c r="C20" i="85"/>
  <c r="C19" i="85"/>
  <c r="C10" i="85"/>
  <c r="C16" i="85" s="1"/>
  <c r="C9" i="85"/>
  <c r="C15" i="85" s="1"/>
  <c r="C20" i="84"/>
  <c r="C19" i="84"/>
  <c r="C10" i="84"/>
  <c r="C16" i="84" s="1"/>
  <c r="C9" i="84"/>
  <c r="C15" i="84" s="1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G9" i="78"/>
  <c r="G11" i="77"/>
  <c r="G11" i="75"/>
  <c r="D93" i="73"/>
  <c r="G93" i="73"/>
  <c r="J93" i="73"/>
  <c r="G10" i="73"/>
  <c r="D10" i="73"/>
  <c r="G9" i="73"/>
  <c r="D9" i="73"/>
  <c r="M10" i="8" l="1"/>
  <c r="AB10" i="8"/>
  <c r="G11" i="8"/>
  <c r="M12" i="8"/>
  <c r="AB12" i="8"/>
  <c r="G13" i="8"/>
  <c r="M14" i="8"/>
  <c r="AB14" i="8"/>
  <c r="G15" i="8"/>
  <c r="M16" i="8"/>
  <c r="AB16" i="8"/>
  <c r="G17" i="8"/>
  <c r="M18" i="8"/>
  <c r="AB18" i="8"/>
  <c r="G19" i="8"/>
  <c r="M20" i="8"/>
  <c r="AB20" i="8"/>
  <c r="G21" i="8"/>
  <c r="M22" i="8"/>
  <c r="AB22" i="8"/>
  <c r="G23" i="8"/>
  <c r="M24" i="8"/>
  <c r="AB24" i="8"/>
  <c r="G25" i="8"/>
  <c r="M26" i="8"/>
  <c r="AB26" i="8"/>
  <c r="G27" i="8"/>
  <c r="M28" i="8"/>
  <c r="AB28" i="8"/>
  <c r="G29" i="8"/>
  <c r="M30" i="8"/>
  <c r="AB30" i="8"/>
  <c r="G31" i="8"/>
  <c r="M32" i="8"/>
  <c r="AB32" i="8"/>
  <c r="G33" i="8"/>
  <c r="M34" i="8"/>
  <c r="AB34" i="8"/>
  <c r="G35" i="8"/>
  <c r="M36" i="8"/>
  <c r="AB36" i="8"/>
  <c r="G37" i="8"/>
  <c r="M38" i="8"/>
  <c r="AB38" i="8"/>
  <c r="G39" i="8"/>
  <c r="M40" i="8"/>
  <c r="AB40" i="8"/>
  <c r="G41" i="8"/>
  <c r="M42" i="8"/>
  <c r="AB42" i="8"/>
  <c r="G43" i="8"/>
  <c r="M44" i="8"/>
  <c r="AB44" i="8"/>
  <c r="G45" i="8"/>
  <c r="M46" i="8"/>
  <c r="AB46" i="8"/>
  <c r="G47" i="8"/>
  <c r="M48" i="8"/>
  <c r="AB48" i="8"/>
  <c r="G49" i="8"/>
  <c r="M50" i="8"/>
  <c r="AB50" i="8"/>
  <c r="G51" i="8"/>
  <c r="M52" i="8"/>
  <c r="AB52" i="8"/>
  <c r="G53" i="8"/>
  <c r="M54" i="8"/>
  <c r="AB54" i="8"/>
  <c r="G55" i="8"/>
  <c r="M56" i="8"/>
  <c r="AB56" i="8"/>
  <c r="G57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D11" i="73"/>
  <c r="M68" i="8"/>
  <c r="AB68" i="8"/>
  <c r="G69" i="8"/>
  <c r="M70" i="8"/>
  <c r="AB70" i="8"/>
  <c r="G71" i="8"/>
  <c r="AB72" i="8"/>
  <c r="M74" i="8"/>
  <c r="AB74" i="8"/>
  <c r="G75" i="8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J262" i="70" l="1"/>
  <c r="Y262" i="70"/>
  <c r="M262" i="70"/>
  <c r="J262" i="64"/>
  <c r="V262" i="64"/>
  <c r="J10" i="66"/>
  <c r="S262" i="67"/>
  <c r="G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27" i="11" l="1"/>
  <c r="S28" i="11"/>
  <c r="S12" i="1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67" i="40" l="1"/>
  <c r="G51" i="40"/>
  <c r="G33" i="40"/>
  <c r="G86" i="42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79" i="42"/>
  <c r="G185" i="43" l="1"/>
  <c r="G296" i="4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D233" i="42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133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P133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92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87" i="42"/>
  <c r="G190" i="41"/>
  <c r="G243" i="40"/>
  <c r="G55" i="41"/>
  <c r="D244" i="41"/>
  <c r="D48" i="41"/>
  <c r="D68" i="41"/>
  <c r="D177" i="41"/>
  <c r="D67" i="41"/>
  <c r="D280" i="41"/>
  <c r="D175" i="41"/>
  <c r="D196" i="42"/>
  <c r="G290" i="42"/>
  <c r="G92" i="41"/>
  <c r="G213" i="41"/>
  <c r="G295" i="43"/>
  <c r="G206" i="43"/>
  <c r="G162" i="43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D33" i="41"/>
  <c r="J34" i="42"/>
  <c r="D62" i="40"/>
  <c r="P44" i="40"/>
  <c r="P27" i="42"/>
  <c r="D11" i="38"/>
  <c r="D299" i="38"/>
  <c r="D273" i="38"/>
  <c r="D287" i="41" l="1"/>
  <c r="P175" i="42"/>
  <c r="P114" i="41"/>
  <c r="P268" i="41"/>
  <c r="P253" i="41"/>
  <c r="P217" i="41"/>
  <c r="P81" i="40"/>
  <c r="J161" i="41"/>
  <c r="P247" i="40"/>
  <c r="D188" i="41"/>
  <c r="D94" i="40"/>
  <c r="J176" i="42"/>
  <c r="D277" i="42"/>
  <c r="D198" i="42"/>
  <c r="D239" i="42"/>
  <c r="D197" i="41"/>
  <c r="J192" i="41"/>
  <c r="P65" i="41"/>
  <c r="D186" i="42"/>
  <c r="D27" i="41"/>
  <c r="D25" i="4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 l="1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G93" i="67"/>
  <c r="G192" i="67"/>
  <c r="G222" i="67"/>
  <c r="G248" i="67"/>
  <c r="J238" i="67"/>
  <c r="J135" i="67"/>
  <c r="J35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29" i="67"/>
  <c r="G159" i="67"/>
  <c r="G234" i="67"/>
  <c r="G196" i="67"/>
  <c r="G226" i="67"/>
  <c r="J45" i="67"/>
  <c r="Y187" i="67"/>
  <c r="Y151" i="67"/>
  <c r="Y115" i="67"/>
  <c r="Y43" i="67"/>
  <c r="Y222" i="67"/>
  <c r="Y186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22" i="67"/>
  <c r="J106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72" i="67"/>
  <c r="G204" i="67"/>
  <c r="G141" i="67"/>
  <c r="G205" i="67"/>
  <c r="G89" i="67"/>
  <c r="G218" i="67"/>
  <c r="G207" i="67"/>
  <c r="G179" i="67"/>
  <c r="G209" i="67"/>
  <c r="G237" i="67"/>
  <c r="J216" i="67"/>
  <c r="J244" i="67"/>
  <c r="J208" i="67"/>
  <c r="J100" i="67"/>
  <c r="J28" i="67"/>
  <c r="J141" i="67"/>
  <c r="J33" i="67"/>
  <c r="J146" i="67"/>
  <c r="J110" i="67"/>
  <c r="J38" i="67"/>
  <c r="J187" i="67"/>
  <c r="J151" i="67"/>
  <c r="J115" i="67"/>
  <c r="J79" i="67"/>
  <c r="J43" i="67"/>
  <c r="J192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195" i="67"/>
  <c r="G194" i="67"/>
  <c r="G49" i="67"/>
  <c r="G58" i="67"/>
  <c r="G119" i="67"/>
  <c r="G132" i="67"/>
  <c r="G25" i="67"/>
  <c r="G92" i="67"/>
  <c r="G122" i="67"/>
  <c r="G150" i="67"/>
  <c r="G232" i="67" l="1"/>
  <c r="Y78" i="67"/>
  <c r="Y79" i="67"/>
  <c r="Y150" i="67"/>
  <c r="G144" i="67"/>
  <c r="J236" i="67"/>
  <c r="G215" i="67"/>
  <c r="G216" i="67"/>
  <c r="G80" i="67"/>
  <c r="P120" i="67"/>
  <c r="G100" i="67"/>
  <c r="G17" i="67"/>
  <c r="G228" i="67"/>
  <c r="P156" i="67"/>
  <c r="J96" i="67"/>
  <c r="J177" i="67"/>
  <c r="Y154" i="67"/>
  <c r="J87" i="67"/>
  <c r="Y35" i="67"/>
  <c r="J64" i="67"/>
  <c r="Y41" i="67"/>
  <c r="G99" i="67"/>
  <c r="Y89" i="67"/>
  <c r="Y160" i="67"/>
  <c r="G224" i="67"/>
  <c r="Y180" i="67"/>
  <c r="Y109" i="67"/>
  <c r="Y146" i="67"/>
  <c r="Y75" i="67"/>
  <c r="Y76" i="67"/>
  <c r="J85" i="67"/>
  <c r="M45" i="67"/>
  <c r="G71" i="67"/>
  <c r="Y116" i="67"/>
  <c r="P37" i="67"/>
  <c r="J105" i="67"/>
  <c r="P16" i="67"/>
  <c r="P27" i="67"/>
  <c r="G84" i="67"/>
  <c r="Y36" i="67"/>
  <c r="G18" i="67"/>
  <c r="P52" i="67"/>
  <c r="G35" i="67"/>
  <c r="P83" i="67"/>
  <c r="J172" i="67"/>
  <c r="J178" i="67"/>
  <c r="Y117" i="67"/>
  <c r="J84" i="67"/>
  <c r="Y38" i="67"/>
  <c r="Y148" i="67"/>
  <c r="G16" i="67"/>
  <c r="J20" i="67"/>
  <c r="J181" i="67"/>
  <c r="J57" i="67"/>
  <c r="Y118" i="67"/>
  <c r="J86" i="67"/>
  <c r="Y48" i="67"/>
  <c r="Y159" i="67"/>
  <c r="Y127" i="67"/>
  <c r="Y128" i="67"/>
  <c r="J185" i="67"/>
  <c r="J241" i="67"/>
  <c r="G174" i="67"/>
  <c r="Y144" i="67"/>
  <c r="Y37" i="67"/>
  <c r="Y181" i="67"/>
  <c r="Y110" i="67"/>
  <c r="Y39" i="67"/>
  <c r="Y147" i="67"/>
  <c r="Y163" i="67"/>
  <c r="Y164" i="67"/>
  <c r="J21" i="67"/>
  <c r="G113" i="67"/>
  <c r="G45" i="67"/>
  <c r="J19" i="67"/>
  <c r="G87" i="67"/>
  <c r="G242" i="67"/>
  <c r="Y108" i="67"/>
  <c r="Y145" i="67"/>
  <c r="Y182" i="67"/>
  <c r="Y40" i="67"/>
  <c r="Y156" i="67"/>
  <c r="Y193" i="67"/>
  <c r="Y122" i="67"/>
  <c r="Y124" i="67"/>
  <c r="Y90" i="67"/>
  <c r="Y198" i="67"/>
  <c r="J72" i="67"/>
  <c r="G60" i="67"/>
  <c r="G134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G47" i="67"/>
  <c r="G23" i="67"/>
  <c r="M218" i="67"/>
  <c r="M129" i="67"/>
  <c r="S248" i="67"/>
  <c r="G29" i="67"/>
  <c r="M195" i="67"/>
  <c r="S123" i="67"/>
  <c r="G190" i="67"/>
  <c r="G231" i="67"/>
  <c r="M151" i="67"/>
  <c r="M109" i="67"/>
  <c r="S159" i="67"/>
  <c r="S189" i="67"/>
  <c r="S29" i="67"/>
  <c r="S52" i="67"/>
  <c r="G44" i="67"/>
  <c r="G105" i="67"/>
  <c r="G156" i="67"/>
  <c r="G165" i="67"/>
  <c r="G164" i="67"/>
  <c r="G56" i="67"/>
  <c r="M231" i="67"/>
  <c r="G34" i="67"/>
  <c r="G112" i="67"/>
  <c r="S45" i="67"/>
  <c r="G42" i="67"/>
  <c r="S153" i="67"/>
  <c r="G66" i="67"/>
  <c r="G103" i="67"/>
  <c r="G229" i="67"/>
  <c r="G130" i="67"/>
  <c r="M53" i="67"/>
  <c r="G143" i="67"/>
  <c r="G213" i="67"/>
  <c r="G199" i="67"/>
  <c r="G65" i="67"/>
  <c r="G40" i="67"/>
  <c r="M66" i="67"/>
  <c r="G243" i="67"/>
  <c r="G142" i="67"/>
  <c r="M82" i="67"/>
  <c r="M212" i="67"/>
  <c r="M98" i="67"/>
  <c r="G20" i="67"/>
  <c r="G137" i="67"/>
  <c r="G62" i="67"/>
  <c r="G115" i="67"/>
  <c r="G90" i="67"/>
  <c r="G169" i="67"/>
  <c r="M201" i="67"/>
  <c r="G203" i="67"/>
  <c r="M11" i="67"/>
  <c r="M227" i="67"/>
  <c r="G118" i="67"/>
  <c r="G189" i="67"/>
  <c r="G39" i="67"/>
  <c r="S44" i="67"/>
  <c r="S152" i="67"/>
  <c r="G96" i="67"/>
  <c r="G19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G12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G125" i="67"/>
  <c r="M58" i="67"/>
  <c r="S118" i="67"/>
  <c r="M113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G114" i="67"/>
  <c r="Y59" i="67"/>
  <c r="G70" i="67"/>
  <c r="G98" i="67"/>
  <c r="G57" i="67"/>
  <c r="G12" i="67"/>
  <c r="M10" i="67"/>
  <c r="S28" i="67"/>
  <c r="S184" i="67"/>
  <c r="G212" i="67"/>
  <c r="G107" i="67"/>
  <c r="M89" i="67"/>
  <c r="M126" i="67"/>
  <c r="M157" i="67"/>
  <c r="M43" i="67"/>
  <c r="S103" i="67"/>
  <c r="S188" i="67"/>
  <c r="S124" i="67"/>
  <c r="G186" i="67"/>
  <c r="S43" i="67"/>
  <c r="Y201" i="67"/>
  <c r="M26" i="67"/>
  <c r="M57" i="67"/>
  <c r="S30" i="67"/>
  <c r="G157" i="67"/>
  <c r="G81" i="67"/>
  <c r="M137" i="67"/>
  <c r="M42" i="67"/>
  <c r="S249" i="67"/>
  <c r="Y191" i="67"/>
  <c r="M244" i="67"/>
  <c r="M97" i="67"/>
  <c r="M12" i="67"/>
  <c r="S66" i="67"/>
  <c r="S92" i="67"/>
  <c r="S106" i="67"/>
  <c r="S20" i="67"/>
  <c r="G27" i="67"/>
  <c r="G54" i="67"/>
  <c r="G239" i="67"/>
  <c r="G116" i="67"/>
  <c r="D121" i="67"/>
  <c r="S183" i="67"/>
  <c r="G188" i="67"/>
  <c r="G120" i="67"/>
  <c r="D148" i="67"/>
  <c r="D85" i="67"/>
  <c r="M149" i="67"/>
  <c r="M152" i="67"/>
  <c r="M175" i="67"/>
  <c r="S117" i="67"/>
  <c r="S148" i="67"/>
  <c r="G10" i="67"/>
  <c r="G91" i="67"/>
  <c r="Y93" i="67"/>
  <c r="S88" i="67"/>
  <c r="G161" i="67"/>
  <c r="G148" i="67"/>
  <c r="G82" i="67"/>
  <c r="D82" i="67"/>
  <c r="Y51" i="67"/>
  <c r="G61" i="67"/>
  <c r="G171" i="67"/>
  <c r="G77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G76" i="67"/>
  <c r="S236" i="67"/>
  <c r="S82" i="67"/>
  <c r="Y215" i="67"/>
  <c r="S131" i="67"/>
  <c r="S196" i="67"/>
  <c r="G240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G21" i="67"/>
  <c r="G26" i="67"/>
  <c r="D220" i="67"/>
  <c r="Y236" i="67"/>
  <c r="S128" i="67"/>
  <c r="G223" i="67"/>
  <c r="P186" i="67"/>
  <c r="M173" i="67"/>
  <c r="M202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M77" i="67"/>
  <c r="M185" i="67"/>
  <c r="M127" i="67"/>
  <c r="S10" i="67"/>
  <c r="S154" i="67"/>
  <c r="G126" i="67"/>
  <c r="G151" i="67"/>
  <c r="Y81" i="67"/>
  <c r="S218" i="67"/>
  <c r="G185" i="67"/>
  <c r="G160" i="67"/>
  <c r="G170" i="67"/>
  <c r="G147" i="67"/>
  <c r="Y85" i="67"/>
  <c r="Y88" i="67"/>
  <c r="G63" i="67"/>
  <c r="G13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G202" i="67"/>
  <c r="G94" i="67"/>
  <c r="S95" i="67"/>
  <c r="M156" i="67"/>
  <c r="S102" i="67"/>
  <c r="S68" i="67" l="1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149" i="29" l="1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4" i="31"/>
  <c r="S276" i="31"/>
  <c r="D277" i="29"/>
  <c r="D278" i="34"/>
  <c r="D279" i="31"/>
  <c r="S187" i="35"/>
  <c r="S274" i="35"/>
  <c r="Y175" i="31"/>
  <c r="S176" i="31"/>
  <c r="D189" i="34"/>
  <c r="Y242" i="29"/>
  <c r="S175" i="35"/>
  <c r="D188" i="29"/>
  <c r="D241" i="29"/>
  <c r="D276" i="34"/>
  <c r="D177" i="29"/>
  <c r="S187" i="31"/>
  <c r="S240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S99" i="35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D271" i="34"/>
  <c r="D272" i="31"/>
  <c r="Y272" i="29"/>
  <c r="Y273" i="31"/>
  <c r="S275" i="31"/>
  <c r="D276" i="29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S177" i="31"/>
  <c r="D178" i="29"/>
  <c r="D179" i="34"/>
  <c r="D180" i="31"/>
  <c r="Y180" i="29"/>
  <c r="Y181" i="31"/>
  <c r="S182" i="35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D277" i="34"/>
  <c r="D278" i="31"/>
  <c r="Y278" i="29"/>
  <c r="Y279" i="31"/>
  <c r="S280" i="35"/>
  <c r="S281" i="31"/>
  <c r="D282" i="29"/>
  <c r="D302" i="31"/>
  <c r="Y386" i="31"/>
  <c r="D390" i="31"/>
  <c r="S392" i="31"/>
  <c r="D393" i="29"/>
  <c r="D242" i="31"/>
  <c r="Y274" i="31"/>
  <c r="S420" i="35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D270" i="34"/>
  <c r="D271" i="31"/>
  <c r="Y271" i="29"/>
  <c r="Y272" i="31"/>
  <c r="S273" i="35"/>
  <c r="S274" i="31"/>
  <c r="D275" i="29"/>
  <c r="Y276" i="29"/>
  <c r="Y277" i="31"/>
  <c r="S278" i="35"/>
  <c r="S279" i="31"/>
  <c r="D280" i="29"/>
  <c r="D281" i="34"/>
  <c r="D282" i="31"/>
  <c r="Y282" i="29"/>
  <c r="Y283" i="31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S302" i="35"/>
  <c r="D124" i="29"/>
  <c r="D125" i="34"/>
  <c r="D126" i="31"/>
  <c r="Y126" i="29"/>
  <c r="Y127" i="31"/>
  <c r="S128" i="35"/>
  <c r="S129" i="31"/>
  <c r="D130" i="29"/>
  <c r="D131" i="34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D372" i="31"/>
  <c r="Y372" i="29"/>
  <c r="Y373" i="31"/>
  <c r="S374" i="35"/>
  <c r="D275" i="31"/>
  <c r="D177" i="34"/>
  <c r="D132" i="31"/>
  <c r="S375" i="31"/>
  <c r="D376" i="29"/>
  <c r="D377" i="34"/>
  <c r="D378" i="31"/>
  <c r="S284" i="35"/>
  <c r="Y378" i="29"/>
  <c r="Y379" i="31"/>
  <c r="S285" i="31"/>
  <c r="Y114" i="31"/>
  <c r="S115" i="35"/>
  <c r="S116" i="31"/>
  <c r="D117" i="29"/>
  <c r="D118" i="34"/>
  <c r="Y260" i="31"/>
  <c r="S261" i="35"/>
  <c r="S262" i="31"/>
  <c r="D263" i="29"/>
  <c r="D264" i="34"/>
  <c r="D265" i="31"/>
  <c r="Y265" i="29"/>
  <c r="Y266" i="31"/>
  <c r="S267" i="35"/>
  <c r="S268" i="31"/>
  <c r="D269" i="29"/>
  <c r="D286" i="29"/>
  <c r="Y300" i="29"/>
  <c r="Y301" i="31"/>
  <c r="D304" i="34"/>
  <c r="D305" i="31"/>
  <c r="Y305" i="29"/>
  <c r="Y306" i="31"/>
  <c r="S307" i="35"/>
  <c r="S308" i="31"/>
  <c r="D309" i="29"/>
  <c r="Y115" i="31"/>
  <c r="Y186" i="31"/>
  <c r="S188" i="31"/>
  <c r="D189" i="29"/>
  <c r="D190" i="31"/>
  <c r="Y190" i="29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02" i="31"/>
  <c r="Y202" i="29"/>
  <c r="D238" i="31"/>
  <c r="Y238" i="29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Y175" i="29"/>
  <c r="Y176" i="31"/>
  <c r="S183" i="31"/>
  <c r="D184" i="29"/>
  <c r="D185" i="34"/>
  <c r="D186" i="31"/>
  <c r="Y186" i="29"/>
  <c r="Y187" i="31"/>
  <c r="S188" i="35"/>
  <c r="D190" i="34"/>
  <c r="D191" i="31"/>
  <c r="Y191" i="29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D243" i="34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S422" i="31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Y241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14" i="31"/>
  <c r="Y114" i="29"/>
  <c r="S380" i="35"/>
  <c r="S100" i="35"/>
  <c r="S101" i="31"/>
  <c r="D102" i="29"/>
  <c r="D103" i="34"/>
  <c r="D104" i="31"/>
  <c r="Y104" i="29"/>
  <c r="D287" i="34"/>
  <c r="D273" i="34"/>
  <c r="S381" i="31"/>
  <c r="D382" i="29"/>
  <c r="D383" i="34"/>
  <c r="D384" i="31"/>
  <c r="Y384" i="29"/>
  <c r="Y385" i="31"/>
  <c r="D389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241" i="31"/>
  <c r="D310" i="34"/>
  <c r="D311" i="31"/>
  <c r="Y311" i="29"/>
  <c r="Y312" i="31"/>
  <c r="S313" i="35"/>
  <c r="S314" i="31"/>
  <c r="D405" i="31"/>
  <c r="Y405" i="29"/>
  <c r="Y406" i="31"/>
  <c r="D302" i="29"/>
  <c r="D276" i="31"/>
  <c r="S302" i="31"/>
  <c r="D303" i="29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282" i="14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71" i="29"/>
  <c r="Y13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<sst xmlns="http://schemas.openxmlformats.org/spreadsheetml/2006/main" count="150171" uniqueCount="1046">
  <si>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</si>
  <si>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</si>
  <si>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</si>
  <si>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</si>
  <si>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</si>
  <si>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</si>
  <si>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</si>
  <si>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</si>
  <si>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</si>
  <si>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</si>
  <si>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</si>
  <si>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</si>
  <si>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</si>
  <si>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</si>
  <si>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</si>
  <si>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</si>
  <si>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</si>
  <si>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</si>
  <si>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</si>
  <si>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</si>
  <si>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</si>
  <si>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</si>
  <si>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</si>
  <si>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</si>
  <si>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</si>
  <si>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</si>
  <si>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</si>
  <si>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</si>
  <si>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</si>
  <si>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</si>
  <si>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</si>
  <si>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</si>
  <si>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</si>
  <si>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</si>
  <si>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</si>
  <si>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</si>
  <si>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</si>
  <si>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</si>
  <si>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</si>
  <si>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</si>
  <si>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</si>
  <si>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</si>
  <si>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</si>
  <si>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</si>
  <si>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</si>
  <si>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</si>
  <si>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</si>
  <si>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</si>
  <si>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</si>
  <si>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</si>
  <si>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</si>
  <si>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</si>
  <si>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</si>
  <si>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</si>
  <si>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</si>
  <si>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</si>
  <si>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</si>
  <si>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</si>
  <si>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</si>
  <si>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</si>
  <si>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</si>
  <si>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</si>
  <si>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</si>
  <si>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</si>
  <si>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</si>
  <si>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</si>
  <si>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</si>
  <si>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</si>
  <si>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</si>
  <si>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</si>
  <si>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</si>
  <si>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</si>
  <si>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</si>
  <si>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</si>
  <si>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</si>
  <si>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</si>
  <si>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</si>
  <si>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</si>
  <si>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</si>
  <si>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</si>
  <si>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</si>
  <si>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</si>
  <si>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</si>
  <si>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</si>
  <si>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</si>
  <si>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</si>
  <si>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</si>
  <si>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</si>
  <si>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</si>
  <si>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</si>
  <si>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</si>
  <si>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</si>
  <si>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</si>
  <si>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</si>
  <si>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</si>
  <si>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</si>
  <si>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</si>
  <si>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</si>
  <si>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</si>
  <si>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</si>
  <si>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</si>
  <si>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</si>
  <si>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</si>
  <si>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</si>
  <si>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</si>
  <si>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</si>
  <si>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</si>
  <si>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</si>
  <si>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</si>
  <si>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</si>
  <si>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</si>
  <si>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</si>
  <si>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</si>
  <si>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</si>
  <si>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</si>
  <si>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</si>
  <si>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</si>
  <si>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</si>
  <si>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</si>
  <si>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</si>
  <si>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</si>
  <si>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</si>
  <si>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</si>
  <si>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</si>
  <si>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</si>
  <si>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</si>
  <si>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</si>
  <si>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</si>
  <si>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</si>
  <si>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</si>
  <si>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</si>
  <si>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</si>
  <si>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</si>
  <si>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</si>
  <si>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</si>
  <si>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</si>
  <si>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</si>
  <si>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</si>
  <si>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</si>
  <si>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</si>
  <si>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</si>
  <si>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</si>
  <si>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</si>
  <si>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</si>
  <si>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</si>
  <si>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</si>
  <si>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</si>
  <si>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</si>
  <si>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</si>
  <si>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</si>
  <si>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</si>
  <si>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</si>
  <si>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</si>
  <si>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</si>
  <si>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</si>
  <si>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</si>
  <si>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</si>
  <si>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</si>
  <si>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</si>
  <si>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</si>
  <si>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</si>
  <si>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</si>
  <si>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</si>
  <si>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</si>
  <si>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</si>
  <si>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</si>
  <si>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</si>
  <si>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</si>
  <si>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</si>
  <si>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</si>
  <si>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</si>
  <si>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</si>
  <si>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</si>
  <si>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</si>
  <si>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</si>
  <si>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</si>
  <si>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</si>
  <si>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</si>
  <si>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</si>
  <si>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</si>
  <si>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</si>
  <si>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</si>
  <si>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</si>
  <si>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</si>
  <si>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</si>
  <si>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</si>
  <si>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</si>
  <si>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</si>
  <si>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</si>
  <si>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</si>
  <si>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</si>
  <si>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</si>
  <si>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</si>
  <si>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</si>
  <si>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</si>
  <si>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</si>
  <si>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</si>
  <si>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</si>
  <si>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</si>
  <si>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</si>
  <si>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</si>
  <si>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</si>
  <si>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</si>
  <si>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</si>
  <si>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</si>
  <si>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</si>
  <si>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</si>
  <si>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</si>
  <si>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</si>
  <si>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</si>
  <si>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</si>
  <si>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</si>
  <si>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</si>
  <si>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</si>
  <si>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</si>
  <si>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</si>
  <si>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</si>
  <si>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</si>
  <si>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</si>
  <si>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</si>
  <si>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</si>
  <si>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</si>
  <si>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</si>
  <si>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</si>
  <si>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</si>
  <si>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</si>
  <si>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</si>
  <si>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</si>
  <si>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</si>
  <si>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</si>
  <si>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</si>
  <si>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</si>
  <si>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</si>
  <si>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</si>
  <si>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</si>
  <si>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</si>
  <si>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</si>
  <si>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</si>
  <si>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</si>
  <si>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</si>
  <si>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</si>
  <si>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</si>
  <si>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</si>
  <si>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</si>
  <si>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</si>
  <si>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</si>
  <si>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</si>
  <si>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</si>
  <si>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</si>
  <si>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</si>
  <si>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</si>
  <si>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</si>
  <si>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</si>
  <si>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</si>
  <si>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</si>
  <si>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</si>
  <si>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</si>
  <si>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</si>
  <si>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</si>
  <si>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</si>
  <si>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</si>
  <si>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</si>
  <si>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</si>
  <si>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</si>
  <si>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</si>
  <si>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</si>
  <si>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</si>
  <si>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</si>
  <si>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</si>
  <si>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</si>
  <si>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</si>
  <si>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</si>
  <si>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</si>
  <si>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</si>
  <si>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</si>
  <si>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</si>
  <si>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</si>
  <si>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</si>
  <si>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</si>
  <si>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</si>
  <si>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</si>
  <si>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</si>
  <si>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</si>
  <si>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</si>
  <si>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</si>
  <si>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</si>
  <si>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</si>
  <si>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</si>
  <si>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</si>
  <si>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</si>
  <si>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</si>
  <si>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</si>
  <si>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</si>
  <si>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</si>
  <si>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</si>
  <si>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</si>
  <si>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</si>
  <si>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</si>
  <si>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</si>
  <si>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</si>
  <si>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</si>
  <si>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</si>
  <si>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</si>
  <si>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</si>
  <si>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</si>
  <si>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</si>
  <si>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</si>
  <si>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</si>
  <si>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</si>
  <si>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</si>
  <si>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</si>
  <si>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</si>
  <si>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</si>
  <si>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</si>
  <si>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</si>
  <si>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</si>
  <si>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</si>
  <si>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</si>
  <si>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</si>
  <si>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</si>
  <si>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</si>
  <si>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</si>
  <si>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</si>
  <si>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</si>
  <si>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</si>
  <si>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</si>
  <si>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</si>
  <si>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</si>
  <si>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</si>
  <si>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</si>
  <si>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</si>
  <si>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</si>
  <si>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</si>
  <si>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</si>
  <si>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</si>
  <si>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</si>
  <si>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</si>
  <si>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</si>
  <si>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</si>
  <si>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</si>
  <si>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</si>
  <si>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</si>
  <si>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</si>
  <si>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</si>
  <si>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</si>
  <si>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</si>
  <si>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</si>
  <si>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</si>
  <si>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</si>
  <si>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</si>
  <si>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</si>
  <si>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</si>
  <si>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</si>
  <si>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</si>
  <si>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</si>
  <si>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</si>
  <si>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</si>
  <si>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</si>
  <si>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</si>
  <si>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</si>
  <si>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</si>
  <si>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</si>
  <si>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</si>
  <si>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</si>
  <si>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</si>
  <si>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</si>
  <si>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</si>
  <si>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</si>
  <si>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</si>
  <si>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</si>
  <si>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</si>
  <si>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</si>
  <si>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</si>
  <si>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</si>
  <si>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</si>
  <si>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</si>
  <si>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</si>
  <si>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</si>
  <si>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</si>
  <si>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</si>
  <si>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</si>
  <si>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</si>
  <si>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</si>
  <si>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</si>
  <si>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</si>
  <si>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</si>
  <si>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</si>
  <si>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</si>
  <si>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</si>
  <si>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</si>
  <si>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</si>
  <si>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</si>
  <si>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</si>
  <si>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</si>
  <si>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</si>
  <si>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</si>
  <si>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</si>
  <si>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</si>
  <si>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</si>
  <si>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</si>
  <si>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</si>
  <si>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</si>
  <si>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</si>
  <si>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</si>
  <si>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</si>
  <si>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</si>
  <si>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</si>
  <si>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</si>
  <si>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</si>
  <si>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</si>
  <si>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</si>
  <si>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</si>
  <si>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</si>
  <si>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</si>
  <si>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</si>
  <si>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</si>
  <si>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</si>
  <si>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</si>
  <si>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</si>
  <si>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</si>
  <si>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</si>
  <si>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</si>
  <si>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</si>
  <si>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</si>
  <si>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</si>
  <si>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</si>
  <si>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</si>
  <si>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</si>
  <si>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</si>
  <si>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</si>
  <si>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</si>
  <si>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</si>
  <si>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</si>
  <si>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</si>
  <si>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</si>
  <si>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</si>
  <si>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</si>
  <si>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</si>
  <si>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</si>
  <si>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</si>
  <si>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</si>
  <si>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</si>
  <si>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</si>
  <si>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</si>
  <si>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</si>
  <si>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</si>
  <si>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</si>
  <si>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</si>
  <si>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</si>
  <si>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</si>
  <si>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</si>
  <si>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</si>
  <si>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</si>
  <si>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</si>
  <si>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</si>
  <si>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</si>
  <si>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</si>
  <si>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</si>
  <si>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</si>
  <si>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</si>
  <si>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</si>
  <si>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</si>
  <si>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</si>
  <si>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</si>
  <si>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</si>
  <si>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</si>
  <si>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</si>
  <si>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</si>
  <si>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</si>
  <si>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</si>
  <si>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</si>
  <si>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</si>
  <si>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</si>
  <si>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</si>
  <si>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</si>
  <si>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</si>
  <si>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</si>
  <si>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</si>
  <si>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</si>
  <si>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</si>
  <si>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</si>
  <si>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</si>
  <si>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</si>
  <si>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</si>
  <si>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</si>
  <si>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</si>
  <si>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</si>
  <si>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</si>
  <si>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</si>
  <si>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</si>
  <si>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</si>
  <si>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</si>
  <si>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</si>
  <si>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</si>
  <si>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</si>
  <si>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</si>
  <si>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</si>
  <si>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</si>
  <si>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</si>
  <si>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</si>
  <si>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</si>
  <si>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</si>
  <si>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</si>
  <si>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</si>
  <si>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</si>
  <si>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</si>
  <si>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</si>
  <si>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</si>
  <si>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</si>
  <si>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</si>
  <si>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</si>
  <si>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</si>
  <si>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</si>
  <si>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</si>
  <si>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</si>
  <si>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</si>
  <si>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</si>
  <si>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</si>
  <si>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</si>
  <si>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</si>
  <si>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</si>
  <si>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</si>
  <si>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</si>
  <si>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</si>
  <si>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</si>
  <si>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</si>
  <si>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</si>
  <si>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</si>
  <si>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</si>
  <si>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</si>
  <si>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</si>
  <si>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</si>
  <si>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</si>
  <si>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</si>
  <si>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</si>
  <si>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</si>
  <si>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</si>
  <si>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</si>
  <si>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</si>
  <si>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</si>
  <si>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</si>
  <si>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</si>
  <si>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</si>
  <si>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</si>
  <si>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</si>
  <si>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</si>
  <si>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</si>
  <si>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</si>
  <si>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</si>
  <si>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</si>
  <si>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</si>
  <si>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</si>
  <si>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</si>
  <si>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</si>
  <si>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</si>
  <si>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</si>
  <si>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</si>
  <si>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</si>
  <si>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</si>
  <si>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</si>
  <si>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</si>
  <si>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</si>
  <si>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</si>
  <si>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</si>
  <si>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</si>
  <si>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</si>
  <si>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</si>
  <si>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</si>
  <si>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</si>
  <si>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</si>
  <si>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</si>
  <si>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</si>
  <si>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</si>
  <si>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</si>
  <si>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</si>
  <si>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</si>
  <si>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</si>
  <si>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</si>
  <si>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</si>
  <si>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</si>
  <si>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</si>
  <si>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</si>
  <si>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</si>
  <si>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</si>
  <si>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</si>
  <si>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</si>
  <si>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</si>
  <si>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</si>
  <si>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</si>
  <si>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</si>
  <si>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</si>
  <si>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</si>
  <si>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</si>
  <si>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</si>
  <si>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</si>
  <si>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</si>
  <si>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</si>
  <si>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</si>
  <si>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</si>
  <si>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</si>
  <si>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</si>
  <si>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</si>
  <si>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</si>
  <si>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</si>
  <si>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</si>
  <si>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</si>
  <si>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</si>
  <si>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</si>
  <si>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</si>
  <si>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</si>
  <si>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</si>
  <si>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</si>
  <si>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</si>
  <si>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</si>
  <si>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</si>
  <si>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</si>
  <si>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</si>
  <si>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</si>
  <si>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</si>
  <si>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</si>
  <si>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</si>
  <si>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</si>
  <si>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</si>
  <si>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</si>
  <si>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</si>
  <si>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</si>
  <si>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</si>
  <si>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</si>
  <si>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</si>
  <si>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</si>
  <si>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</si>
  <si>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</si>
  <si>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</si>
  <si>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</si>
  <si>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</si>
  <si>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</si>
  <si>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</si>
  <si>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</si>
  <si>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</si>
  <si>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</si>
  <si>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</si>
  <si>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</si>
  <si>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</si>
  <si>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</si>
  <si>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</si>
  <si>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</si>
  <si>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</si>
  <si>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</si>
  <si>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</si>
  <si>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</si>
  <si>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</si>
  <si>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</si>
  <si>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</si>
  <si>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</si>
  <si>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</si>
  <si>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</si>
  <si>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</si>
  <si>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</si>
  <si>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</si>
  <si>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</si>
  <si>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</si>
  <si>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</si>
  <si>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</si>
  <si>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</si>
  <si>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</si>
  <si>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</si>
  <si>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</si>
  <si>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</si>
  <si>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</si>
  <si>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</si>
  <si>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</si>
  <si>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</si>
  <si>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</si>
  <si>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</si>
  <si>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</si>
  <si>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</si>
  <si>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</si>
  <si>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</si>
  <si>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</si>
  <si>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</si>
  <si>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</si>
  <si>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</si>
  <si>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</si>
  <si>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</si>
  <si>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</si>
  <si>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</si>
  <si>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</si>
  <si>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</si>
  <si>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</si>
  <si>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</si>
  <si>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</si>
  <si>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</si>
  <si>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</si>
  <si>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</si>
  <si>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</si>
  <si>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</si>
  <si>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</si>
  <si>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</si>
  <si>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</si>
  <si>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</si>
  <si>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</si>
  <si>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</si>
  <si>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</si>
  <si>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</si>
  <si>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</si>
  <si>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</si>
  <si>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</si>
  <si>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</si>
  <si>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</si>
  <si>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</si>
  <si>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</si>
  <si>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</si>
  <si>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</si>
  <si>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</si>
  <si>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</si>
  <si>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</si>
  <si>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</si>
  <si>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</si>
  <si>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</si>
  <si>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</si>
  <si>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</si>
  <si>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</si>
  <si>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</si>
  <si>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</si>
  <si>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</si>
  <si>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</si>
  <si>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</si>
  <si>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</si>
  <si>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</si>
  <si>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</si>
  <si>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</si>
  <si>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</si>
  <si>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</si>
  <si>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</si>
  <si>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</si>
  <si>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</si>
  <si>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</si>
  <si>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</si>
  <si>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</si>
  <si>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</si>
  <si>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</si>
  <si>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</si>
  <si>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</si>
  <si>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</si>
  <si>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</si>
  <si>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</si>
  <si>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</si>
  <si>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</si>
  <si>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</si>
  <si>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</si>
  <si>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</si>
  <si>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</si>
  <si>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</si>
  <si>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</si>
  <si>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</si>
  <si>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</si>
  <si>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</si>
  <si>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</si>
  <si>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</si>
  <si>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</si>
  <si>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</si>
  <si>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</si>
  <si>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</si>
  <si>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</si>
  <si>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</si>
  <si>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</si>
  <si>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</si>
  <si>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</si>
  <si>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</si>
  <si>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</si>
  <si>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</si>
  <si>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</si>
  <si>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</si>
  <si>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</si>
  <si>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</si>
  <si>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</si>
  <si>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</si>
  <si>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</si>
  <si>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</si>
  <si>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</si>
  <si>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</si>
  <si>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</si>
  <si>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</si>
  <si>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</si>
  <si>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</si>
  <si>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</si>
  <si>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</si>
  <si>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</si>
  <si>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</si>
  <si>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</si>
  <si>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</si>
  <si>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</si>
  <si>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</si>
  <si>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</si>
  <si>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</si>
  <si>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</si>
  <si>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</si>
  <si>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</si>
  <si>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</si>
  <si>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</si>
  <si>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</si>
  <si>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</si>
  <si>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</si>
  <si>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</si>
  <si>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</si>
  <si>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</si>
  <si>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</si>
  <si>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</si>
  <si>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</si>
  <si>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</si>
  <si>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</si>
  <si>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</si>
  <si>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</si>
  <si>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</si>
  <si>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</si>
  <si>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</si>
  <si>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</si>
  <si>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</si>
  <si>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</si>
  <si>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</si>
  <si>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</si>
  <si>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</si>
  <si>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</si>
  <si>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</si>
  <si>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</si>
  <si>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</si>
  <si>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</si>
  <si>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</si>
  <si>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</si>
  <si>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</si>
  <si>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</si>
  <si>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</si>
  <si>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</si>
  <si>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</si>
  <si>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</si>
  <si>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</si>
  <si>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</si>
  <si>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</si>
  <si>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</si>
  <si>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</si>
  <si>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</si>
  <si>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</si>
  <si>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</si>
  <si>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</si>
  <si>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</si>
  <si>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</si>
  <si>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</si>
  <si>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</si>
  <si>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</si>
  <si>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</si>
  <si>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</si>
  <si>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</si>
  <si>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</si>
  <si>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</si>
  <si>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</si>
  <si>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</si>
  <si>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</si>
  <si>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</si>
  <si>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</si>
  <si>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</si>
  <si>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</si>
  <si>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</si>
  <si>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</si>
  <si>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</si>
  <si>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</si>
  <si>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</si>
  <si>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</si>
  <si>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</si>
  <si>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</si>
  <si>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</si>
  <si>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</si>
  <si>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</si>
  <si>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</si>
  <si>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</si>
  <si>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</si>
  <si>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</si>
  <si>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</si>
  <si>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</si>
  <si>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</si>
  <si>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</si>
  <si>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</si>
  <si>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</si>
  <si>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</si>
  <si>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</si>
  <si>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</si>
  <si>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</si>
  <si>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</si>
  <si>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</si>
  <si>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</si>
  <si>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</si>
  <si>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</si>
  <si>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</si>
  <si>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</si>
  <si>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</si>
  <si>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</si>
  <si>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</si>
  <si>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</si>
  <si>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</si>
  <si>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</si>
  <si>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</si>
  <si>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</si>
  <si>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</si>
  <si>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</si>
  <si>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</si>
  <si>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</si>
  <si>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</si>
  <si>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</si>
  <si>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</si>
  <si>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</si>
  <si>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</si>
  <si>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</si>
  <si>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</si>
  <si>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</si>
  <si>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</si>
  <si>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</si>
  <si>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</si>
  <si>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</si>
  <si>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</si>
  <si>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</si>
  <si>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</si>
  <si>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</si>
  <si>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</si>
  <si>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</si>
  <si>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</si>
  <si>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</si>
  <si>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</si>
  <si>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</si>
  <si>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</si>
  <si>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</si>
  <si>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</si>
  <si>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</si>
  <si>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</si>
  <si>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</si>
  <si>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</si>
  <si>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</si>
  <si>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</si>
  <si>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</si>
  <si>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</si>
  <si>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</si>
  <si>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</si>
  <si>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</si>
  <si>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</si>
  <si>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</si>
  <si>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</si>
  <si>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</si>
  <si>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</si>
  <si>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</si>
  <si>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</si>
  <si>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</si>
  <si>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</si>
  <si>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</si>
  <si>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</si>
  <si>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</si>
  <si>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</si>
  <si>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</si>
  <si>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</si>
  <si>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</si>
  <si>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</si>
  <si>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</si>
  <si>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</si>
  <si>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</si>
  <si>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</si>
  <si>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</si>
  <si>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</si>
  <si>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</si>
  <si>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</si>
  <si>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</si>
  <si>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</si>
  <si>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</si>
  <si>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</si>
  <si>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</si>
  <si>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</si>
  <si>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</si>
  <si>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</si>
  <si>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</si>
  <si>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</si>
  <si>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</si>
  <si>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</si>
  <si>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</si>
  <si>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</si>
  <si>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</si>
  <si>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</si>
  <si>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</si>
  <si>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</si>
  <si>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</si>
  <si>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</si>
  <si>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</si>
  <si>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</si>
  <si>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</si>
  <si>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</si>
  <si>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</si>
  <si>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</si>
  <si>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</si>
  <si>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</si>
  <si>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</si>
  <si>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</si>
  <si>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</si>
  <si>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</si>
  <si>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</si>
  <si>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</si>
  <si>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</si>
  <si>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</si>
  <si>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</si>
  <si>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</si>
  <si>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</si>
  <si>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</si>
  <si>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</si>
  <si>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</si>
  <si>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</si>
  <si>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</si>
  <si>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</si>
  <si>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</si>
  <si>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</si>
  <si>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</si>
  <si>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</si>
  <si>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</si>
  <si>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</si>
  <si>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</si>
  <si>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</si>
  <si>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</si>
  <si>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</si>
  <si>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</si>
  <si>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</si>
  <si>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</si>
  <si>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INQUÉRITO SEMESTRAL AO INVESTIMENTO - INDÚSTRIA TRANSFORMADORA - Abril de 2023</t>
  </si>
  <si>
    <t>INQUÉRITO SEMESTRAL AO INVESTIMENTO - SERVIÇOS - Abril de 2023</t>
  </si>
  <si>
    <t>Inquérito semestral ao investimento - Indústria Transformadora - Abril de 2023</t>
  </si>
  <si>
    <t>Inquérito semestral ao investimento - Serviços - Abril de 2023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</si>
  <si>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</si>
  <si>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</si>
  <si>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</si>
  <si>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</si>
  <si>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</si>
  <si>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INQUÉRITO SEMESTRAL AO INVESTIMENTO - INDÚSTRIA TRANSFORMADORA - Outubro de 2023</t>
  </si>
  <si>
    <t>INQUÉRITO SEMESTRAL AO INVESTIMENTO - SERVIÇOS - Outubro de 2023</t>
  </si>
  <si>
    <t>Inquérito semestral ao investimento - Indústria Transformadora - Outubro de 2023</t>
  </si>
  <si>
    <t>Inquérito semestral ao investimento - Serviços - Outubro de 2023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</si>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</sst>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topLeftCell="A40" workbookViewId="0">
      <selection activeCell="A71" sqref="A71:K71"/>
    </sheetView>
  </sheetViews>
  <sheetFormatPr defaultColWidth="9.140625" defaultRowHeight="12.75"/>
  <cols>
    <col min="1" max="1" width="9.140625" style="22"/>
    <col min="2" max="16384" width="9.14062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 ht="12.75" customHeight="1">
      <c r="A3" s="62" t="s">
        <v>821</v>
      </c>
      <c r="B3" s="63"/>
      <c r="C3" s="63"/>
      <c r="D3" s="63"/>
      <c r="E3" s="63"/>
      <c r="F3" s="63"/>
      <c r="G3" s="63"/>
      <c r="H3" s="63"/>
      <c r="I3" s="63"/>
      <c r="J3" s="63"/>
      <c r="K3" s="63"/>
    </row>
    <row r="4" spans="1:11">
      <c r="A4" s="22" t="s">
        <v>822</v>
      </c>
      <c r="B4" s="21" t="s">
        <v>25</v>
      </c>
    </row>
    <row r="5" spans="1:11">
      <c r="A5" s="22" t="s">
        <v>823</v>
      </c>
      <c r="B5" s="21" t="s">
        <v>27</v>
      </c>
    </row>
    <row r="6" spans="1:11">
      <c r="A6" s="22" t="s">
        <v>824</v>
      </c>
      <c r="B6" s="21" t="s">
        <v>26</v>
      </c>
    </row>
    <row r="8" spans="1:11">
      <c r="A8" s="62" t="s">
        <v>832</v>
      </c>
      <c r="B8" s="63"/>
      <c r="C8" s="63"/>
      <c r="D8" s="63"/>
      <c r="E8" s="63"/>
      <c r="F8" s="63"/>
      <c r="G8" s="63"/>
      <c r="H8" s="63"/>
      <c r="I8" s="63"/>
      <c r="J8" s="63"/>
      <c r="K8" s="63"/>
    </row>
    <row r="9" spans="1:11">
      <c r="A9" s="22" t="s">
        <v>831</v>
      </c>
      <c r="B9" s="21" t="s">
        <v>832</v>
      </c>
    </row>
    <row r="11" spans="1:11" ht="12.75" customHeight="1">
      <c r="A11" s="62" t="s">
        <v>905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</row>
    <row r="12" spans="1:11">
      <c r="A12" s="22" t="s">
        <v>29</v>
      </c>
      <c r="B12" s="21" t="s">
        <v>31</v>
      </c>
    </row>
    <row r="13" spans="1:11">
      <c r="A13" s="22" t="s">
        <v>30</v>
      </c>
      <c r="B13" s="21" t="s">
        <v>43</v>
      </c>
    </row>
    <row r="14" spans="1:11">
      <c r="A14" s="22" t="s">
        <v>46</v>
      </c>
      <c r="B14" s="21" t="s">
        <v>45</v>
      </c>
    </row>
    <row r="15" spans="1:11">
      <c r="A15" s="22" t="s">
        <v>48</v>
      </c>
      <c r="B15" s="21" t="s">
        <v>47</v>
      </c>
    </row>
    <row r="16" spans="1:11">
      <c r="A16" s="22" t="s">
        <v>49</v>
      </c>
      <c r="B16" s="21" t="s">
        <v>1028</v>
      </c>
    </row>
    <row r="17" spans="1:11">
      <c r="A17" s="22" t="s">
        <v>52</v>
      </c>
      <c r="B17" s="21" t="s">
        <v>50</v>
      </c>
    </row>
    <row r="18" spans="1:11">
      <c r="A18" s="22" t="s">
        <v>53</v>
      </c>
      <c r="B18" s="21" t="s">
        <v>54</v>
      </c>
    </row>
    <row r="19" spans="1:11">
      <c r="A19" s="22" t="s">
        <v>735</v>
      </c>
      <c r="B19" s="21" t="s">
        <v>741</v>
      </c>
    </row>
    <row r="20" spans="1:11">
      <c r="A20" s="22" t="s">
        <v>736</v>
      </c>
      <c r="B20" s="21" t="s">
        <v>742</v>
      </c>
    </row>
    <row r="21" spans="1:11">
      <c r="A21" s="22" t="s">
        <v>737</v>
      </c>
      <c r="B21" s="21" t="s">
        <v>743</v>
      </c>
    </row>
    <row r="22" spans="1:11">
      <c r="A22" s="22" t="s">
        <v>738</v>
      </c>
      <c r="B22" s="21" t="s">
        <v>1029</v>
      </c>
    </row>
    <row r="23" spans="1:11">
      <c r="A23" s="22" t="s">
        <v>739</v>
      </c>
      <c r="B23" s="21" t="s">
        <v>744</v>
      </c>
    </row>
    <row r="24" spans="1:11" ht="12.75" customHeight="1">
      <c r="A24" s="22" t="s">
        <v>740</v>
      </c>
      <c r="B24" s="21" t="s">
        <v>745</v>
      </c>
    </row>
    <row r="25" spans="1:11" ht="12.75" customHeight="1">
      <c r="A25" s="22" t="s">
        <v>838</v>
      </c>
      <c r="B25" s="21" t="s">
        <v>1035</v>
      </c>
    </row>
    <row r="26" spans="1:11" ht="12.75" customHeight="1">
      <c r="A26" s="22" t="s">
        <v>839</v>
      </c>
      <c r="B26" s="21" t="s">
        <v>1026</v>
      </c>
    </row>
    <row r="28" spans="1:11">
      <c r="A28" s="62" t="s">
        <v>904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</row>
    <row r="29" spans="1:11">
      <c r="A29" s="22" t="s">
        <v>710</v>
      </c>
      <c r="B29" s="21" t="s">
        <v>830</v>
      </c>
    </row>
    <row r="30" spans="1:11">
      <c r="A30" s="22" t="s">
        <v>715</v>
      </c>
      <c r="B30" s="21" t="s">
        <v>714</v>
      </c>
    </row>
    <row r="31" spans="1:11">
      <c r="A31" s="22" t="s">
        <v>718</v>
      </c>
      <c r="B31" s="21" t="s">
        <v>716</v>
      </c>
    </row>
    <row r="32" spans="1:11">
      <c r="A32" s="22" t="s">
        <v>720</v>
      </c>
      <c r="B32" s="21" t="s">
        <v>719</v>
      </c>
    </row>
    <row r="33" spans="1:11">
      <c r="A33" s="22" t="s">
        <v>721</v>
      </c>
      <c r="B33" s="21" t="s">
        <v>722</v>
      </c>
    </row>
    <row r="34" spans="1:11">
      <c r="A34" s="22" t="s">
        <v>724</v>
      </c>
      <c r="B34" s="21" t="s">
        <v>728</v>
      </c>
    </row>
    <row r="35" spans="1:11">
      <c r="A35" s="22" t="s">
        <v>725</v>
      </c>
      <c r="B35" s="21" t="s">
        <v>729</v>
      </c>
    </row>
    <row r="36" spans="1:11">
      <c r="A36" s="22" t="s">
        <v>726</v>
      </c>
      <c r="B36" s="21" t="s">
        <v>730</v>
      </c>
    </row>
    <row r="37" spans="1:11">
      <c r="A37" s="22" t="s">
        <v>727</v>
      </c>
      <c r="B37" s="21" t="s">
        <v>731</v>
      </c>
    </row>
    <row r="39" spans="1:11">
      <c r="A39" s="62" t="s">
        <v>903</v>
      </c>
      <c r="B39" s="63"/>
      <c r="C39" s="63"/>
      <c r="D39" s="63"/>
      <c r="E39" s="63"/>
      <c r="F39" s="63"/>
      <c r="G39" s="63"/>
      <c r="H39" s="63"/>
      <c r="I39" s="63"/>
      <c r="J39" s="63"/>
      <c r="K39" s="63"/>
    </row>
    <row r="40" spans="1:11">
      <c r="A40" s="22" t="s">
        <v>16</v>
      </c>
      <c r="B40" s="21" t="s">
        <v>829</v>
      </c>
    </row>
    <row r="41" spans="1:11">
      <c r="A41" s="22" t="s">
        <v>17</v>
      </c>
      <c r="B41" s="21" t="s">
        <v>712</v>
      </c>
    </row>
    <row r="42" spans="1:11">
      <c r="A42" s="22" t="s">
        <v>18</v>
      </c>
      <c r="B42" s="21" t="s">
        <v>10</v>
      </c>
    </row>
    <row r="43" spans="1:11">
      <c r="A43" s="22" t="s">
        <v>19</v>
      </c>
      <c r="B43" s="21" t="s">
        <v>23</v>
      </c>
    </row>
    <row r="44" spans="1:11">
      <c r="A44" s="22" t="s">
        <v>20</v>
      </c>
      <c r="B44" s="21" t="s">
        <v>713</v>
      </c>
    </row>
    <row r="45" spans="1:11">
      <c r="A45" s="22" t="s">
        <v>21</v>
      </c>
      <c r="B45" s="21" t="s">
        <v>14</v>
      </c>
    </row>
    <row r="46" spans="1:11">
      <c r="A46" s="22" t="s">
        <v>22</v>
      </c>
      <c r="B46" s="21" t="s">
        <v>24</v>
      </c>
    </row>
    <row r="48" spans="1:11">
      <c r="A48" s="62" t="s">
        <v>906</v>
      </c>
      <c r="B48" s="63"/>
      <c r="C48" s="63"/>
      <c r="D48" s="63"/>
      <c r="E48" s="63"/>
      <c r="F48" s="63"/>
      <c r="G48" s="63"/>
      <c r="H48" s="63"/>
      <c r="I48" s="63"/>
      <c r="J48" s="63"/>
      <c r="K48" s="63"/>
    </row>
    <row r="49" spans="1:2">
      <c r="A49" s="22" t="s">
        <v>752</v>
      </c>
      <c r="B49" s="21" t="s">
        <v>753</v>
      </c>
    </row>
    <row r="50" spans="1:2">
      <c r="A50" s="22" t="s">
        <v>760</v>
      </c>
      <c r="B50" s="21" t="s">
        <v>777</v>
      </c>
    </row>
    <row r="51" spans="1:2">
      <c r="A51" s="22" t="s">
        <v>761</v>
      </c>
      <c r="B51" s="21" t="s">
        <v>769</v>
      </c>
    </row>
    <row r="52" spans="1:2">
      <c r="A52" s="22" t="s">
        <v>762</v>
      </c>
      <c r="B52" s="21" t="s">
        <v>994</v>
      </c>
    </row>
    <row r="53" spans="1:2">
      <c r="A53" s="22" t="s">
        <v>763</v>
      </c>
      <c r="B53" s="21" t="s">
        <v>771</v>
      </c>
    </row>
    <row r="54" spans="1:2">
      <c r="A54" s="22" t="s">
        <v>764</v>
      </c>
      <c r="B54" s="21" t="s">
        <v>772</v>
      </c>
    </row>
    <row r="55" spans="1:2">
      <c r="A55" s="22" t="s">
        <v>765</v>
      </c>
      <c r="B55" s="21" t="s">
        <v>773</v>
      </c>
    </row>
    <row r="56" spans="1:2">
      <c r="A56" s="22" t="s">
        <v>766</v>
      </c>
      <c r="B56" s="21" t="s">
        <v>774</v>
      </c>
    </row>
    <row r="57" spans="1:2">
      <c r="A57" s="22" t="s">
        <v>767</v>
      </c>
      <c r="B57" s="21" t="s">
        <v>775</v>
      </c>
    </row>
    <row r="58" spans="1:2">
      <c r="A58" s="22" t="s">
        <v>768</v>
      </c>
      <c r="B58" s="21" t="s">
        <v>776</v>
      </c>
    </row>
    <row r="59" spans="1:2">
      <c r="A59" s="22" t="s">
        <v>804</v>
      </c>
      <c r="B59" s="21" t="s">
        <v>779</v>
      </c>
    </row>
    <row r="60" spans="1:2">
      <c r="A60" s="22" t="s">
        <v>805</v>
      </c>
      <c r="B60" s="21" t="s">
        <v>813</v>
      </c>
    </row>
    <row r="61" spans="1:2">
      <c r="A61" s="22" t="s">
        <v>806</v>
      </c>
      <c r="B61" s="21" t="s">
        <v>993</v>
      </c>
    </row>
    <row r="62" spans="1:2">
      <c r="A62" s="22" t="s">
        <v>807</v>
      </c>
      <c r="B62" s="21" t="s">
        <v>815</v>
      </c>
    </row>
    <row r="63" spans="1:2">
      <c r="A63" s="22" t="s">
        <v>808</v>
      </c>
      <c r="B63" s="21" t="s">
        <v>816</v>
      </c>
    </row>
    <row r="64" spans="1:2">
      <c r="A64" s="22" t="s">
        <v>809</v>
      </c>
      <c r="B64" s="21" t="s">
        <v>817</v>
      </c>
    </row>
    <row r="65" spans="1:11">
      <c r="A65" s="22" t="s">
        <v>810</v>
      </c>
      <c r="B65" s="21" t="s">
        <v>818</v>
      </c>
    </row>
    <row r="66" spans="1:11">
      <c r="A66" s="22" t="s">
        <v>811</v>
      </c>
      <c r="B66" s="21" t="s">
        <v>819</v>
      </c>
    </row>
    <row r="67" spans="1:11">
      <c r="A67" s="22" t="s">
        <v>812</v>
      </c>
      <c r="B67" s="21" t="s">
        <v>820</v>
      </c>
    </row>
    <row r="68" spans="1:11">
      <c r="A68" s="22" t="s">
        <v>836</v>
      </c>
      <c r="B68" s="21" t="s">
        <v>1036</v>
      </c>
    </row>
    <row r="69" spans="1:11">
      <c r="A69" s="22" t="s">
        <v>837</v>
      </c>
      <c r="B69" s="21" t="s">
        <v>1027</v>
      </c>
    </row>
    <row r="71" spans="1:11" ht="15" customHeight="1">
      <c r="A71" s="62" t="s">
        <v>1044</v>
      </c>
      <c r="B71" s="63"/>
      <c r="C71" s="63"/>
      <c r="D71" s="63"/>
      <c r="E71" s="63"/>
      <c r="F71" s="63"/>
      <c r="G71" s="63"/>
      <c r="H71" s="63"/>
      <c r="I71" s="63"/>
      <c r="J71" s="63"/>
      <c r="K71" s="63"/>
    </row>
    <row r="72" spans="1:11">
      <c r="A72" s="22" t="s">
        <v>1038</v>
      </c>
      <c r="B72" s="21" t="s">
        <v>1037</v>
      </c>
    </row>
    <row r="74" spans="1:11">
      <c r="A74" s="62" t="s">
        <v>55</v>
      </c>
      <c r="B74" s="63"/>
      <c r="C74" s="63"/>
      <c r="D74" s="63"/>
      <c r="E74" s="63"/>
      <c r="F74" s="63"/>
      <c r="G74" s="63"/>
      <c r="H74" s="63"/>
      <c r="I74" s="63"/>
      <c r="J74" s="63"/>
      <c r="K74" s="63"/>
    </row>
    <row r="75" spans="1:11">
      <c r="A75" s="22" t="s">
        <v>55</v>
      </c>
      <c r="B75" s="21" t="s">
        <v>840</v>
      </c>
    </row>
  </sheetData>
  <mergeCells count="8">
    <mergeCell ref="A3:K3"/>
    <mergeCell ref="A8:K8"/>
    <mergeCell ref="A74:K74"/>
    <mergeCell ref="A48:K48"/>
    <mergeCell ref="A28:K28"/>
    <mergeCell ref="A11:K11"/>
    <mergeCell ref="A39:K39"/>
    <mergeCell ref="A71:K71"/>
  </mergeCells>
  <phoneticPr fontId="15" type="noConversion"/>
  <hyperlinks>
    <hyperlink ref="B75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5" location="'CAE-Rev.3'!A1" display="CAE-Rev.3" xr:uid="{FACEFE3F-2730-4F08-BD07-686BFB842D49}"/>
    <hyperlink ref="A71:K71" location="LHI!A1" display="Indicadores de Acumulação do Fator Trabalho - Setorial e Total dos Setores" xr:uid="{34034DCB-B4B8-4C72-82BF-F3ABCBD0571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1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1028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1030</v>
      </c>
      <c r="C6" s="73"/>
      <c r="D6" s="79"/>
      <c r="E6" s="72" t="s">
        <v>1030</v>
      </c>
      <c r="F6" s="73"/>
      <c r="G6" s="79"/>
      <c r="H6" s="72" t="s">
        <v>1030</v>
      </c>
      <c r="I6" s="73"/>
      <c r="J6" s="79"/>
      <c r="K6" s="72" t="s">
        <v>1030</v>
      </c>
      <c r="L6" s="73"/>
      <c r="M6" s="79"/>
      <c r="N6" s="72" t="s">
        <v>1030</v>
      </c>
      <c r="O6" s="73"/>
      <c r="P6" s="79"/>
      <c r="Q6" s="72" t="s">
        <v>1030</v>
      </c>
      <c r="R6" s="73"/>
      <c r="S6" s="79"/>
      <c r="T6" s="72" t="s">
        <v>1030</v>
      </c>
      <c r="U6" s="73"/>
      <c r="V6" s="79"/>
      <c r="W6" s="72" t="s">
        <v>1030</v>
      </c>
      <c r="X6" s="73"/>
      <c r="Y6" s="79"/>
      <c r="Z6" s="72" t="s">
        <v>1030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8</v>
      </c>
      <c r="D447" s="11">
        <f t="shared" ref="D447" si="174">AVERAGE(B445:B447)</f>
        <v>5.5406846498333335</v>
      </c>
      <c r="E447" s="8">
        <v>5.0407053375000004</v>
      </c>
      <c r="F447" s="8" t="s">
        <v>8</v>
      </c>
      <c r="G447" s="11">
        <f t="shared" ref="G447" si="175">AVERAGE(E445:E447)</f>
        <v>5.0660737663666664</v>
      </c>
      <c r="H447" s="8">
        <v>0</v>
      </c>
      <c r="I447" s="8" t="s">
        <v>8</v>
      </c>
      <c r="J447" s="11">
        <f t="shared" ref="J447" si="176">AVERAGE(H445:H447)</f>
        <v>3.3858386538666667</v>
      </c>
      <c r="K447" s="8">
        <v>5.0787579807999998</v>
      </c>
      <c r="L447" s="8" t="s">
        <v>8</v>
      </c>
      <c r="M447" s="11">
        <f t="shared" ref="M447" si="177">AVERAGE(K445:K447)</f>
        <v>5.0787579807999998</v>
      </c>
      <c r="N447" s="8">
        <v>5.0787579807999998</v>
      </c>
      <c r="O447" s="8" t="s">
        <v>8</v>
      </c>
      <c r="P447" s="11">
        <f t="shared" ref="P447" si="178">AVERAGE(N445:N447)</f>
        <v>3.3858386538666667</v>
      </c>
      <c r="Q447" s="8">
        <v>5.1327011680999997</v>
      </c>
      <c r="R447" s="8" t="s">
        <v>8</v>
      </c>
      <c r="S447" s="11">
        <f t="shared" ref="S447" si="179">AVERAGE(Q445:Q447)</f>
        <v>5.8772373180666664</v>
      </c>
      <c r="T447" s="8">
        <v>-33.424349482399997</v>
      </c>
      <c r="U447" s="8" t="s">
        <v>8</v>
      </c>
      <c r="V447" s="11">
        <f t="shared" ref="V447" si="180">AVERAGE(T445:T447)</f>
        <v>-38.595587564966671</v>
      </c>
      <c r="W447" s="8">
        <v>0</v>
      </c>
      <c r="X447" s="8" t="s">
        <v>8</v>
      </c>
      <c r="Y447" s="11">
        <f t="shared" ref="Y447" si="181">AVERAGE(W445:W447)</f>
        <v>0</v>
      </c>
      <c r="Z447" s="8">
        <v>5.0787579807999998</v>
      </c>
      <c r="AA447" s="8" t="s">
        <v>8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8</v>
      </c>
      <c r="D448" s="11">
        <f t="shared" ref="D448" si="183">AVERAGE(B446:B448)</f>
        <v>5.5516402742666671</v>
      </c>
      <c r="E448" s="8">
        <v>5.0787579807999998</v>
      </c>
      <c r="F448" s="8" t="s">
        <v>8</v>
      </c>
      <c r="G448" s="11">
        <f t="shared" ref="G448" si="184">AVERAGE(E446:E448)</f>
        <v>5.0660737663666664</v>
      </c>
      <c r="H448" s="8">
        <v>5.1116248540999996</v>
      </c>
      <c r="I448" s="8" t="s">
        <v>8</v>
      </c>
      <c r="J448" s="11">
        <f t="shared" ref="J448" si="185">AVERAGE(H446:H448)</f>
        <v>3.3967942782999998</v>
      </c>
      <c r="K448" s="8">
        <v>5.1116248540999996</v>
      </c>
      <c r="L448" s="8" t="s">
        <v>8</v>
      </c>
      <c r="M448" s="11">
        <f t="shared" ref="M448" si="186">AVERAGE(K446:K448)</f>
        <v>5.0897136052333325</v>
      </c>
      <c r="N448" s="8">
        <v>-3.0410693499999999E-2</v>
      </c>
      <c r="O448" s="8" t="s">
        <v>8</v>
      </c>
      <c r="P448" s="11">
        <f t="shared" ref="P448" si="187">AVERAGE(N446:N448)</f>
        <v>1.6827824290999998</v>
      </c>
      <c r="Q448" s="8">
        <v>-70.358129453100005</v>
      </c>
      <c r="R448" s="8" t="s">
        <v>8</v>
      </c>
      <c r="S448" s="11">
        <f t="shared" ref="S448" si="188">AVERAGE(Q446:Q448)</f>
        <v>-19.653163151766666</v>
      </c>
      <c r="T448" s="8">
        <v>-33.435812407199997</v>
      </c>
      <c r="U448" s="8" t="s">
        <v>8</v>
      </c>
      <c r="V448" s="11">
        <f t="shared" ref="V448" si="189">AVERAGE(T446:T448)</f>
        <v>-32.900832359799999</v>
      </c>
      <c r="W448" s="8">
        <v>0</v>
      </c>
      <c r="X448" s="8" t="s">
        <v>8</v>
      </c>
      <c r="Y448" s="11">
        <f t="shared" ref="Y448" si="190">AVERAGE(W446:W448)</f>
        <v>0</v>
      </c>
      <c r="Z448" s="8">
        <v>3.2866873300000002E-2</v>
      </c>
      <c r="AA448" s="8" t="s">
        <v>8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8</v>
      </c>
      <c r="D449" s="11">
        <f t="shared" ref="D449" si="192">AVERAGE(B447:B449)</f>
        <v>-19.989715819999997</v>
      </c>
      <c r="E449" s="8">
        <v>5.0787579807999998</v>
      </c>
      <c r="F449" s="8" t="s">
        <v>8</v>
      </c>
      <c r="G449" s="11">
        <f t="shared" ref="G449" si="193">AVERAGE(E447:E449)</f>
        <v>5.0660737663666664</v>
      </c>
      <c r="H449" s="8">
        <v>5.0787579807999998</v>
      </c>
      <c r="I449" s="8" t="s">
        <v>8</v>
      </c>
      <c r="J449" s="11">
        <f t="shared" ref="J449" si="194">AVERAGE(H447:H449)</f>
        <v>3.3967942782999998</v>
      </c>
      <c r="K449" s="8">
        <v>5.0787579807999998</v>
      </c>
      <c r="L449" s="8" t="s">
        <v>8</v>
      </c>
      <c r="M449" s="11">
        <f t="shared" ref="M449" si="195">AVERAGE(K447:K449)</f>
        <v>5.0897136052333325</v>
      </c>
      <c r="N449" s="8">
        <v>5.0483472873000004</v>
      </c>
      <c r="O449" s="8" t="s">
        <v>8</v>
      </c>
      <c r="P449" s="11">
        <f t="shared" ref="P449" si="196">AVERAGE(N447:N449)</f>
        <v>3.3655648582000004</v>
      </c>
      <c r="Q449" s="8">
        <v>82.890007112700005</v>
      </c>
      <c r="R449" s="8" t="s">
        <v>8</v>
      </c>
      <c r="S449" s="11">
        <f t="shared" ref="S449" si="197">AVERAGE(Q447:Q449)</f>
        <v>5.8881929425666657</v>
      </c>
      <c r="T449" s="8">
        <v>-33.435812407199997</v>
      </c>
      <c r="U449" s="8" t="s">
        <v>8</v>
      </c>
      <c r="V449" s="11">
        <f t="shared" ref="V449" si="198">AVERAGE(T447:T449)</f>
        <v>-33.431991432266663</v>
      </c>
      <c r="W449" s="8">
        <v>0</v>
      </c>
      <c r="X449" s="8" t="s">
        <v>8</v>
      </c>
      <c r="Y449" s="11">
        <f t="shared" ref="Y449" si="199">AVERAGE(W447:W449)</f>
        <v>0</v>
      </c>
      <c r="Z449" s="8">
        <v>0</v>
      </c>
      <c r="AA449" s="8" t="s">
        <v>8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8</v>
      </c>
      <c r="D450" s="11">
        <f t="shared" ref="D450" si="201">AVERAGE(B448:B450)</f>
        <v>-45.951377682000007</v>
      </c>
      <c r="E450" s="8">
        <v>5.0787579807999998</v>
      </c>
      <c r="F450" s="8" t="s">
        <v>8</v>
      </c>
      <c r="G450" s="11">
        <f t="shared" ref="G450" si="202">AVERAGE(E448:E450)</f>
        <v>5.0787579807999998</v>
      </c>
      <c r="H450" s="8">
        <v>0</v>
      </c>
      <c r="I450" s="8" t="s">
        <v>8</v>
      </c>
      <c r="J450" s="11">
        <f t="shared" ref="J450" si="203">AVERAGE(H448:H450)</f>
        <v>3.3967942782999998</v>
      </c>
      <c r="K450" s="8">
        <v>5.0787579807999998</v>
      </c>
      <c r="L450" s="8" t="s">
        <v>8</v>
      </c>
      <c r="M450" s="11">
        <f t="shared" ref="M450" si="204">AVERAGE(K448:K450)</f>
        <v>5.0897136052333325</v>
      </c>
      <c r="N450" s="8">
        <v>0</v>
      </c>
      <c r="O450" s="8" t="s">
        <v>8</v>
      </c>
      <c r="P450" s="11">
        <f t="shared" ref="P450" si="205">AVERAGE(N448:N450)</f>
        <v>1.6726455312666666</v>
      </c>
      <c r="Q450" s="8">
        <v>0</v>
      </c>
      <c r="R450" s="8" t="s">
        <v>8</v>
      </c>
      <c r="S450" s="11">
        <f t="shared" ref="S450" si="206">AVERAGE(Q448:Q450)</f>
        <v>4.1772925532</v>
      </c>
      <c r="T450" s="8">
        <v>-33.389814491800003</v>
      </c>
      <c r="U450" s="8" t="s">
        <v>8</v>
      </c>
      <c r="V450" s="11">
        <f t="shared" ref="V450" si="207">AVERAGE(T448:T450)</f>
        <v>-33.420479768733337</v>
      </c>
      <c r="W450" s="8">
        <v>0</v>
      </c>
      <c r="X450" s="8" t="s">
        <v>8</v>
      </c>
      <c r="Y450" s="11">
        <f t="shared" ref="Y450" si="208">AVERAGE(W448:W450)</f>
        <v>0</v>
      </c>
      <c r="Z450" s="8">
        <v>3.2866873300000002E-2</v>
      </c>
      <c r="AA450" s="8" t="s">
        <v>8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8</v>
      </c>
      <c r="D451" s="11">
        <f t="shared" ref="D451" si="210">AVERAGE(B449:B451)</f>
        <v>-47.635542980933337</v>
      </c>
      <c r="E451" s="8">
        <v>0</v>
      </c>
      <c r="F451" s="8" t="s">
        <v>8</v>
      </c>
      <c r="G451" s="11">
        <f t="shared" ref="G451" si="211">AVERAGE(E449:E451)</f>
        <v>3.3858386538666667</v>
      </c>
      <c r="H451" s="8">
        <v>0</v>
      </c>
      <c r="I451" s="8" t="s">
        <v>8</v>
      </c>
      <c r="J451" s="11">
        <f t="shared" ref="J451" si="212">AVERAGE(H449:H451)</f>
        <v>1.6929193269333334</v>
      </c>
      <c r="K451" s="8">
        <v>0</v>
      </c>
      <c r="L451" s="8" t="s">
        <v>8</v>
      </c>
      <c r="M451" s="11">
        <f t="shared" ref="M451" si="213">AVERAGE(K449:K451)</f>
        <v>3.3858386538666667</v>
      </c>
      <c r="N451" s="8">
        <v>0</v>
      </c>
      <c r="O451" s="8" t="s">
        <v>8</v>
      </c>
      <c r="P451" s="11">
        <f t="shared" ref="P451" si="214">AVERAGE(N449:N451)</f>
        <v>1.6827824291000002</v>
      </c>
      <c r="Q451" s="8">
        <v>0</v>
      </c>
      <c r="R451" s="8" t="s">
        <v>8</v>
      </c>
      <c r="S451" s="11">
        <f t="shared" ref="S451" si="215">AVERAGE(Q449:Q451)</f>
        <v>27.630002370900002</v>
      </c>
      <c r="T451" s="8">
        <v>-33.356947618500001</v>
      </c>
      <c r="U451" s="8" t="s">
        <v>8</v>
      </c>
      <c r="V451" s="11">
        <f t="shared" ref="V451" si="216">AVERAGE(T449:T451)</f>
        <v>-33.394191505833334</v>
      </c>
      <c r="W451" s="8">
        <v>0</v>
      </c>
      <c r="X451" s="8" t="s">
        <v>8</v>
      </c>
      <c r="Y451" s="11">
        <f t="shared" ref="Y451" si="217">AVERAGE(W449:W451)</f>
        <v>0</v>
      </c>
      <c r="Z451" s="8">
        <v>0</v>
      </c>
      <c r="AA451" s="8" t="s">
        <v>8</v>
      </c>
      <c r="AB451" s="11">
        <f t="shared" ref="AB451" si="218">AVERAGE(Z449:Z451)</f>
        <v>1.0955624433333333E-2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1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50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51</v>
      </c>
      <c r="C6" s="73"/>
      <c r="D6" s="79"/>
      <c r="E6" s="72" t="s">
        <v>51</v>
      </c>
      <c r="F6" s="73"/>
      <c r="G6" s="79"/>
      <c r="H6" s="72" t="s">
        <v>51</v>
      </c>
      <c r="I6" s="73"/>
      <c r="J6" s="79"/>
      <c r="K6" s="72" t="s">
        <v>51</v>
      </c>
      <c r="L6" s="73"/>
      <c r="M6" s="79"/>
      <c r="N6" s="72" t="s">
        <v>51</v>
      </c>
      <c r="O6" s="73"/>
      <c r="P6" s="79"/>
      <c r="Q6" s="72" t="s">
        <v>51</v>
      </c>
      <c r="R6" s="73"/>
      <c r="S6" s="79"/>
      <c r="T6" s="72" t="s">
        <v>51</v>
      </c>
      <c r="U6" s="73"/>
      <c r="V6" s="79"/>
      <c r="W6" s="72" t="s">
        <v>51</v>
      </c>
      <c r="X6" s="73"/>
      <c r="Y6" s="79"/>
      <c r="Z6" s="72" t="s">
        <v>51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18.659805602256405</v>
      </c>
      <c r="D97" s="11">
        <f t="shared" ref="D97:D138" si="0">AVERAGE(C95:C97)</f>
        <v>18.659805602256405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19.870228520256408</v>
      </c>
      <c r="D98" s="11">
        <f t="shared" si="0"/>
        <v>19.265017061256408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si="0"/>
        <v>15.73076999925641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8</v>
      </c>
      <c r="G447" s="11">
        <f t="shared" ref="G447" si="176">AVERAGE(E445:E447)</f>
        <v>-13.1066520783</v>
      </c>
      <c r="H447" s="8">
        <v>-7.6514279924000004</v>
      </c>
      <c r="I447" s="8" t="s">
        <v>8</v>
      </c>
      <c r="J447" s="11">
        <f t="shared" ref="J447" si="177">AVERAGE(H445:H447)</f>
        <v>-11.531116924600001</v>
      </c>
      <c r="K447" s="8">
        <v>-17.079338030700001</v>
      </c>
      <c r="L447" s="8" t="s">
        <v>8</v>
      </c>
      <c r="M447" s="11">
        <f t="shared" ref="M447" si="178">AVERAGE(K445:K447)</f>
        <v>-16.016429893333335</v>
      </c>
      <c r="N447" s="8">
        <v>2.6899199713000002</v>
      </c>
      <c r="O447" s="8" t="s">
        <v>8</v>
      </c>
      <c r="P447" s="11">
        <f t="shared" ref="P447" si="179">AVERAGE(N445:N447)</f>
        <v>0.57121447660000002</v>
      </c>
      <c r="Q447" s="8">
        <v>12.5361044488</v>
      </c>
      <c r="R447" s="8" t="s">
        <v>8</v>
      </c>
      <c r="S447" s="11">
        <f t="shared" ref="S447" si="180">AVERAGE(Q445:Q447)</f>
        <v>7.1997214862666672</v>
      </c>
      <c r="T447" s="8">
        <v>5.9959385016000004</v>
      </c>
      <c r="U447" s="8" t="s">
        <v>8</v>
      </c>
      <c r="V447" s="11">
        <f t="shared" ref="V447" si="181">AVERAGE(T445:T447)</f>
        <v>9.5146835495999991</v>
      </c>
      <c r="W447" s="8">
        <v>16.042357124199999</v>
      </c>
      <c r="X447" s="8" t="s">
        <v>8</v>
      </c>
      <c r="Y447" s="11">
        <f t="shared" ref="Y447" si="182">AVERAGE(W445:W447)</f>
        <v>9.3160054651666666</v>
      </c>
      <c r="Z447" s="8">
        <v>6.1627852612999998</v>
      </c>
      <c r="AA447" s="8" t="s">
        <v>8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4.4691968602000003</v>
      </c>
      <c r="D448" s="11">
        <f t="shared" ref="D448" si="184">AVERAGE(C446:C448)</f>
        <v>3.4193413574666671</v>
      </c>
      <c r="E448" s="8">
        <v>-14.3415254385</v>
      </c>
      <c r="F448" s="8" t="s">
        <v>8</v>
      </c>
      <c r="G448" s="11">
        <f t="shared" ref="G448" si="185">AVERAGE(E446:E448)</f>
        <v>-12.882642945766667</v>
      </c>
      <c r="H448" s="8">
        <v>-10.9943055694</v>
      </c>
      <c r="I448" s="8" t="s">
        <v>8</v>
      </c>
      <c r="J448" s="11">
        <f t="shared" ref="J448" si="186">AVERAGE(H446:H448)</f>
        <v>-10.277655576333332</v>
      </c>
      <c r="K448" s="8">
        <v>-19.228780879599999</v>
      </c>
      <c r="L448" s="8" t="s">
        <v>8</v>
      </c>
      <c r="M448" s="11">
        <f t="shared" ref="M448" si="187">AVERAGE(K446:K448)</f>
        <v>-17.678294489833334</v>
      </c>
      <c r="N448" s="8">
        <v>3.2725738282000001</v>
      </c>
      <c r="O448" s="8" t="s">
        <v>8</v>
      </c>
      <c r="P448" s="11">
        <f t="shared" ref="P448" si="188">AVERAGE(N446:N448)</f>
        <v>1.0805897240666666</v>
      </c>
      <c r="Q448" s="8">
        <v>-6.6564169666000002</v>
      </c>
      <c r="R448" s="8" t="s">
        <v>8</v>
      </c>
      <c r="S448" s="11">
        <f t="shared" ref="S448" si="189">AVERAGE(Q446:Q448)</f>
        <v>2.0107013452666664</v>
      </c>
      <c r="T448" s="8">
        <v>10.6468824502</v>
      </c>
      <c r="U448" s="8" t="s">
        <v>8</v>
      </c>
      <c r="V448" s="11">
        <f t="shared" ref="V448" si="190">AVERAGE(T446:T448)</f>
        <v>7.3951135547</v>
      </c>
      <c r="W448" s="8">
        <v>8.1593318955999994</v>
      </c>
      <c r="X448" s="8" t="s">
        <v>8</v>
      </c>
      <c r="Y448" s="11">
        <f t="shared" ref="Y448" si="191">AVERAGE(W446:W448)</f>
        <v>9.5904436378666649</v>
      </c>
      <c r="Z448" s="8">
        <v>2.2187174595000001</v>
      </c>
      <c r="AA448" s="8" t="s">
        <v>8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2.3791438451999989</v>
      </c>
      <c r="D449" s="11">
        <f t="shared" ref="D449" si="193">AVERAGE(C447:C449)</f>
        <v>4.3803098228999993</v>
      </c>
      <c r="E449" s="8">
        <v>-14.656085084700001</v>
      </c>
      <c r="F449" s="8" t="s">
        <v>8</v>
      </c>
      <c r="G449" s="11">
        <f t="shared" ref="G449" si="194">AVERAGE(E447:E449)</f>
        <v>-13.487146983733334</v>
      </c>
      <c r="H449" s="8">
        <v>-10.500523338000001</v>
      </c>
      <c r="I449" s="8" t="s">
        <v>8</v>
      </c>
      <c r="J449" s="11">
        <f t="shared" ref="J449" si="195">AVERAGE(H447:H449)</f>
        <v>-9.7154189665999997</v>
      </c>
      <c r="K449" s="8">
        <v>-20.532057172199998</v>
      </c>
      <c r="L449" s="8" t="s">
        <v>8</v>
      </c>
      <c r="M449" s="11">
        <f t="shared" ref="M449" si="196">AVERAGE(K447:K449)</f>
        <v>-18.94672536083333</v>
      </c>
      <c r="N449" s="8">
        <v>1.0306786290000001</v>
      </c>
      <c r="O449" s="8" t="s">
        <v>8</v>
      </c>
      <c r="P449" s="11">
        <f t="shared" ref="P449" si="197">AVERAGE(N447:N449)</f>
        <v>2.3310574761666669</v>
      </c>
      <c r="Q449" s="8">
        <v>-1.4033720503</v>
      </c>
      <c r="R449" s="8" t="s">
        <v>8</v>
      </c>
      <c r="S449" s="11">
        <f t="shared" ref="S449" si="198">AVERAGE(Q447:Q449)</f>
        <v>1.4921051439666666</v>
      </c>
      <c r="T449" s="8">
        <v>16.157352827299999</v>
      </c>
      <c r="U449" s="8" t="s">
        <v>8</v>
      </c>
      <c r="V449" s="11">
        <f t="shared" ref="V449" si="199">AVERAGE(T447:T449)</f>
        <v>10.9333912597</v>
      </c>
      <c r="W449" s="8">
        <v>13.2954608288</v>
      </c>
      <c r="X449" s="8" t="s">
        <v>8</v>
      </c>
      <c r="Y449" s="11">
        <f t="shared" ref="Y449" si="200">AVERAGE(W447:W449)</f>
        <v>12.499049949533335</v>
      </c>
      <c r="Z449" s="8">
        <v>2.3310144384</v>
      </c>
      <c r="AA449" s="8" t="s">
        <v>8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6.3520748094000004</v>
      </c>
      <c r="D450" s="11">
        <f t="shared" ref="D450" si="202">AVERAGE(C448:C450)</f>
        <v>4.4001385049333335</v>
      </c>
      <c r="E450" s="8">
        <v>-9.9096233703000003</v>
      </c>
      <c r="F450" s="8" t="s">
        <v>8</v>
      </c>
      <c r="G450" s="11">
        <f t="shared" ref="G450" si="203">AVERAGE(E448:E450)</f>
        <v>-12.969077964500002</v>
      </c>
      <c r="H450" s="8">
        <v>-5.9441513531999997</v>
      </c>
      <c r="I450" s="8" t="s">
        <v>8</v>
      </c>
      <c r="J450" s="11">
        <f t="shared" ref="J450" si="204">AVERAGE(H448:H450)</f>
        <v>-9.1463267535333319</v>
      </c>
      <c r="K450" s="8">
        <v>-15.473909576300001</v>
      </c>
      <c r="L450" s="8" t="s">
        <v>8</v>
      </c>
      <c r="M450" s="11">
        <f t="shared" ref="M450" si="205">AVERAGE(K448:K450)</f>
        <v>-18.4115825427</v>
      </c>
      <c r="N450" s="8">
        <v>0.68175156599999998</v>
      </c>
      <c r="O450" s="8" t="s">
        <v>8</v>
      </c>
      <c r="P450" s="11">
        <f t="shared" ref="P450" si="206">AVERAGE(N448:N450)</f>
        <v>1.6616680077333335</v>
      </c>
      <c r="Q450" s="8">
        <v>-5.3407490697000002</v>
      </c>
      <c r="R450" s="8" t="s">
        <v>8</v>
      </c>
      <c r="S450" s="11">
        <f t="shared" ref="S450" si="207">AVERAGE(Q448:Q450)</f>
        <v>-4.4668460288666667</v>
      </c>
      <c r="T450" s="8">
        <v>7.5873659444000001</v>
      </c>
      <c r="U450" s="8" t="s">
        <v>8</v>
      </c>
      <c r="V450" s="11">
        <f t="shared" ref="V450" si="208">AVERAGE(T448:T450)</f>
        <v>11.463867073966666</v>
      </c>
      <c r="W450" s="8">
        <v>14.157328839</v>
      </c>
      <c r="X450" s="8" t="s">
        <v>8</v>
      </c>
      <c r="Y450" s="11">
        <f t="shared" ref="Y450" si="209">AVERAGE(W448:W450)</f>
        <v>11.870707187800001</v>
      </c>
      <c r="Z450" s="8">
        <v>2.5248521627999998</v>
      </c>
      <c r="AA450" s="8" t="s">
        <v>8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1.3182070306</v>
      </c>
      <c r="D451" s="11">
        <f t="shared" ref="D451" si="211">AVERAGE(C449:C451)</f>
        <v>3.3498085617333331</v>
      </c>
      <c r="E451" s="8">
        <v>-11.914403587200001</v>
      </c>
      <c r="F451" s="8" t="s">
        <v>8</v>
      </c>
      <c r="G451" s="11">
        <f t="shared" ref="G451" si="212">AVERAGE(E449:E451)</f>
        <v>-12.160037347399999</v>
      </c>
      <c r="H451" s="8">
        <v>-9.3060993618999994</v>
      </c>
      <c r="I451" s="8" t="s">
        <v>8</v>
      </c>
      <c r="J451" s="11">
        <f t="shared" ref="J451" si="213">AVERAGE(H449:H451)</f>
        <v>-8.5835913510333324</v>
      </c>
      <c r="K451" s="8">
        <v>-15.193088858299999</v>
      </c>
      <c r="L451" s="8" t="s">
        <v>8</v>
      </c>
      <c r="M451" s="11">
        <f t="shared" ref="M451" si="214">AVERAGE(K449:K451)</f>
        <v>-17.066351868933335</v>
      </c>
      <c r="N451" s="8">
        <v>5.0310321468000003</v>
      </c>
      <c r="O451" s="8" t="s">
        <v>8</v>
      </c>
      <c r="P451" s="11">
        <f t="shared" ref="P451" si="215">AVERAGE(N449:N451)</f>
        <v>2.2478207806000001</v>
      </c>
      <c r="Q451" s="8">
        <v>-0.54340741240000001</v>
      </c>
      <c r="R451" s="8" t="s">
        <v>8</v>
      </c>
      <c r="S451" s="11">
        <f t="shared" ref="S451" si="216">AVERAGE(Q449:Q451)</f>
        <v>-2.4291761774666667</v>
      </c>
      <c r="T451" s="8">
        <v>6.2183124989999996</v>
      </c>
      <c r="U451" s="8" t="s">
        <v>8</v>
      </c>
      <c r="V451" s="11">
        <f t="shared" ref="V451" si="217">AVERAGE(T449:T451)</f>
        <v>9.9876770902333334</v>
      </c>
      <c r="W451" s="8">
        <v>17.076542062800002</v>
      </c>
      <c r="X451" s="8" t="s">
        <v>8</v>
      </c>
      <c r="Y451" s="11">
        <f t="shared" ref="Y451" si="218">AVERAGE(W449:W451)</f>
        <v>14.843110576866666</v>
      </c>
      <c r="Z451" s="8">
        <v>-0.36667163619999998</v>
      </c>
      <c r="AA451" s="8" t="s">
        <v>8</v>
      </c>
      <c r="AB451" s="11">
        <f t="shared" ref="AB451" si="219">AVERAGE(Z449:Z451)</f>
        <v>1.4963983216666665</v>
      </c>
    </row>
  </sheetData>
  <mergeCells count="19"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  <mergeCell ref="Z5:AB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1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42</v>
      </c>
      <c r="C6" s="73"/>
      <c r="D6" s="79"/>
      <c r="E6" s="72" t="s">
        <v>42</v>
      </c>
      <c r="F6" s="73"/>
      <c r="G6" s="79"/>
      <c r="H6" s="72" t="s">
        <v>42</v>
      </c>
      <c r="I6" s="73"/>
      <c r="J6" s="79"/>
      <c r="K6" s="72" t="s">
        <v>42</v>
      </c>
      <c r="L6" s="73"/>
      <c r="M6" s="79"/>
      <c r="N6" s="72" t="s">
        <v>42</v>
      </c>
      <c r="O6" s="73"/>
      <c r="P6" s="79"/>
      <c r="Q6" s="72" t="s">
        <v>42</v>
      </c>
      <c r="R6" s="73"/>
      <c r="S6" s="79"/>
      <c r="T6" s="72" t="s">
        <v>42</v>
      </c>
      <c r="U6" s="73"/>
      <c r="V6" s="79"/>
      <c r="W6" s="72" t="s">
        <v>42</v>
      </c>
      <c r="X6" s="73"/>
      <c r="Y6" s="79"/>
      <c r="Z6" s="72" t="s">
        <v>42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18.782841860332052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21.55025619033205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8</v>
      </c>
      <c r="D447" s="11">
        <f t="shared" ref="D447" si="175">AVERAGE(B445:B447)</f>
        <v>-6.1101538733666665</v>
      </c>
      <c r="E447" s="8">
        <v>-25.132443178399999</v>
      </c>
      <c r="F447" s="8" t="s">
        <v>8</v>
      </c>
      <c r="G447" s="11">
        <f t="shared" ref="G447" si="176">AVERAGE(E445:E447)</f>
        <v>-24.154509103933332</v>
      </c>
      <c r="H447" s="8">
        <v>-21.232317195499999</v>
      </c>
      <c r="I447" s="8" t="s">
        <v>8</v>
      </c>
      <c r="J447" s="11">
        <f t="shared" ref="J447" si="177">AVERAGE(H445:H447)</f>
        <v>-20.710289858333336</v>
      </c>
      <c r="K447" s="8">
        <v>-23.426401631499999</v>
      </c>
      <c r="L447" s="8" t="s">
        <v>8</v>
      </c>
      <c r="M447" s="11">
        <f t="shared" ref="M447" si="178">AVERAGE(K445:K447)</f>
        <v>-21.881102341466669</v>
      </c>
      <c r="N447" s="8">
        <v>13.540303120600001</v>
      </c>
      <c r="O447" s="8" t="s">
        <v>8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8</v>
      </c>
      <c r="V447" s="11">
        <f t="shared" ref="V447" si="181">AVERAGE(T445:T447)</f>
        <v>22.213624122900001</v>
      </c>
      <c r="W447" s="8">
        <v>-6.1192798508999999</v>
      </c>
      <c r="X447" s="8" t="s">
        <v>8</v>
      </c>
      <c r="Y447" s="11">
        <f t="shared" ref="Y447" si="182">AVERAGE(W445:W447)</f>
        <v>-11.3790766126</v>
      </c>
      <c r="Z447" s="8">
        <v>2.4382504343</v>
      </c>
      <c r="AA447" s="8" t="s">
        <v>8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8</v>
      </c>
      <c r="D448" s="11">
        <f t="shared" ref="D448" si="184">AVERAGE(B446:B448)</f>
        <v>-6.3107677599000001</v>
      </c>
      <c r="E448" s="8">
        <v>-24.224913237199999</v>
      </c>
      <c r="F448" s="8" t="s">
        <v>8</v>
      </c>
      <c r="G448" s="11">
        <f t="shared" ref="G448" si="185">AVERAGE(E446:E448)</f>
        <v>-24.593424335166663</v>
      </c>
      <c r="H448" s="8">
        <v>-19.6699361559</v>
      </c>
      <c r="I448" s="8" t="s">
        <v>8</v>
      </c>
      <c r="J448" s="11">
        <f t="shared" ref="J448" si="186">AVERAGE(H446:H448)</f>
        <v>-21.332644626299999</v>
      </c>
      <c r="K448" s="8">
        <v>-23.454930071100001</v>
      </c>
      <c r="L448" s="8" t="s">
        <v>8</v>
      </c>
      <c r="M448" s="11">
        <f t="shared" ref="M448" si="187">AVERAGE(K446:K448)</f>
        <v>-22.917349056133332</v>
      </c>
      <c r="N448" s="8">
        <v>8.9847041746999992</v>
      </c>
      <c r="O448" s="8" t="s">
        <v>8</v>
      </c>
      <c r="P448" s="11">
        <f t="shared" ref="P448" si="188">AVERAGE(N446:N448)</f>
        <v>10.318783411033333</v>
      </c>
      <c r="Q448" s="8">
        <v>-3.1769941762</v>
      </c>
      <c r="R448" s="8">
        <v>-2.4092828322000002</v>
      </c>
      <c r="S448" s="11">
        <f t="shared" ref="S448" si="189">AVERAGE(R446:R448)</f>
        <v>-5.3153434757666664</v>
      </c>
      <c r="T448" s="8">
        <v>23.157128011099999</v>
      </c>
      <c r="U448" s="8" t="s">
        <v>8</v>
      </c>
      <c r="V448" s="11">
        <f t="shared" ref="V448" si="190">AVERAGE(T446:T448)</f>
        <v>23.28351134073333</v>
      </c>
      <c r="W448" s="8">
        <v>-1.1958361008</v>
      </c>
      <c r="X448" s="8" t="s">
        <v>8</v>
      </c>
      <c r="Y448" s="11">
        <f t="shared" ref="Y448" si="191">AVERAGE(W446:W448)</f>
        <v>-6.5578224128333344</v>
      </c>
      <c r="Z448" s="8">
        <v>1.5185597902000001</v>
      </c>
      <c r="AA448" s="8" t="s">
        <v>8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8</v>
      </c>
      <c r="D449" s="11">
        <f t="shared" ref="D449" si="193">AVERAGE(B447:B449)</f>
        <v>-6.984207402700001</v>
      </c>
      <c r="E449" s="8">
        <v>-28.4259665059</v>
      </c>
      <c r="F449" s="8" t="s">
        <v>8</v>
      </c>
      <c r="G449" s="11">
        <f t="shared" ref="G449" si="194">AVERAGE(E447:E449)</f>
        <v>-25.927774307166668</v>
      </c>
      <c r="H449" s="8">
        <v>-22.588021505699999</v>
      </c>
      <c r="I449" s="8" t="s">
        <v>8</v>
      </c>
      <c r="J449" s="11">
        <f t="shared" ref="J449" si="195">AVERAGE(H447:H449)</f>
        <v>-21.163424952366665</v>
      </c>
      <c r="K449" s="8">
        <v>-26.327705086600002</v>
      </c>
      <c r="L449" s="8" t="s">
        <v>8</v>
      </c>
      <c r="M449" s="11">
        <f t="shared" ref="M449" si="196">AVERAGE(K447:K449)</f>
        <v>-24.403012263066667</v>
      </c>
      <c r="N449" s="8">
        <v>9.3339745680000004</v>
      </c>
      <c r="O449" s="8" t="s">
        <v>8</v>
      </c>
      <c r="P449" s="11">
        <f t="shared" ref="P449" si="197">AVERAGE(N447:N449)</f>
        <v>10.619660621100001</v>
      </c>
      <c r="Q449" s="8">
        <v>-20.515230712699999</v>
      </c>
      <c r="R449" s="8">
        <v>-15.622250887699998</v>
      </c>
      <c r="S449" s="11">
        <f t="shared" ref="S449" si="198">AVERAGE(R447:R449)</f>
        <v>-7.8230198795666661</v>
      </c>
      <c r="T449" s="8">
        <v>27.158565777700002</v>
      </c>
      <c r="U449" s="8" t="s">
        <v>8</v>
      </c>
      <c r="V449" s="11">
        <f t="shared" ref="V449" si="199">AVERAGE(T447:T449)</f>
        <v>24.271789882333334</v>
      </c>
      <c r="W449" s="8">
        <v>-4.6354471876999996</v>
      </c>
      <c r="X449" s="8" t="s">
        <v>8</v>
      </c>
      <c r="Y449" s="11">
        <f t="shared" ref="Y449" si="200">AVERAGE(W447:W449)</f>
        <v>-3.9835210464666666</v>
      </c>
      <c r="Z449" s="8">
        <v>-0.3417752651</v>
      </c>
      <c r="AA449" s="8" t="s">
        <v>8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8</v>
      </c>
      <c r="D450" s="11">
        <f t="shared" ref="D450" si="202">AVERAGE(B448:B450)</f>
        <v>-13.019618030766665</v>
      </c>
      <c r="E450" s="8">
        <v>-27.6658719592</v>
      </c>
      <c r="F450" s="8" t="s">
        <v>8</v>
      </c>
      <c r="G450" s="11">
        <f t="shared" ref="G450" si="203">AVERAGE(E448:E450)</f>
        <v>-26.772250567433332</v>
      </c>
      <c r="H450" s="8">
        <v>-24.244378140199998</v>
      </c>
      <c r="I450" s="8" t="s">
        <v>8</v>
      </c>
      <c r="J450" s="11">
        <f t="shared" ref="J450" si="204">AVERAGE(H448:H450)</f>
        <v>-22.167445267266668</v>
      </c>
      <c r="K450" s="8">
        <v>-24.817776056500001</v>
      </c>
      <c r="L450" s="8" t="s">
        <v>8</v>
      </c>
      <c r="M450" s="11">
        <f t="shared" ref="M450" si="205">AVERAGE(K448:K450)</f>
        <v>-24.866803738066665</v>
      </c>
      <c r="N450" s="8">
        <v>11.673850209299999</v>
      </c>
      <c r="O450" s="8" t="s">
        <v>8</v>
      </c>
      <c r="P450" s="11">
        <f t="shared" ref="P450" si="206">AVERAGE(N448:N450)</f>
        <v>9.9975096506666663</v>
      </c>
      <c r="Q450" s="8">
        <v>3.4428630792999999</v>
      </c>
      <c r="R450" s="8">
        <v>11.6283840563</v>
      </c>
      <c r="S450" s="11">
        <f t="shared" ref="S450" si="207">AVERAGE(R448:R450)</f>
        <v>-2.1343832211999989</v>
      </c>
      <c r="T450" s="8">
        <v>26.2809017332</v>
      </c>
      <c r="U450" s="8" t="s">
        <v>8</v>
      </c>
      <c r="V450" s="11">
        <f t="shared" ref="V450" si="208">AVERAGE(T448:T450)</f>
        <v>25.532198507333334</v>
      </c>
      <c r="W450" s="8">
        <v>-5.3229463739999998</v>
      </c>
      <c r="X450" s="8" t="s">
        <v>8</v>
      </c>
      <c r="Y450" s="11">
        <f t="shared" ref="Y450" si="209">AVERAGE(W448:W450)</f>
        <v>-3.7180765541666667</v>
      </c>
      <c r="Z450" s="8">
        <v>14.669997531</v>
      </c>
      <c r="AA450" s="8" t="s">
        <v>8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8</v>
      </c>
      <c r="D451" s="11">
        <f t="shared" ref="D451" si="211">AVERAGE(B449:B451)</f>
        <v>-18.720705848700003</v>
      </c>
      <c r="E451" s="8">
        <v>-26.888716072400001</v>
      </c>
      <c r="F451" s="8" t="s">
        <v>8</v>
      </c>
      <c r="G451" s="11">
        <f t="shared" ref="G451" si="212">AVERAGE(E449:E451)</f>
        <v>-27.660184845833331</v>
      </c>
      <c r="H451" s="8">
        <v>-25.4104511036</v>
      </c>
      <c r="I451" s="8" t="s">
        <v>8</v>
      </c>
      <c r="J451" s="11">
        <f t="shared" ref="J451" si="213">AVERAGE(H449:H451)</f>
        <v>-24.080950249833332</v>
      </c>
      <c r="K451" s="8">
        <v>-24.160816299</v>
      </c>
      <c r="L451" s="8" t="s">
        <v>8</v>
      </c>
      <c r="M451" s="11">
        <f t="shared" ref="M451" si="214">AVERAGE(K449:K451)</f>
        <v>-25.102099147366669</v>
      </c>
      <c r="N451" s="8">
        <v>12.1855182169</v>
      </c>
      <c r="O451" s="8" t="s">
        <v>8</v>
      </c>
      <c r="P451" s="11">
        <f t="shared" ref="P451" si="215">AVERAGE(N449:N451)</f>
        <v>11.064447664733335</v>
      </c>
      <c r="Q451" s="8">
        <v>-1.6158348156</v>
      </c>
      <c r="R451" s="8">
        <v>1.8728844514</v>
      </c>
      <c r="S451" s="11">
        <f t="shared" ref="S451" si="216">AVERAGE(R449:R451)</f>
        <v>-0.70699412666666606</v>
      </c>
      <c r="T451" s="8">
        <v>23.730428028599999</v>
      </c>
      <c r="U451" s="8" t="s">
        <v>8</v>
      </c>
      <c r="V451" s="11">
        <f t="shared" ref="V451" si="217">AVERAGE(T449:T451)</f>
        <v>25.723298513166668</v>
      </c>
      <c r="W451" s="8">
        <v>0.62371652580000003</v>
      </c>
      <c r="X451" s="8" t="s">
        <v>8</v>
      </c>
      <c r="Y451" s="11">
        <f t="shared" ref="Y451" si="218">AVERAGE(W449:W451)</f>
        <v>-3.1115590119666661</v>
      </c>
      <c r="Z451" s="8">
        <v>14.7172868189</v>
      </c>
      <c r="AA451" s="8" t="s">
        <v>8</v>
      </c>
      <c r="AB451" s="11">
        <f t="shared" ref="AB451" si="219">AVERAGE(Z449:Z451)</f>
        <v>9.6818363616000003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5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741</v>
      </c>
      <c r="AL1" t="s">
        <v>970</v>
      </c>
    </row>
    <row r="2" spans="1:58">
      <c r="A2" s="1" t="s">
        <v>825</v>
      </c>
    </row>
    <row r="3" spans="1:58">
      <c r="A3" s="2" t="s">
        <v>976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746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750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13.279898810204541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84.930509860095384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 t="shared" ref="G10:G73" si="1">AVERAGE(F9:F10)</f>
        <v>13.39009102120454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85.302036431829492</v>
      </c>
      <c r="P10" s="11">
        <f t="shared" ref="P10:P73" si="4">AVERAGE(O9:O10)</f>
        <v>85.239669327168741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si="1"/>
        <v>13.38698253370454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85.692571790624513</v>
      </c>
      <c r="P11" s="11">
        <f t="shared" si="4"/>
        <v>85.49730411122701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1"/>
        <v>15.332382668704541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85.808899121476912</v>
      </c>
      <c r="P12" s="11">
        <f t="shared" si="4"/>
        <v>85.750735456050705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1"/>
        <v>15.335946380204541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85.262687677330163</v>
      </c>
      <c r="P13" s="11">
        <f t="shared" si="4"/>
        <v>85.535793399403531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1"/>
        <v>13.392320483704541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84.377509218966068</v>
      </c>
      <c r="P14" s="11">
        <f t="shared" si="4"/>
        <v>84.820098448148116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1"/>
        <v>13.38288400370454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84.631049905623087</v>
      </c>
      <c r="P15" s="11">
        <f t="shared" si="4"/>
        <v>84.504279562294585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1"/>
        <v>13.330695791704541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84.64374992088419</v>
      </c>
      <c r="P16" s="11">
        <f t="shared" si="4"/>
        <v>84.637399913253631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1"/>
        <v>13.341706840204541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86.467290473942228</v>
      </c>
      <c r="P17" s="11">
        <f t="shared" si="4"/>
        <v>85.555520197413216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1"/>
        <v>13.394155652204539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86.400454567789922</v>
      </c>
      <c r="P18" s="11">
        <f t="shared" si="4"/>
        <v>86.433872520866075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1"/>
        <v>13.375170360704541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85.525255918499312</v>
      </c>
      <c r="P19" s="11">
        <f t="shared" si="4"/>
        <v>85.962855243144617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1"/>
        <v>15.328392954204542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84.513795018235086</v>
      </c>
      <c r="P20" s="11">
        <f t="shared" si="4"/>
        <v>85.019525468367192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1"/>
        <v>15.351118787204541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84.625305614315863</v>
      </c>
      <c r="P21" s="11">
        <f t="shared" si="4"/>
        <v>84.569550316275468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1"/>
        <v>13.399196867704539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86.454518887065191</v>
      </c>
      <c r="P22" s="11">
        <f t="shared" si="4"/>
        <v>85.53991225069052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1"/>
        <v>13.364040532204541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83.48399690898809</v>
      </c>
      <c r="P23" s="11">
        <f t="shared" si="4"/>
        <v>84.96925789802664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1"/>
        <v>13.314597145204541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85.357456623356327</v>
      </c>
      <c r="P24" s="11">
        <f t="shared" si="4"/>
        <v>84.420726766172208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1"/>
        <v>13.36960501820454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82.748302554362752</v>
      </c>
      <c r="P25" s="11">
        <f t="shared" si="4"/>
        <v>84.05287958885954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1"/>
        <v>13.420826699704541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81.525270230124335</v>
      </c>
      <c r="P26" s="11">
        <f t="shared" si="4"/>
        <v>82.13678639224355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1"/>
        <v>11.339591771704541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83.510869843247889</v>
      </c>
      <c r="P27" s="11">
        <f t="shared" si="4"/>
        <v>82.518070036686112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1"/>
        <v>11.286514446204542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82.167761182734225</v>
      </c>
      <c r="P28" s="11">
        <f t="shared" si="4"/>
        <v>82.83931551299105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1"/>
        <v>13.391227153204539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81.780469933725868</v>
      </c>
      <c r="P29" s="11">
        <f t="shared" si="4"/>
        <v>81.974115558230039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1"/>
        <v>13.46061789070454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82.638635726464656</v>
      </c>
      <c r="P30" s="11">
        <f t="shared" si="4"/>
        <v>82.209552830095262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1"/>
        <v>13.32755379520454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81.566177360279355</v>
      </c>
      <c r="P31" s="11">
        <f t="shared" si="4"/>
        <v>82.102406543372012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1"/>
        <v>11.226481274204541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78.974960702698539</v>
      </c>
      <c r="P32" s="11">
        <f t="shared" si="4"/>
        <v>80.270569031488947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1"/>
        <v>11.393076065204541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78.807233668943439</v>
      </c>
      <c r="P33" s="11">
        <f t="shared" si="4"/>
        <v>78.891097185820996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1"/>
        <v>11.54333741520454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77.666445041858992</v>
      </c>
      <c r="P34" s="11">
        <f t="shared" si="4"/>
        <v>78.236839355401216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1"/>
        <v>9.3334448087045416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76.749531380714245</v>
      </c>
      <c r="P35" s="11">
        <f t="shared" si="4"/>
        <v>77.207988211286619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1"/>
        <v>9.1336211672045415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79.809267326237872</v>
      </c>
      <c r="P36" s="11">
        <f t="shared" si="4"/>
        <v>78.279399353476066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1"/>
        <v>9.366538660704542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80.759013189822539</v>
      </c>
      <c r="P37" s="11">
        <f t="shared" si="4"/>
        <v>80.284140258030206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1"/>
        <v>10.27641637847727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80.853001566662044</v>
      </c>
      <c r="P38" s="11">
        <f t="shared" si="4"/>
        <v>80.806007378242299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1"/>
        <v>11.27968572775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82.447191670224157</v>
      </c>
      <c r="P39" s="11">
        <f t="shared" si="4"/>
        <v>81.650096618443101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1"/>
        <v>10.728802914249998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81.800900892809238</v>
      </c>
      <c r="P40" s="11">
        <f t="shared" si="4"/>
        <v>82.124046281516698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1"/>
        <v>10.115150689749996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82.287853225325023</v>
      </c>
      <c r="P41" s="11">
        <f t="shared" si="4"/>
        <v>82.044377059067131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1"/>
        <v>10.460834547249995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82.740089172812191</v>
      </c>
      <c r="P42" s="11">
        <f t="shared" si="4"/>
        <v>82.513971199068607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1"/>
        <v>10.391969231249995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82.497267492256753</v>
      </c>
      <c r="P43" s="11">
        <f t="shared" si="4"/>
        <v>82.618678332534472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1"/>
        <v>10.492808913249998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82.364994416666917</v>
      </c>
      <c r="P44" s="11">
        <f t="shared" si="4"/>
        <v>82.431130954461835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1"/>
        <v>10.287612682249998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80.750870643391096</v>
      </c>
      <c r="P45" s="11">
        <f t="shared" si="4"/>
        <v>81.557932530029007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1"/>
        <v>9.9255744302499984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82.839488770153409</v>
      </c>
      <c r="P46" s="11">
        <f t="shared" si="4"/>
        <v>81.795179706772245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1"/>
        <v>10.981163784750001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81.076896801440896</v>
      </c>
      <c r="P47" s="11">
        <f t="shared" si="4"/>
        <v>81.958192785797152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1"/>
        <v>12.194950679749997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83.690454145981022</v>
      </c>
      <c r="P48" s="11">
        <f t="shared" si="4"/>
        <v>82.383675473710952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1"/>
        <v>12.403841045749996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83.657755813690784</v>
      </c>
      <c r="P49" s="11">
        <f t="shared" si="4"/>
        <v>83.674104979835903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1"/>
        <v>12.045454533249998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82.565449355944764</v>
      </c>
      <c r="P50" s="11">
        <f t="shared" si="4"/>
        <v>83.111602584817774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1"/>
        <v>12.362415524749998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84.820609445381891</v>
      </c>
      <c r="P51" s="11">
        <f t="shared" si="4"/>
        <v>83.693029400663335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1"/>
        <v>13.093094237749998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82.75649124789976</v>
      </c>
      <c r="P52" s="11">
        <f t="shared" si="4"/>
        <v>83.788550346640818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1"/>
        <v>13.391428371249997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85.982560739681929</v>
      </c>
      <c r="P53" s="11">
        <f t="shared" si="4"/>
        <v>84.369525993790845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1"/>
        <v>13.567801278249998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83.815491270783724</v>
      </c>
      <c r="P54" s="11">
        <f t="shared" si="4"/>
        <v>84.899026005232827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1"/>
        <v>13.418158207249999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84.242689956380829</v>
      </c>
      <c r="P55" s="11">
        <f t="shared" si="4"/>
        <v>84.029090613582269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1"/>
        <v>13.474843990249997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83.825521533273317</v>
      </c>
      <c r="P56" s="11">
        <f t="shared" si="4"/>
        <v>84.034105744827073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1"/>
        <v>13.868581003749997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83.160976342016298</v>
      </c>
      <c r="P57" s="11">
        <f t="shared" si="4"/>
        <v>83.493248937644807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1"/>
        <v>13.718186130249997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83.227251236666035</v>
      </c>
      <c r="P58" s="11">
        <f t="shared" si="4"/>
        <v>83.194113789341174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1"/>
        <v>12.122988162749998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83.869783100369716</v>
      </c>
      <c r="P59" s="11">
        <f t="shared" si="4"/>
        <v>83.548517168517876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1"/>
        <v>11.980661894249998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84.382934836788991</v>
      </c>
      <c r="P60" s="11">
        <f t="shared" si="4"/>
        <v>84.126358968579353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1"/>
        <v>13.021013763749997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83.420761193526801</v>
      </c>
      <c r="P61" s="11">
        <f t="shared" si="4"/>
        <v>83.901848015157896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1"/>
        <v>12.774671549249996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84.734936247342844</v>
      </c>
      <c r="P62" s="11">
        <f t="shared" si="4"/>
        <v>84.077848720434815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1"/>
        <v>12.006004586749999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83.540562412556625</v>
      </c>
      <c r="P63" s="11">
        <f t="shared" si="4"/>
        <v>84.137749329949742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1"/>
        <v>15.465829894749996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85.913602369872166</v>
      </c>
      <c r="P64" s="11">
        <f t="shared" si="4"/>
        <v>84.727082391214395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1"/>
        <v>16.389875589749998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85.005359085061102</v>
      </c>
      <c r="P65" s="11">
        <f t="shared" si="4"/>
        <v>85.459480727466627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1"/>
        <v>12.565996332749998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84.86407706084637</v>
      </c>
      <c r="P66" s="11">
        <f t="shared" si="4"/>
        <v>84.934718072953729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1"/>
        <v>11.166534790249997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81.736872332916192</v>
      </c>
      <c r="P67" s="11">
        <f t="shared" si="4"/>
        <v>83.300474696881281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1"/>
        <v>11.12562203425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81.136458061784253</v>
      </c>
      <c r="P68" s="11">
        <f t="shared" si="4"/>
        <v>81.436665197350223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1"/>
        <v>11.568697079750001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82.94736720188115</v>
      </c>
      <c r="P69" s="11">
        <f t="shared" si="4"/>
        <v>82.041912631832702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1"/>
        <v>11.576134619749999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82.114862916077712</v>
      </c>
      <c r="P70" s="11">
        <f t="shared" si="4"/>
        <v>82.531115058979424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1"/>
        <v>11.227647421249998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83.335374227270677</v>
      </c>
      <c r="P71" s="11">
        <f t="shared" si="4"/>
        <v>82.725118571674187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1"/>
        <v>11.818775380749997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79.542768124433948</v>
      </c>
      <c r="P72" s="11">
        <f t="shared" si="4"/>
        <v>81.43907117585232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1"/>
        <v>10.957016424249998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80.187553400430517</v>
      </c>
      <c r="P73" s="11">
        <f t="shared" si="4"/>
        <v>79.865160762432225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7.6170932497499981</v>
      </c>
      <c r="G74" s="11">
        <f t="shared" ref="G74:G137" si="12">AVERAGE(F73:F74)</f>
        <v>8.2826211027499976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78.410149700001483</v>
      </c>
      <c r="P74" s="11">
        <f t="shared" ref="P74:P137" si="15">AVERAGE(O73:O74)</f>
        <v>79.298851550216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7.8450183347499953</v>
      </c>
      <c r="G75" s="11">
        <f t="shared" si="12"/>
        <v>7.7310557922499967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86.224697690121047</v>
      </c>
      <c r="P75" s="11">
        <f t="shared" si="15"/>
        <v>82.317423695061265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13.015360812749996</v>
      </c>
      <c r="G76" s="11">
        <f t="shared" si="12"/>
        <v>10.430189573749995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82.294270515439521</v>
      </c>
      <c r="P76" s="11">
        <f t="shared" si="15"/>
        <v>84.259484102780277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13.366946379749999</v>
      </c>
      <c r="G77" s="11">
        <f t="shared" si="12"/>
        <v>13.191153596249997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81.505119287872503</v>
      </c>
      <c r="P77" s="11">
        <f t="shared" si="15"/>
        <v>81.899694901656005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13.772451623749998</v>
      </c>
      <c r="G78" s="11">
        <f t="shared" si="12"/>
        <v>13.569699001749999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82.749138632755773</v>
      </c>
      <c r="P78" s="11">
        <f t="shared" si="15"/>
        <v>82.127128960314138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14.827938729749997</v>
      </c>
      <c r="G79" s="11">
        <f t="shared" si="12"/>
        <v>14.300195176749998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82.206393437338974</v>
      </c>
      <c r="P79" s="11">
        <f t="shared" si="15"/>
        <v>82.477766035047381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14.650326897749997</v>
      </c>
      <c r="G80" s="11">
        <f t="shared" si="12"/>
        <v>14.739132813749997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83.488355668386177</v>
      </c>
      <c r="P80" s="11">
        <f t="shared" si="15"/>
        <v>82.847374552862576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10.92887217675</v>
      </c>
      <c r="G81" s="11">
        <f t="shared" si="12"/>
        <v>12.789599537249998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81.209640919108935</v>
      </c>
      <c r="P81" s="11">
        <f t="shared" si="15"/>
        <v>82.348998293747556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11.048486336749997</v>
      </c>
      <c r="G82" s="11">
        <f t="shared" si="12"/>
        <v>10.988679256749998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81.010678905936985</v>
      </c>
      <c r="P82" s="11">
        <f t="shared" si="15"/>
        <v>81.11015991252296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8.0836693867499978</v>
      </c>
      <c r="G83" s="11">
        <f t="shared" si="12"/>
        <v>9.5660778617499975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82.432680261080804</v>
      </c>
      <c r="P83" s="11">
        <f t="shared" si="15"/>
        <v>81.721679583508887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16.631233281750003</v>
      </c>
      <c r="G84" s="11">
        <f t="shared" si="12"/>
        <v>12.357451334250001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80.898365361846814</v>
      </c>
      <c r="P84" s="11">
        <f t="shared" si="15"/>
        <v>81.665522811463802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12.44881671075</v>
      </c>
      <c r="G85" s="11">
        <f t="shared" si="12"/>
        <v>14.540024996250001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79.660015886419458</v>
      </c>
      <c r="P85" s="11">
        <f t="shared" si="15"/>
        <v>80.279190624133136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14.950019741749998</v>
      </c>
      <c r="G86" s="11">
        <f t="shared" si="12"/>
        <v>13.69941822625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80.30896357351368</v>
      </c>
      <c r="P86" s="11">
        <f t="shared" si="15"/>
        <v>79.984489729966569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15.926964794749999</v>
      </c>
      <c r="G87" s="11">
        <f t="shared" si="12"/>
        <v>15.438492268249998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80.420982295771807</v>
      </c>
      <c r="P87" s="11">
        <f t="shared" si="15"/>
        <v>80.364972934642736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15.825778682749997</v>
      </c>
      <c r="G88" s="11">
        <f t="shared" si="12"/>
        <v>15.876371738749999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82.504217686975494</v>
      </c>
      <c r="P88" s="11">
        <f t="shared" si="15"/>
        <v>81.462599991373651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17.143628894749995</v>
      </c>
      <c r="G89" s="11">
        <f t="shared" si="12"/>
        <v>16.484703788749997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83.296202543298421</v>
      </c>
      <c r="P89" s="11">
        <f t="shared" si="15"/>
        <v>82.900210115136957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21.98802998475</v>
      </c>
      <c r="G90" s="11">
        <f t="shared" si="12"/>
        <v>19.565829439749997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85.124255860637859</v>
      </c>
      <c r="P90" s="11">
        <f t="shared" si="15"/>
        <v>84.210229201968133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22.325443574750004</v>
      </c>
      <c r="G91" s="11">
        <f t="shared" si="12"/>
        <v>22.156736779750002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83.17719499512117</v>
      </c>
      <c r="P91" s="11">
        <f t="shared" si="15"/>
        <v>84.150725427879507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21.787511266749998</v>
      </c>
      <c r="G92" s="11">
        <f t="shared" si="12"/>
        <v>22.056477420749999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80.37608364972769</v>
      </c>
      <c r="P92" s="11">
        <f t="shared" si="15"/>
        <v>81.77663932242443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21.232681118749994</v>
      </c>
      <c r="G93" s="11">
        <f t="shared" si="12"/>
        <v>21.510096192749998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83.695617797004317</v>
      </c>
      <c r="P93" s="11">
        <f t="shared" si="15"/>
        <v>82.035850723365996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21.131222209749996</v>
      </c>
      <c r="G94" s="11">
        <f t="shared" si="12"/>
        <v>21.181951664249993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81.292607313389411</v>
      </c>
      <c r="P94" s="11">
        <f t="shared" si="15"/>
        <v>82.494112555196864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20.059516705749996</v>
      </c>
      <c r="G95" s="11">
        <f t="shared" si="12"/>
        <v>20.595369457749996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81.271824411661001</v>
      </c>
      <c r="P95" s="11">
        <f t="shared" si="15"/>
        <v>81.282215862525206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19.719620741749999</v>
      </c>
      <c r="G96" s="11">
        <f t="shared" si="12"/>
        <v>19.889568723749996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78.48079958898964</v>
      </c>
      <c r="P96" s="11">
        <f t="shared" si="15"/>
        <v>79.876312000325328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17.902698492750005</v>
      </c>
      <c r="G97" s="11">
        <f t="shared" si="12"/>
        <v>18.811159617250002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71.256192499550934</v>
      </c>
      <c r="P97" s="11">
        <f t="shared" si="15"/>
        <v>74.868496044270287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18.011055100499998</v>
      </c>
      <c r="G98" s="11">
        <f t="shared" si="12"/>
        <v>17.956876796625004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74.033268919611103</v>
      </c>
      <c r="P98" s="11">
        <f t="shared" si="15"/>
        <v>72.644730709581012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17.923671267500005</v>
      </c>
      <c r="G99" s="11">
        <f t="shared" si="12"/>
        <v>17.967363184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75.697446682934938</v>
      </c>
      <c r="P99" s="11">
        <f t="shared" si="15"/>
        <v>74.865357801273021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17.865218231499998</v>
      </c>
      <c r="G100" s="11">
        <f t="shared" si="12"/>
        <v>17.894444749500003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77.485594681819578</v>
      </c>
      <c r="P100" s="11">
        <f t="shared" si="15"/>
        <v>76.591520682377251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18.070580072500007</v>
      </c>
      <c r="G101" s="11">
        <f t="shared" si="12"/>
        <v>17.967899152000001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76.973220060054871</v>
      </c>
      <c r="P101" s="11">
        <f t="shared" si="15"/>
        <v>77.229407370937224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18.269455987499995</v>
      </c>
      <c r="G102" s="11">
        <f t="shared" si="12"/>
        <v>18.170018030000001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77.411302488245425</v>
      </c>
      <c r="P102" s="11">
        <f t="shared" si="15"/>
        <v>77.192261274150155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18.610391914499999</v>
      </c>
      <c r="G103" s="11">
        <f t="shared" si="12"/>
        <v>18.439923950999997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77.343260437878698</v>
      </c>
      <c r="P103" s="11">
        <f t="shared" si="15"/>
        <v>77.377281463062062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18.412744381500001</v>
      </c>
      <c r="G104" s="11">
        <f t="shared" si="12"/>
        <v>18.511568148000002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75.35451120967538</v>
      </c>
      <c r="P104" s="11">
        <f t="shared" si="15"/>
        <v>76.348885823777039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18.029574942499998</v>
      </c>
      <c r="G105" s="11">
        <f t="shared" si="12"/>
        <v>18.221159661999998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77.154201271700458</v>
      </c>
      <c r="P105" s="11">
        <f t="shared" si="15"/>
        <v>76.254356240687912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18.377397607500001</v>
      </c>
      <c r="G106" s="11">
        <f t="shared" si="12"/>
        <v>18.203486274999999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76.330512056576339</v>
      </c>
      <c r="P106" s="11">
        <f t="shared" si="15"/>
        <v>76.742356664138399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17.756775423500002</v>
      </c>
      <c r="G107" s="11">
        <f t="shared" si="12"/>
        <v>18.067086515500002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76.490230564424778</v>
      </c>
      <c r="P107" s="11">
        <f t="shared" si="15"/>
        <v>76.410371310500551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17.774594310499999</v>
      </c>
      <c r="G108" s="11">
        <f t="shared" si="12"/>
        <v>17.765684867000001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76.362075141820611</v>
      </c>
      <c r="P108" s="11">
        <f t="shared" si="15"/>
        <v>76.426152853122687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18.2101198895</v>
      </c>
      <c r="G109" s="11">
        <f t="shared" si="12"/>
        <v>17.9923571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75.353540041416196</v>
      </c>
      <c r="P109" s="11">
        <f t="shared" si="15"/>
        <v>75.85780759161841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18.087870199500003</v>
      </c>
      <c r="G110" s="11">
        <f t="shared" si="12"/>
        <v>18.148995044500001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76.300981915322595</v>
      </c>
      <c r="P110" s="11">
        <f t="shared" si="15"/>
        <v>75.827260978369395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18.018787515500001</v>
      </c>
      <c r="G111" s="11">
        <f t="shared" si="12"/>
        <v>18.053328857500002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75.681315280995236</v>
      </c>
      <c r="P111" s="11">
        <f t="shared" si="15"/>
        <v>75.991148598158915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17.691808308500001</v>
      </c>
      <c r="G112" s="11">
        <f t="shared" si="12"/>
        <v>17.855297912000001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74.9653777798856</v>
      </c>
      <c r="P112" s="11">
        <f t="shared" si="15"/>
        <v>75.323346530440418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19.827237340499995</v>
      </c>
      <c r="G113" s="11">
        <f t="shared" si="12"/>
        <v>18.759522824499996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75.979668989511225</v>
      </c>
      <c r="P113" s="11">
        <f t="shared" si="15"/>
        <v>75.472523384698405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18.601611317500002</v>
      </c>
      <c r="G114" s="11">
        <f t="shared" si="12"/>
        <v>19.214424328999996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75.540542999702708</v>
      </c>
      <c r="P114" s="11">
        <f t="shared" si="15"/>
        <v>75.76010599460696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18.571537621500003</v>
      </c>
      <c r="G115" s="11">
        <f t="shared" si="12"/>
        <v>18.5865744695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75.907589282712507</v>
      </c>
      <c r="P115" s="11">
        <f t="shared" si="15"/>
        <v>75.724066141207601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18.626877618499996</v>
      </c>
      <c r="G116" s="11">
        <f t="shared" si="12"/>
        <v>18.599207620000001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78.047678968298271</v>
      </c>
      <c r="P116" s="11">
        <f t="shared" si="15"/>
        <v>76.977634125505389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18.455586160499998</v>
      </c>
      <c r="G117" s="11">
        <f t="shared" si="12"/>
        <v>18.541231889499997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76.689844408035455</v>
      </c>
      <c r="P117" s="11">
        <f t="shared" si="15"/>
        <v>77.36876168816687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18.7727479835</v>
      </c>
      <c r="G118" s="11">
        <f t="shared" si="12"/>
        <v>18.614167072000001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77.739446873629888</v>
      </c>
      <c r="P118" s="11">
        <f t="shared" si="15"/>
        <v>77.214645640832671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18.8651582185</v>
      </c>
      <c r="G119" s="11">
        <f t="shared" si="12"/>
        <v>18.818953100999998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77.846559532962459</v>
      </c>
      <c r="P119" s="11">
        <f t="shared" si="15"/>
        <v>77.793003203296166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19.390467687499996</v>
      </c>
      <c r="G120" s="11">
        <f t="shared" si="12"/>
        <v>19.127812952999996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79.997061878716266</v>
      </c>
      <c r="P120" s="11">
        <f t="shared" si="15"/>
        <v>78.921810705839363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18.883608087499997</v>
      </c>
      <c r="G121" s="11">
        <f t="shared" si="12"/>
        <v>19.137037887499996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79.481153489707509</v>
      </c>
      <c r="P121" s="11">
        <f t="shared" si="15"/>
        <v>79.739107684211888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18.101005612999998</v>
      </c>
      <c r="G122" s="11">
        <f t="shared" si="12"/>
        <v>18.492306850249996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79.262747042340706</v>
      </c>
      <c r="P122" s="11">
        <f t="shared" si="15"/>
        <v>79.371950266024101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18.511471807000003</v>
      </c>
      <c r="G123" s="11">
        <f t="shared" si="12"/>
        <v>18.306238710000002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79.397208917787822</v>
      </c>
      <c r="P123" s="11">
        <f t="shared" si="15"/>
        <v>79.329977980064257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18.152785659999999</v>
      </c>
      <c r="G124" s="11">
        <f t="shared" si="12"/>
        <v>18.332128733499999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78.970341744248941</v>
      </c>
      <c r="P124" s="11">
        <f t="shared" si="15"/>
        <v>79.183775331018381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17.956453320999998</v>
      </c>
      <c r="G125" s="11">
        <f t="shared" si="12"/>
        <v>18.054619490499999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80.195761157901842</v>
      </c>
      <c r="P125" s="11">
        <f t="shared" si="15"/>
        <v>79.583051451075391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18.693743000000001</v>
      </c>
      <c r="G126" s="11">
        <f t="shared" si="12"/>
        <v>18.325098160499998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78.748301910241977</v>
      </c>
      <c r="P126" s="11">
        <f t="shared" si="15"/>
        <v>79.472031534071903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17.061871780000001</v>
      </c>
      <c r="G127" s="11">
        <f t="shared" si="12"/>
        <v>17.877807390000001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79.277396298485613</v>
      </c>
      <c r="P127" s="11">
        <f t="shared" si="15"/>
        <v>79.012849104363795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17.681165173</v>
      </c>
      <c r="G128" s="11">
        <f t="shared" si="12"/>
        <v>17.3715184765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79.467905043985084</v>
      </c>
      <c r="P128" s="11">
        <f t="shared" si="15"/>
        <v>79.372650671235348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17.867842475000003</v>
      </c>
      <c r="G129" s="11">
        <f t="shared" si="12"/>
        <v>17.774503824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78.689988574809689</v>
      </c>
      <c r="P129" s="11">
        <f t="shared" si="15"/>
        <v>79.078946809397394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18.100061258</v>
      </c>
      <c r="G130" s="11">
        <f t="shared" si="12"/>
        <v>17.9839518665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80.108207666493669</v>
      </c>
      <c r="P130" s="11">
        <f t="shared" si="15"/>
        <v>79.399098120651672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17.996953862000002</v>
      </c>
      <c r="G131" s="11">
        <f t="shared" si="12"/>
        <v>18.048507560000001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80.652621644237357</v>
      </c>
      <c r="P131" s="11">
        <f t="shared" si="15"/>
        <v>80.380414655365513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18.446422846999997</v>
      </c>
      <c r="G132" s="11">
        <f t="shared" si="12"/>
        <v>18.221688354499999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81.268869430058913</v>
      </c>
      <c r="P132" s="11">
        <f t="shared" si="15"/>
        <v>80.960745537148142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18.454639834999998</v>
      </c>
      <c r="G133" s="11">
        <f t="shared" si="12"/>
        <v>18.450531340999998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80.721267510228287</v>
      </c>
      <c r="P133" s="11">
        <f t="shared" si="15"/>
        <v>80.995068470143593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18.397532032999994</v>
      </c>
      <c r="G134" s="11">
        <f t="shared" si="12"/>
        <v>18.426085933999996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81.021974894433981</v>
      </c>
      <c r="P134" s="11">
        <f t="shared" si="15"/>
        <v>80.871621202331141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18.741815081999995</v>
      </c>
      <c r="G135" s="11">
        <f t="shared" si="12"/>
        <v>18.569673557499996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79.99706624505815</v>
      </c>
      <c r="P135" s="11">
        <f t="shared" si="15"/>
        <v>80.509520569746059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18.175163001999998</v>
      </c>
      <c r="G136" s="11">
        <f t="shared" si="12"/>
        <v>18.458489041999997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76.899623410458062</v>
      </c>
      <c r="P136" s="11">
        <f t="shared" si="15"/>
        <v>78.448344827758106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19.279249822999997</v>
      </c>
      <c r="G137" s="11">
        <f t="shared" si="12"/>
        <v>18.727206412499996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78.775497644756797</v>
      </c>
      <c r="P137" s="11">
        <f t="shared" si="15"/>
        <v>77.837560527607423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20.229024376000002</v>
      </c>
      <c r="G138" s="11">
        <f t="shared" ref="G138:G149" si="23">AVERAGE(F137:F138)</f>
        <v>19.754137099499999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6">AVERAGE(O137:O138)</f>
        <v>79.355310080540278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18.495224389000001</v>
      </c>
      <c r="G139" s="11">
        <f t="shared" si="23"/>
        <v>19.362124382499999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76.461668602172253</v>
      </c>
      <c r="P139" s="11">
        <f t="shared" si="26"/>
        <v>78.198395559247999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18.024589464999995</v>
      </c>
      <c r="G140" s="11">
        <f t="shared" si="23"/>
        <v>18.259906926999996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79.990514385115262</v>
      </c>
      <c r="P140" s="11">
        <f t="shared" si="26"/>
        <v>78.226091493643764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11.503535463</v>
      </c>
      <c r="G141" s="11">
        <f t="shared" si="23"/>
        <v>14.764062463999998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69.76654276348323</v>
      </c>
      <c r="P141" s="11">
        <f t="shared" si="26"/>
        <v>74.878528574299253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11.369095369999998</v>
      </c>
      <c r="G142" s="11">
        <f t="shared" si="23"/>
        <v>11.436315416499999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71.906024615912401</v>
      </c>
      <c r="P142" s="11">
        <f t="shared" si="26"/>
        <v>70.836283689697808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11.872075301999999</v>
      </c>
      <c r="G143" s="11">
        <f t="shared" si="23"/>
        <v>11.620585335999998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78.027927808598278</v>
      </c>
      <c r="P143" s="11">
        <f t="shared" si="26"/>
        <v>74.966976212255332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12.282198036</v>
      </c>
      <c r="G144" s="11">
        <f t="shared" si="23"/>
        <v>12.077136669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78.753251564621053</v>
      </c>
      <c r="P144" s="11">
        <f t="shared" si="26"/>
        <v>78.390589686609673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12.43307078</v>
      </c>
      <c r="G145" s="11">
        <f t="shared" si="23"/>
        <v>12.357634407999999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78.45711686151563</v>
      </c>
      <c r="P145" s="11">
        <f t="shared" si="26"/>
        <v>78.605184213068341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12.810081890500001</v>
      </c>
      <c r="G146" s="11">
        <f t="shared" si="23"/>
        <v>12.621576335250001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79.103031552892688</v>
      </c>
      <c r="P146" s="11">
        <f t="shared" si="26"/>
        <v>78.780074207204166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13.181131107800001</v>
      </c>
      <c r="G147" s="11">
        <f t="shared" si="23"/>
        <v>12.99560649915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80.347523645390837</v>
      </c>
      <c r="P147" s="11">
        <f t="shared" si="26"/>
        <v>79.725277599141762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13.0255462082</v>
      </c>
      <c r="G148" s="11">
        <f t="shared" si="23"/>
        <v>13.103338658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81.80062902872082</v>
      </c>
      <c r="P148" s="11">
        <f t="shared" si="26"/>
        <v>81.074076337055828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12.797471480899999</v>
      </c>
      <c r="G149" s="11">
        <f t="shared" si="23"/>
        <v>12.911508844549999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82.080814274400581</v>
      </c>
      <c r="P149" s="11">
        <f t="shared" si="26"/>
        <v>81.940721651560693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12.8297473713</v>
      </c>
      <c r="G150" s="11">
        <f t="shared" ref="G150" si="31">AVERAGE(F149:F150)</f>
        <v>12.813609426099999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81.925455498024391</v>
      </c>
      <c r="P150" s="11">
        <f t="shared" ref="P150" si="34">AVERAGE(O149:O150)</f>
        <v>82.003134886212479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12.983291252799999</v>
      </c>
      <c r="G151" s="11">
        <f t="shared" ref="G151" si="42">AVERAGE(F150:F151)</f>
        <v>12.906519312049999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81.717765997891291</v>
      </c>
      <c r="P151" s="11">
        <f t="shared" ref="P151" si="45">AVERAGE(O150:O151)</f>
        <v>81.821610747957834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13.181231552700002</v>
      </c>
      <c r="G152" s="11">
        <f t="shared" ref="G152" si="53">AVERAGE(F151:F152)</f>
        <v>13.082261402749999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81.432796843092405</v>
      </c>
      <c r="P152" s="11">
        <f t="shared" ref="P152" si="56">AVERAGE(O151:O152)</f>
        <v>81.575281420491848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13.426510907799999</v>
      </c>
      <c r="G153" s="11">
        <f t="shared" ref="G153" si="64">AVERAGE(F152:F153)</f>
        <v>13.30387123025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83.10880330827591</v>
      </c>
      <c r="P153" s="11">
        <f t="shared" ref="P153" si="67">AVERAGE(O152:O153)</f>
        <v>82.27080007568415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  <row r="154" spans="1:57">
      <c r="A154" s="3">
        <v>45108</v>
      </c>
      <c r="B154" s="8">
        <v>9.0954818392999996</v>
      </c>
      <c r="C154" s="8" t="s">
        <v>8</v>
      </c>
      <c r="D154" s="11">
        <f t="shared" ref="D154" si="74">AVERAGE(B153:B154)</f>
        <v>9.1293942070000007</v>
      </c>
      <c r="E154" s="12">
        <v>13.266353789</v>
      </c>
      <c r="F154" s="8">
        <v>13.569983601000001</v>
      </c>
      <c r="G154" s="11">
        <f t="shared" ref="G154" si="75">AVERAGE(F153:F154)</f>
        <v>13.498247254399999</v>
      </c>
      <c r="H154" s="12">
        <v>-8.8452655105000009</v>
      </c>
      <c r="I154" s="8" t="s">
        <v>8</v>
      </c>
      <c r="J154" s="11">
        <f t="shared" ref="J154" si="76">AVERAGE(H153:H154)</f>
        <v>-6.0055096150000002</v>
      </c>
      <c r="K154" s="12">
        <v>-4.5633482243000003</v>
      </c>
      <c r="L154" s="8" t="s">
        <v>8</v>
      </c>
      <c r="M154" s="11">
        <f t="shared" ref="M154" si="77">AVERAGE(K153:K154)</f>
        <v>-1.4274329658</v>
      </c>
      <c r="N154" s="12">
        <v>81.5012760101</v>
      </c>
      <c r="O154" s="8">
        <v>81.324969250837</v>
      </c>
      <c r="P154" s="11">
        <f t="shared" ref="P154" si="78">AVERAGE(O153:O154)</f>
        <v>82.216886279556462</v>
      </c>
      <c r="Q154" s="12">
        <v>6.0985436754000002</v>
      </c>
      <c r="R154" s="8" t="s">
        <v>8</v>
      </c>
      <c r="S154" s="11">
        <f t="shared" ref="S154" si="79">AVERAGE(Q153:Q154)</f>
        <v>5.0107135521000004</v>
      </c>
      <c r="T154" s="12">
        <v>3.5036245231000001</v>
      </c>
      <c r="U154" s="8" t="s">
        <v>8</v>
      </c>
      <c r="V154" s="11">
        <f t="shared" ref="V154" si="80">AVERAGE(T153:T154)</f>
        <v>10.736081573050001</v>
      </c>
      <c r="W154" s="12">
        <v>-2.5989471132999999</v>
      </c>
      <c r="X154" s="8" t="s">
        <v>8</v>
      </c>
      <c r="Y154" s="11">
        <f t="shared" ref="Y154" si="81">AVERAGE(W153:W154)</f>
        <v>-1.39460142745</v>
      </c>
      <c r="Z154" s="12">
        <v>-1.9905644702</v>
      </c>
      <c r="AA154" s="8" t="s">
        <v>8</v>
      </c>
      <c r="AB154" s="11">
        <f t="shared" ref="AB154" si="82">AVERAGE(Z153:Z154)</f>
        <v>-2.3193279674</v>
      </c>
      <c r="AC154" s="12">
        <v>-3.5887149754999998</v>
      </c>
      <c r="AD154" s="8" t="s">
        <v>8</v>
      </c>
      <c r="AE154" s="11">
        <f t="shared" ref="AE154" si="83">AVERAGE(AC153:AC154)</f>
        <v>-3.0299685260000002</v>
      </c>
      <c r="AF154" s="10">
        <v>40.1182675672</v>
      </c>
      <c r="AG154" s="8">
        <f t="shared" ref="AG154" si="84">+AVERAGE(AF153:AF154)</f>
        <v>39.14935011</v>
      </c>
      <c r="AH154" s="8">
        <v>44.728723510099996</v>
      </c>
      <c r="AI154" s="8" t="s">
        <v>8</v>
      </c>
      <c r="AJ154" s="8">
        <v>26.600962121399998</v>
      </c>
      <c r="AK154" s="8" t="s">
        <v>8</v>
      </c>
      <c r="AL154" s="8">
        <v>16.170426198299999</v>
      </c>
      <c r="AM154" s="8" t="s">
        <v>8</v>
      </c>
      <c r="AN154" s="8">
        <v>11.3265333552</v>
      </c>
      <c r="AO154" s="8" t="s">
        <v>8</v>
      </c>
      <c r="AP154" s="8">
        <v>3.6669821630000001</v>
      </c>
      <c r="AQ154" s="8" t="s">
        <v>8</v>
      </c>
      <c r="AR154" s="8">
        <v>19.1146319729</v>
      </c>
      <c r="AS154" s="8" t="s">
        <v>8</v>
      </c>
      <c r="AT154" s="8">
        <v>41.953958304799997</v>
      </c>
      <c r="AU154" s="8" t="s">
        <v>8</v>
      </c>
      <c r="AV154" s="8">
        <v>18.240766591</v>
      </c>
      <c r="AW154" s="8" t="s">
        <v>8</v>
      </c>
      <c r="AX154" s="8">
        <v>13.511078721800001</v>
      </c>
      <c r="AY154" s="8" t="s">
        <v>8</v>
      </c>
      <c r="AZ154" s="8">
        <v>8.1515243562999995</v>
      </c>
      <c r="BA154" s="8" t="s">
        <v>8</v>
      </c>
      <c r="BB154" s="8">
        <v>0.83497870389999995</v>
      </c>
      <c r="BC154" s="8" t="s">
        <v>8</v>
      </c>
      <c r="BD154" s="8">
        <v>17.307693321799999</v>
      </c>
      <c r="BE154" s="8" t="s">
        <v>8</v>
      </c>
    </row>
    <row r="155" spans="1:57">
      <c r="A155" s="3">
        <v>45200</v>
      </c>
      <c r="B155" s="8">
        <v>9.0263476807000007</v>
      </c>
      <c r="C155" s="8" t="s">
        <v>8</v>
      </c>
      <c r="D155" s="11">
        <f t="shared" ref="D155" si="85">AVERAGE(B154:B155)</f>
        <v>9.0609147599999993</v>
      </c>
      <c r="E155" s="12">
        <v>16.1624772061</v>
      </c>
      <c r="F155" s="8">
        <v>16.1504595171</v>
      </c>
      <c r="G155" s="11">
        <f t="shared" ref="G155" si="86">AVERAGE(F154:F155)</f>
        <v>14.86022155905</v>
      </c>
      <c r="H155" s="12">
        <v>-13.1280431895</v>
      </c>
      <c r="I155" s="8" t="s">
        <v>8</v>
      </c>
      <c r="J155" s="11">
        <f t="shared" ref="J155" si="87">AVERAGE(H154:H155)</f>
        <v>-10.98665435</v>
      </c>
      <c r="K155" s="12">
        <v>-6.4297192614999998</v>
      </c>
      <c r="L155" s="8" t="s">
        <v>8</v>
      </c>
      <c r="M155" s="11">
        <f t="shared" ref="M155" si="88">AVERAGE(K154:K155)</f>
        <v>-5.4965337429000005</v>
      </c>
      <c r="N155" s="12">
        <v>81.323776531999997</v>
      </c>
      <c r="O155" s="8">
        <v>80.982260491540615</v>
      </c>
      <c r="P155" s="11">
        <f t="shared" ref="P155" si="89">AVERAGE(O154:O155)</f>
        <v>81.153614871188807</v>
      </c>
      <c r="Q155" s="12">
        <v>6.8078811373999999</v>
      </c>
      <c r="R155" s="8" t="s">
        <v>8</v>
      </c>
      <c r="S155" s="11">
        <f t="shared" ref="S155" si="90">AVERAGE(Q154:Q155)</f>
        <v>6.4532124064000005</v>
      </c>
      <c r="T155" s="12">
        <v>13.305060816299999</v>
      </c>
      <c r="U155" s="8" t="s">
        <v>8</v>
      </c>
      <c r="V155" s="11">
        <f t="shared" ref="V155" si="91">AVERAGE(T154:T155)</f>
        <v>8.4043426697000001</v>
      </c>
      <c r="W155" s="12">
        <v>1.8952055282</v>
      </c>
      <c r="X155" s="8" t="s">
        <v>8</v>
      </c>
      <c r="Y155" s="11">
        <f t="shared" ref="Y155" si="92">AVERAGE(W154:W155)</f>
        <v>-0.35187079254999998</v>
      </c>
      <c r="Z155" s="12">
        <v>-1.8456892632999999</v>
      </c>
      <c r="AA155" s="8" t="s">
        <v>8</v>
      </c>
      <c r="AB155" s="11">
        <f t="shared" ref="AB155" si="93">AVERAGE(Z154:Z155)</f>
        <v>-1.91812686675</v>
      </c>
      <c r="AC155" s="12">
        <v>-0.1414965202</v>
      </c>
      <c r="AD155" s="8" t="s">
        <v>8</v>
      </c>
      <c r="AE155" s="11">
        <f t="shared" ref="AE155" si="94">AVERAGE(AC154:AC155)</f>
        <v>-1.8651057478499999</v>
      </c>
      <c r="AF155" s="10">
        <v>42.522254590999999</v>
      </c>
      <c r="AG155" s="8">
        <f t="shared" ref="AG155" si="95">+AVERAGE(AF154:AF155)</f>
        <v>41.3202610791</v>
      </c>
      <c r="AH155" s="8">
        <v>52.560258525000002</v>
      </c>
      <c r="AI155" s="8" t="s">
        <v>8</v>
      </c>
      <c r="AJ155" s="8">
        <v>32.474668822600002</v>
      </c>
      <c r="AK155" s="8" t="s">
        <v>8</v>
      </c>
      <c r="AL155" s="8">
        <v>28.362797171099999</v>
      </c>
      <c r="AM155" s="8" t="s">
        <v>8</v>
      </c>
      <c r="AN155" s="8">
        <v>16.7347020385</v>
      </c>
      <c r="AO155" s="8" t="s">
        <v>8</v>
      </c>
      <c r="AP155" s="8">
        <v>3.5763634479999999</v>
      </c>
      <c r="AQ155" s="8" t="s">
        <v>8</v>
      </c>
      <c r="AR155" s="8">
        <v>8.6966709114</v>
      </c>
      <c r="AS155" s="8" t="s">
        <v>8</v>
      </c>
      <c r="AT155" s="8">
        <v>49.747320875299998</v>
      </c>
      <c r="AU155" s="8" t="s">
        <v>8</v>
      </c>
      <c r="AV155" s="8">
        <v>13.505695512100001</v>
      </c>
      <c r="AW155" s="8" t="s">
        <v>8</v>
      </c>
      <c r="AX155" s="8">
        <v>15.056729325599999</v>
      </c>
      <c r="AY155" s="8" t="s">
        <v>8</v>
      </c>
      <c r="AZ155" s="8">
        <v>12.869640751</v>
      </c>
      <c r="BA155" s="8" t="s">
        <v>8</v>
      </c>
      <c r="BB155" s="8">
        <v>1.0837755975000001</v>
      </c>
      <c r="BC155" s="8" t="s">
        <v>8</v>
      </c>
      <c r="BD155" s="8">
        <v>7.7368379381999999</v>
      </c>
      <c r="BE155" s="8" t="s">
        <v>8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H5:AQ5"/>
    <mergeCell ref="AF5:AG6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5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742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995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996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888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10.263324301960102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79.562175687000007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56.08938479575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  <row r="154" spans="1:57">
      <c r="A154" s="3">
        <v>45108</v>
      </c>
      <c r="B154" s="8">
        <v>5.0676966774999999</v>
      </c>
      <c r="C154" s="8" t="s">
        <v>8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8</v>
      </c>
      <c r="J154" s="11">
        <f t="shared" ref="J154" si="62">AVERAGE(H153:H154)</f>
        <v>-5.4980086615000001</v>
      </c>
      <c r="K154" s="12">
        <v>-0.11797465</v>
      </c>
      <c r="L154" s="8" t="s">
        <v>8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8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8</v>
      </c>
      <c r="Y154" s="11">
        <f t="shared" ref="Y154" si="67">AVERAGE(W153:W154)</f>
        <v>-1.2075471759499998</v>
      </c>
      <c r="Z154" s="12">
        <v>-0.17940080119999999</v>
      </c>
      <c r="AA154" s="8" t="s">
        <v>8</v>
      </c>
      <c r="AB154" s="11">
        <f t="shared" ref="AB154" si="68">AVERAGE(Z153:Z154)</f>
        <v>-2.2986763998000002</v>
      </c>
      <c r="AC154" s="12">
        <v>-1.5914681601</v>
      </c>
      <c r="AD154" s="8" t="s">
        <v>8</v>
      </c>
      <c r="AE154" s="11">
        <f t="shared" ref="AE154" si="69">AVERAGE(AC153:AC154)</f>
        <v>-0.10380528190000005</v>
      </c>
      <c r="AF154" s="12">
        <v>39.072119172900003</v>
      </c>
      <c r="AG154" s="8" t="s">
        <v>8</v>
      </c>
      <c r="AH154" s="8">
        <v>49.3697413055</v>
      </c>
      <c r="AI154" s="8" t="s">
        <v>8</v>
      </c>
      <c r="AJ154" s="8">
        <v>32.907298407600003</v>
      </c>
      <c r="AK154" s="8" t="s">
        <v>8</v>
      </c>
      <c r="AL154" s="8">
        <v>8.7063182250000004</v>
      </c>
      <c r="AM154" s="8" t="s">
        <v>8</v>
      </c>
      <c r="AN154" s="8">
        <v>9.0991505131999997</v>
      </c>
      <c r="AO154" s="8" t="s">
        <v>8</v>
      </c>
      <c r="AP154" s="8">
        <v>7.1725479132999999</v>
      </c>
      <c r="AQ154" s="8" t="s">
        <v>8</v>
      </c>
      <c r="AR154" s="8">
        <v>22.4056143416</v>
      </c>
      <c r="AS154" s="8" t="s">
        <v>8</v>
      </c>
      <c r="AT154" s="8">
        <v>45.725371140599997</v>
      </c>
      <c r="AU154" s="8" t="s">
        <v>8</v>
      </c>
      <c r="AV154" s="8">
        <v>21.558891037799999</v>
      </c>
      <c r="AW154" s="8" t="s">
        <v>8</v>
      </c>
      <c r="AX154" s="8">
        <v>5.6776094037</v>
      </c>
      <c r="AY154" s="8" t="s">
        <v>8</v>
      </c>
      <c r="AZ154" s="8">
        <v>5.2993863023000003</v>
      </c>
      <c r="BA154" s="8" t="s">
        <v>8</v>
      </c>
      <c r="BB154" s="8">
        <v>2.2678038976999999</v>
      </c>
      <c r="BC154" s="8" t="s">
        <v>8</v>
      </c>
      <c r="BD154" s="8">
        <v>19.470938217600001</v>
      </c>
      <c r="BE154" s="8" t="s">
        <v>8</v>
      </c>
    </row>
    <row r="155" spans="1:57">
      <c r="A155" s="3">
        <v>45200</v>
      </c>
      <c r="B155" s="8">
        <v>6.4187489147000001</v>
      </c>
      <c r="C155" s="8" t="s">
        <v>8</v>
      </c>
      <c r="D155" s="11">
        <f t="shared" ref="D155" si="70">AVERAGE(B154:B155)</f>
        <v>5.7432227960999995</v>
      </c>
      <c r="E155" s="12">
        <v>19.373901110599999</v>
      </c>
      <c r="F155" s="8">
        <v>18.477738621994444</v>
      </c>
      <c r="G155" s="11">
        <f t="shared" ref="G155" si="71">AVERAGE(F154:F155)</f>
        <v>15.136275959255144</v>
      </c>
      <c r="H155" s="12">
        <v>-12.2113905882</v>
      </c>
      <c r="I155" s="8" t="s">
        <v>8</v>
      </c>
      <c r="J155" s="11">
        <f t="shared" ref="J155" si="72">AVERAGE(H154:H155)</f>
        <v>-9.3770141875000004</v>
      </c>
      <c r="K155" s="12">
        <v>-1.6133178959000001</v>
      </c>
      <c r="L155" s="8" t="s">
        <v>8</v>
      </c>
      <c r="M155" s="11">
        <f t="shared" ref="M155" si="73">AVERAGE(K154:K155)</f>
        <v>-0.86564627295000007</v>
      </c>
      <c r="N155" s="12">
        <v>78.045889621499995</v>
      </c>
      <c r="O155" s="8">
        <v>77.273138566499995</v>
      </c>
      <c r="P155" s="11">
        <f t="shared" ref="P155" si="74">AVERAGE(O154:O155)</f>
        <v>77.437463355049999</v>
      </c>
      <c r="Q155" s="12">
        <v>4.6914700889000001</v>
      </c>
      <c r="R155" s="8" t="s">
        <v>8</v>
      </c>
      <c r="S155" s="11">
        <f t="shared" ref="S155" si="75">AVERAGE(Q154:Q155)</f>
        <v>5.2435353211999995</v>
      </c>
      <c r="T155" s="12">
        <v>19.685531599200001</v>
      </c>
      <c r="U155" s="8">
        <v>17.929751661200001</v>
      </c>
      <c r="V155" s="11">
        <f t="shared" ref="V155" si="76">AVERAGE(U154:U155)</f>
        <v>15.48383598265</v>
      </c>
      <c r="W155" s="12">
        <v>4.4932073404999997</v>
      </c>
      <c r="X155" s="8" t="s">
        <v>8</v>
      </c>
      <c r="Y155" s="11">
        <f t="shared" ref="Y155" si="77">AVERAGE(W154:W155)</f>
        <v>0.76832671194999991</v>
      </c>
      <c r="Z155" s="12">
        <v>0.1058648354</v>
      </c>
      <c r="AA155" s="8" t="s">
        <v>8</v>
      </c>
      <c r="AB155" s="11">
        <f t="shared" ref="AB155" si="78">AVERAGE(Z154:Z155)</f>
        <v>-3.6767982899999996E-2</v>
      </c>
      <c r="AC155" s="12">
        <v>-3.4268165015999998</v>
      </c>
      <c r="AD155" s="8" t="s">
        <v>8</v>
      </c>
      <c r="AE155" s="11">
        <f t="shared" ref="AE155" si="79">AVERAGE(AC154:AC155)</f>
        <v>-2.50914233085</v>
      </c>
      <c r="AF155" s="12">
        <v>42.9103775739</v>
      </c>
      <c r="AG155" s="8" t="s">
        <v>8</v>
      </c>
      <c r="AH155" s="8">
        <v>55.627272124400001</v>
      </c>
      <c r="AI155" s="8" t="s">
        <v>8</v>
      </c>
      <c r="AJ155" s="8">
        <v>25.1871351498</v>
      </c>
      <c r="AK155" s="8" t="s">
        <v>8</v>
      </c>
      <c r="AL155" s="8">
        <v>17.68567732</v>
      </c>
      <c r="AM155" s="8" t="s">
        <v>8</v>
      </c>
      <c r="AN155" s="8">
        <v>14.2222458304</v>
      </c>
      <c r="AO155" s="8" t="s">
        <v>8</v>
      </c>
      <c r="AP155" s="8">
        <v>3.5359214580999998</v>
      </c>
      <c r="AQ155" s="8" t="s">
        <v>8</v>
      </c>
      <c r="AR155" s="8">
        <v>13.5388227113</v>
      </c>
      <c r="AS155" s="8" t="s">
        <v>8</v>
      </c>
      <c r="AT155" s="8">
        <v>52.196565896400003</v>
      </c>
      <c r="AU155" s="8" t="s">
        <v>8</v>
      </c>
      <c r="AV155" s="8">
        <v>11.521407121199999</v>
      </c>
      <c r="AW155" s="8" t="s">
        <v>8</v>
      </c>
      <c r="AX155" s="8">
        <v>11.474704771800001</v>
      </c>
      <c r="AY155" s="8" t="s">
        <v>8</v>
      </c>
      <c r="AZ155" s="8">
        <v>11.516492812899999</v>
      </c>
      <c r="BA155" s="8" t="s">
        <v>8</v>
      </c>
      <c r="BB155" s="8">
        <v>0.76693856039999997</v>
      </c>
      <c r="BC155" s="8" t="s">
        <v>8</v>
      </c>
      <c r="BD155" s="8">
        <v>12.5238908371</v>
      </c>
      <c r="BE155" s="8" t="s">
        <v>8</v>
      </c>
    </row>
  </sheetData>
  <mergeCells count="26">
    <mergeCell ref="AF5:AG6"/>
    <mergeCell ref="AH5:AQ5"/>
    <mergeCell ref="T5:V6"/>
    <mergeCell ref="W5:Y6"/>
    <mergeCell ref="Z5:AB6"/>
    <mergeCell ref="AC5:AE6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5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743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997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998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  <row r="154" spans="1:57">
      <c r="A154" s="3">
        <v>45108</v>
      </c>
      <c r="B154" s="8">
        <v>6.2486315102000001</v>
      </c>
      <c r="C154" s="8" t="s">
        <v>8</v>
      </c>
      <c r="D154" s="11">
        <f t="shared" ref="D154" si="60">AVERAGE(B153:B154)</f>
        <v>8.1523285788000006</v>
      </c>
      <c r="E154" s="12">
        <v>26.1460896223</v>
      </c>
      <c r="F154" s="8" t="s">
        <v>8</v>
      </c>
      <c r="G154" s="11">
        <f t="shared" ref="G154" si="61">AVERAGE(E153:E154)</f>
        <v>27.021782579050001</v>
      </c>
      <c r="H154" s="12">
        <v>-8.1669183025999992</v>
      </c>
      <c r="I154" s="8" t="s">
        <v>8</v>
      </c>
      <c r="J154" s="11">
        <f t="shared" ref="J154" si="62">AVERAGE(H153:H154)</f>
        <v>-3.8084165763499995</v>
      </c>
      <c r="K154" s="12">
        <v>-4.1376493278000002</v>
      </c>
      <c r="L154" s="8" t="s">
        <v>8</v>
      </c>
      <c r="M154" s="11">
        <f t="shared" ref="M154" si="63">AVERAGE(K153:K154)</f>
        <v>-0.55099857780000017</v>
      </c>
      <c r="N154" s="12">
        <v>83.251388493700006</v>
      </c>
      <c r="O154" s="8" t="s">
        <v>8</v>
      </c>
      <c r="P154" s="11">
        <f t="shared" ref="P154" si="64">AVERAGE(N153:N154)</f>
        <v>85.53914600760001</v>
      </c>
      <c r="Q154" s="12">
        <v>6.8741197558999998</v>
      </c>
      <c r="R154" s="8" t="s">
        <v>8</v>
      </c>
      <c r="S154" s="11">
        <f t="shared" ref="S154" si="65">AVERAGE(Q153:Q154)</f>
        <v>7.7319695121500001</v>
      </c>
      <c r="T154" s="12">
        <v>12.751001951999999</v>
      </c>
      <c r="U154" s="8" t="s">
        <v>8</v>
      </c>
      <c r="V154" s="11">
        <f t="shared" ref="V154" si="66">AVERAGE(T153:T154)</f>
        <v>18.775765759999999</v>
      </c>
      <c r="W154" s="12">
        <v>5.7480846257999998</v>
      </c>
      <c r="X154" s="8" t="s">
        <v>8</v>
      </c>
      <c r="Y154" s="11">
        <f t="shared" ref="Y154" si="67">AVERAGE(W153:W154)</f>
        <v>4.4242964578999997</v>
      </c>
      <c r="Z154" s="12">
        <v>4.9040826850999997</v>
      </c>
      <c r="AA154" s="8" t="s">
        <v>8</v>
      </c>
      <c r="AB154" s="11">
        <f t="shared" ref="AB154" si="68">AVERAGE(Z153:Z154)</f>
        <v>3.4477017053500001</v>
      </c>
      <c r="AC154" s="12">
        <v>2.668198131</v>
      </c>
      <c r="AD154" s="8" t="s">
        <v>8</v>
      </c>
      <c r="AE154" s="11">
        <f t="shared" ref="AE154" si="69">AVERAGE(AC153:AC154)</f>
        <v>4.0277506484999996</v>
      </c>
      <c r="AF154" s="12">
        <v>47.230361993499997</v>
      </c>
      <c r="AG154" s="8" t="s">
        <v>8</v>
      </c>
      <c r="AH154" s="8">
        <v>28.615551508900001</v>
      </c>
      <c r="AI154" s="8" t="s">
        <v>8</v>
      </c>
      <c r="AJ154" s="8">
        <v>28.149968873599999</v>
      </c>
      <c r="AK154" s="8" t="s">
        <v>8</v>
      </c>
      <c r="AL154" s="8">
        <v>44.178991154999999</v>
      </c>
      <c r="AM154" s="8" t="s">
        <v>8</v>
      </c>
      <c r="AN154" s="8">
        <v>4.5707730082999998</v>
      </c>
      <c r="AO154" s="8" t="s">
        <v>8</v>
      </c>
      <c r="AP154" s="8">
        <v>0.35970875250000001</v>
      </c>
      <c r="AQ154" s="8" t="s">
        <v>8</v>
      </c>
      <c r="AR154" s="8">
        <v>7.4486849492999996</v>
      </c>
      <c r="AS154" s="8" t="s">
        <v>8</v>
      </c>
      <c r="AT154" s="8">
        <v>27.6032374987</v>
      </c>
      <c r="AU154" s="8" t="s">
        <v>8</v>
      </c>
      <c r="AV154" s="8">
        <v>21.304275288100001</v>
      </c>
      <c r="AW154" s="8" t="s">
        <v>8</v>
      </c>
      <c r="AX154" s="8">
        <v>41.384285672099999</v>
      </c>
      <c r="AY154" s="8" t="s">
        <v>8</v>
      </c>
      <c r="AZ154" s="8">
        <v>3.0186710498</v>
      </c>
      <c r="BA154" s="8" t="s">
        <v>8</v>
      </c>
      <c r="BB154" s="8">
        <v>0.191832947</v>
      </c>
      <c r="BC154" s="8" t="s">
        <v>8</v>
      </c>
      <c r="BD154" s="8">
        <v>6.4976975440000002</v>
      </c>
      <c r="BE154" s="8" t="s">
        <v>8</v>
      </c>
    </row>
    <row r="155" spans="1:57">
      <c r="A155" s="3">
        <v>45200</v>
      </c>
      <c r="B155" s="8">
        <v>6.1123374974000004</v>
      </c>
      <c r="C155" s="8" t="s">
        <v>8</v>
      </c>
      <c r="D155" s="11">
        <f t="shared" ref="D155" si="70">AVERAGE(B154:B155)</f>
        <v>6.1804845038000007</v>
      </c>
      <c r="E155" s="12">
        <v>28.428408257899999</v>
      </c>
      <c r="F155" s="8" t="s">
        <v>8</v>
      </c>
      <c r="G155" s="11">
        <f t="shared" ref="G155" si="71">AVERAGE(E154:E155)</f>
        <v>27.2872489401</v>
      </c>
      <c r="H155" s="12">
        <v>-2.6641151138999999</v>
      </c>
      <c r="I155" s="8" t="s">
        <v>8</v>
      </c>
      <c r="J155" s="11">
        <f t="shared" ref="J155" si="72">AVERAGE(H154:H155)</f>
        <v>-5.4155167082499993</v>
      </c>
      <c r="K155" s="12">
        <v>-6.8807055029999997</v>
      </c>
      <c r="L155" s="8" t="s">
        <v>8</v>
      </c>
      <c r="M155" s="11">
        <f t="shared" ref="M155" si="73">AVERAGE(K154:K155)</f>
        <v>-5.5091774153999999</v>
      </c>
      <c r="N155" s="12">
        <v>84.649483024999995</v>
      </c>
      <c r="O155" s="8" t="s">
        <v>8</v>
      </c>
      <c r="P155" s="11">
        <f t="shared" ref="P155" si="74">AVERAGE(N154:N155)</f>
        <v>83.95043575935</v>
      </c>
      <c r="Q155" s="12">
        <v>8.7693981745999992</v>
      </c>
      <c r="R155" s="8" t="s">
        <v>8</v>
      </c>
      <c r="S155" s="11">
        <f t="shared" ref="S155" si="75">AVERAGE(Q154:Q155)</f>
        <v>7.8217589652499999</v>
      </c>
      <c r="T155" s="12">
        <v>22.123956428100001</v>
      </c>
      <c r="U155" s="8" t="s">
        <v>8</v>
      </c>
      <c r="V155" s="11">
        <f t="shared" ref="V155" si="76">AVERAGE(T154:T155)</f>
        <v>17.437479190049999</v>
      </c>
      <c r="W155" s="12">
        <v>6.6163101436999998</v>
      </c>
      <c r="X155" s="8" t="s">
        <v>8</v>
      </c>
      <c r="Y155" s="11">
        <f t="shared" ref="Y155" si="77">AVERAGE(W154:W155)</f>
        <v>6.1821973847499994</v>
      </c>
      <c r="Z155" s="12">
        <v>5.2820349248999996</v>
      </c>
      <c r="AA155" s="8" t="s">
        <v>8</v>
      </c>
      <c r="AB155" s="11">
        <f t="shared" ref="AB155" si="78">AVERAGE(Z154:Z155)</f>
        <v>5.0930588050000001</v>
      </c>
      <c r="AC155" s="12">
        <v>12.695186405299999</v>
      </c>
      <c r="AD155" s="8" t="s">
        <v>8</v>
      </c>
      <c r="AE155" s="11">
        <f t="shared" ref="AE155" si="79">AVERAGE(AC154:AC155)</f>
        <v>7.6816922681499999</v>
      </c>
      <c r="AF155" s="12">
        <v>58.463709075300002</v>
      </c>
      <c r="AG155" s="8" t="s">
        <v>8</v>
      </c>
      <c r="AH155" s="8">
        <v>29.137860752800002</v>
      </c>
      <c r="AI155" s="8" t="s">
        <v>8</v>
      </c>
      <c r="AJ155" s="8">
        <v>26.684604181099999</v>
      </c>
      <c r="AK155" s="8" t="s">
        <v>8</v>
      </c>
      <c r="AL155" s="8">
        <v>51.094541308899998</v>
      </c>
      <c r="AM155" s="8" t="s">
        <v>8</v>
      </c>
      <c r="AN155" s="8">
        <v>4.5097326273</v>
      </c>
      <c r="AO155" s="8" t="s">
        <v>8</v>
      </c>
      <c r="AP155" s="8">
        <v>2.4392533219999999</v>
      </c>
      <c r="AQ155" s="8" t="s">
        <v>8</v>
      </c>
      <c r="AR155" s="8">
        <v>6.4089037899000001</v>
      </c>
      <c r="AS155" s="8" t="s">
        <v>8</v>
      </c>
      <c r="AT155" s="8">
        <v>26.738324907999999</v>
      </c>
      <c r="AU155" s="8" t="s">
        <v>8</v>
      </c>
      <c r="AV155" s="8">
        <v>21.051898249299999</v>
      </c>
      <c r="AW155" s="8" t="s">
        <v>8</v>
      </c>
      <c r="AX155" s="8">
        <v>44.312764928299998</v>
      </c>
      <c r="AY155" s="8" t="s">
        <v>8</v>
      </c>
      <c r="AZ155" s="8">
        <v>1.5783029465</v>
      </c>
      <c r="BA155" s="8" t="s">
        <v>8</v>
      </c>
      <c r="BB155" s="8">
        <v>0.42714395760000001</v>
      </c>
      <c r="BC155" s="8" t="s">
        <v>8</v>
      </c>
      <c r="BD155" s="8">
        <v>5.8915650099999999</v>
      </c>
      <c r="BE155" s="8" t="s">
        <v>8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5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1029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1031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1032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  <row r="154" spans="1:57">
      <c r="A154" s="3">
        <v>45108</v>
      </c>
      <c r="B154" s="8">
        <v>5.0787579807999998</v>
      </c>
      <c r="C154" s="8" t="s">
        <v>8</v>
      </c>
      <c r="D154" s="11">
        <f t="shared" ref="D154" si="60">+AVERAGE(B153:B154)</f>
        <v>2.5393789903999999</v>
      </c>
      <c r="E154" s="12">
        <v>40.504477343200001</v>
      </c>
      <c r="F154" s="8" t="s">
        <v>8</v>
      </c>
      <c r="G154" s="11">
        <f t="shared" ref="G154" si="61">+AVERAGE(E153:E154)</f>
        <v>40.578389343850006</v>
      </c>
      <c r="H154" s="12">
        <v>5.0483472873000004</v>
      </c>
      <c r="I154" s="8" t="s">
        <v>8</v>
      </c>
      <c r="J154" s="11">
        <f t="shared" ref="J154" si="62">+AVERAGE(H153:H154)</f>
        <v>4.8033720453999997</v>
      </c>
      <c r="K154" s="12">
        <v>6.2330719563999999</v>
      </c>
      <c r="L154" s="8" t="s">
        <v>8</v>
      </c>
      <c r="M154" s="11">
        <f t="shared" ref="M154" si="63">+AVERAGE(K153:K154)</f>
        <v>4.1485639858000001</v>
      </c>
      <c r="N154" s="12">
        <v>97.126992102800003</v>
      </c>
      <c r="O154" s="8" t="s">
        <v>8</v>
      </c>
      <c r="P154" s="11">
        <f t="shared" ref="P154" si="64">+AVERAGE(N153:N154)</f>
        <v>106.08764998250001</v>
      </c>
      <c r="Q154" s="12">
        <v>0</v>
      </c>
      <c r="R154" s="8" t="s">
        <v>8</v>
      </c>
      <c r="S154" s="11">
        <f t="shared" ref="S154" si="65">+AVERAGE(Q153:Q154)</f>
        <v>-2.64854609E-2</v>
      </c>
      <c r="T154" s="12">
        <v>1.4213764706000001</v>
      </c>
      <c r="U154" s="8" t="s">
        <v>8</v>
      </c>
      <c r="V154" s="11">
        <f t="shared" ref="V154" si="66">+AVERAGE(T153:T154)</f>
        <v>1.8492715701</v>
      </c>
      <c r="W154" s="12">
        <v>6.1739429990000003</v>
      </c>
      <c r="X154" s="8" t="s">
        <v>8</v>
      </c>
      <c r="Y154" s="11">
        <f t="shared" ref="Y154" si="67">+AVERAGE(W153:W154)</f>
        <v>6.36699613595</v>
      </c>
      <c r="Z154" s="12">
        <v>5.0787579807999998</v>
      </c>
      <c r="AA154" s="8" t="s">
        <v>8</v>
      </c>
      <c r="AB154" s="11">
        <f t="shared" ref="AB154" si="68">+AVERAGE(Z153:Z154)</f>
        <v>4.8497791650500002</v>
      </c>
      <c r="AC154" s="12">
        <v>6.2330719563999999</v>
      </c>
      <c r="AD154" s="8" t="s">
        <v>8</v>
      </c>
      <c r="AE154" s="11">
        <f t="shared" ref="AE154" si="69">+AVERAGE(AC153:AC154)</f>
        <v>6.4277623875500005</v>
      </c>
      <c r="AF154" s="12">
        <v>22.7360562872</v>
      </c>
      <c r="AG154" s="8" t="s">
        <v>8</v>
      </c>
      <c r="AH154" s="8">
        <v>0</v>
      </c>
      <c r="AI154" s="8" t="s">
        <v>8</v>
      </c>
      <c r="AJ154" s="8">
        <v>0</v>
      </c>
      <c r="AK154" s="8" t="s">
        <v>8</v>
      </c>
      <c r="AL154" s="8">
        <v>100</v>
      </c>
      <c r="AM154" s="8" t="s">
        <v>8</v>
      </c>
      <c r="AN154" s="8">
        <v>0.16395047700000001</v>
      </c>
      <c r="AO154" s="8" t="s">
        <v>8</v>
      </c>
      <c r="AP154" s="8">
        <v>0</v>
      </c>
      <c r="AQ154" s="8" t="s">
        <v>8</v>
      </c>
      <c r="AR154" s="8">
        <v>0</v>
      </c>
      <c r="AS154" s="8" t="s">
        <v>8</v>
      </c>
      <c r="AT154" s="8">
        <v>0</v>
      </c>
      <c r="AU154" s="8" t="s">
        <v>8</v>
      </c>
      <c r="AV154" s="8">
        <v>0</v>
      </c>
      <c r="AW154" s="8" t="s">
        <v>8</v>
      </c>
      <c r="AX154" s="8">
        <v>100</v>
      </c>
      <c r="AY154" s="8" t="s">
        <v>8</v>
      </c>
      <c r="AZ154" s="8">
        <v>0</v>
      </c>
      <c r="BA154" s="8" t="s">
        <v>8</v>
      </c>
      <c r="BB154" s="8">
        <v>0</v>
      </c>
      <c r="BC154" s="8" t="s">
        <v>8</v>
      </c>
      <c r="BD154" s="8">
        <v>0</v>
      </c>
      <c r="BE154" s="8" t="s">
        <v>8</v>
      </c>
    </row>
    <row r="155" spans="1:57">
      <c r="A155" s="3">
        <v>45200</v>
      </c>
      <c r="B155" s="8">
        <v>5.0787579807999998</v>
      </c>
      <c r="C155" s="8" t="s">
        <v>8</v>
      </c>
      <c r="D155" s="11">
        <f t="shared" ref="D155" si="70">+AVERAGE(B154:B155)</f>
        <v>5.0787579807999998</v>
      </c>
      <c r="E155" s="12">
        <v>40.453102281200003</v>
      </c>
      <c r="F155" s="8" t="s">
        <v>8</v>
      </c>
      <c r="G155" s="11">
        <f t="shared" ref="G155" si="71">+AVERAGE(E154:E155)</f>
        <v>40.478789812200006</v>
      </c>
      <c r="H155" s="12">
        <v>5.4074056129999999</v>
      </c>
      <c r="I155" s="8" t="s">
        <v>8</v>
      </c>
      <c r="J155" s="11">
        <f t="shared" ref="J155" si="72">+AVERAGE(H154:H155)</f>
        <v>5.2278764501500001</v>
      </c>
      <c r="K155" s="12">
        <v>3.2866873300000002E-2</v>
      </c>
      <c r="L155" s="8" t="s">
        <v>8</v>
      </c>
      <c r="M155" s="11">
        <f t="shared" ref="M155" si="73">+AVERAGE(K154:K155)</f>
        <v>3.1329694148499998</v>
      </c>
      <c r="N155" s="12">
        <v>97.126992102800003</v>
      </c>
      <c r="O155" s="8" t="s">
        <v>8</v>
      </c>
      <c r="P155" s="11">
        <f t="shared" ref="P155" si="74">+AVERAGE(N154:N155)</f>
        <v>97.126992102800003</v>
      </c>
      <c r="Q155" s="12">
        <v>5.0483472873000004</v>
      </c>
      <c r="R155" s="8" t="s">
        <v>8</v>
      </c>
      <c r="S155" s="11">
        <f t="shared" ref="S155" si="75">+AVERAGE(Q154:Q155)</f>
        <v>2.5241736436500002</v>
      </c>
      <c r="T155" s="12">
        <v>0.35905832570000001</v>
      </c>
      <c r="U155" s="8" t="s">
        <v>8</v>
      </c>
      <c r="V155" s="11">
        <f t="shared" ref="V155" si="76">+AVERAGE(T154:T155)</f>
        <v>0.89021739815000001</v>
      </c>
      <c r="W155" s="12">
        <v>3.2866873300000002E-2</v>
      </c>
      <c r="X155" s="8" t="s">
        <v>8</v>
      </c>
      <c r="Y155" s="11">
        <f t="shared" ref="Y155" si="77">+AVERAGE(W154:W155)</f>
        <v>3.10340493615</v>
      </c>
      <c r="Z155" s="12">
        <v>5.1191259387999999</v>
      </c>
      <c r="AA155" s="8" t="s">
        <v>8</v>
      </c>
      <c r="AB155" s="11">
        <f t="shared" ref="AB155" si="78">+AVERAGE(Z154:Z155)</f>
        <v>5.0989419597999994</v>
      </c>
      <c r="AC155" s="12">
        <v>23.099498838399999</v>
      </c>
      <c r="AD155" s="8" t="s">
        <v>8</v>
      </c>
      <c r="AE155" s="11">
        <f t="shared" ref="AE155" si="79">+AVERAGE(AC154:AC155)</f>
        <v>14.666285397399999</v>
      </c>
      <c r="AF155" s="12">
        <v>99.688772202400003</v>
      </c>
      <c r="AG155" s="8" t="s">
        <v>8</v>
      </c>
      <c r="AH155" s="8">
        <v>0</v>
      </c>
      <c r="AI155" s="8" t="s">
        <v>8</v>
      </c>
      <c r="AJ155" s="8">
        <v>0.32923360149999997</v>
      </c>
      <c r="AK155" s="8" t="s">
        <v>8</v>
      </c>
      <c r="AL155" s="8">
        <v>99.670766398400005</v>
      </c>
      <c r="AM155" s="8" t="s">
        <v>8</v>
      </c>
      <c r="AN155" s="8">
        <v>0</v>
      </c>
      <c r="AO155" s="8" t="s">
        <v>8</v>
      </c>
      <c r="AP155" s="8">
        <v>0.16395047700000001</v>
      </c>
      <c r="AQ155" s="8" t="s">
        <v>8</v>
      </c>
      <c r="AR155" s="8">
        <v>0</v>
      </c>
      <c r="AS155" s="8" t="s">
        <v>8</v>
      </c>
      <c r="AT155" s="8">
        <v>0</v>
      </c>
      <c r="AU155" s="8" t="s">
        <v>8</v>
      </c>
      <c r="AV155" s="8">
        <v>0.32923360149999997</v>
      </c>
      <c r="AW155" s="8" t="s">
        <v>8</v>
      </c>
      <c r="AX155" s="8">
        <v>99.670766398400005</v>
      </c>
      <c r="AY155" s="8" t="s">
        <v>8</v>
      </c>
      <c r="AZ155" s="8">
        <v>0</v>
      </c>
      <c r="BA155" s="8" t="s">
        <v>8</v>
      </c>
      <c r="BB155" s="8">
        <v>0</v>
      </c>
      <c r="BC155" s="8" t="s">
        <v>8</v>
      </c>
      <c r="BD155" s="8">
        <v>0</v>
      </c>
      <c r="BE155" s="8" t="s">
        <v>8</v>
      </c>
    </row>
  </sheetData>
  <mergeCells count="26">
    <mergeCell ref="Q5:S6"/>
    <mergeCell ref="T5:V6"/>
    <mergeCell ref="W5:Y6"/>
    <mergeCell ref="Z5:AB6"/>
    <mergeCell ref="AC5:AE6"/>
    <mergeCell ref="BB6:BC6"/>
    <mergeCell ref="BD6:BE6"/>
    <mergeCell ref="AN6:AO6"/>
    <mergeCell ref="AP6:AQ6"/>
    <mergeCell ref="AR6:AS6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5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751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1001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1002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  <row r="154" spans="1:57">
      <c r="A154" s="3">
        <v>45108</v>
      </c>
      <c r="B154" s="8">
        <v>6.5333954304999997</v>
      </c>
      <c r="C154" s="8" t="s">
        <v>8</v>
      </c>
      <c r="D154" s="11">
        <f t="shared" ref="D154" si="60">AVERAGE(B153:B154)</f>
        <v>9.8026843367000005</v>
      </c>
      <c r="E154" s="12">
        <v>22.651053044800001</v>
      </c>
      <c r="F154" s="8" t="s">
        <v>8</v>
      </c>
      <c r="G154" s="11">
        <f t="shared" ref="G154" si="61">AVERAGE(E153:E154)</f>
        <v>23.361585883450001</v>
      </c>
      <c r="H154" s="12">
        <v>-11.3837026322</v>
      </c>
      <c r="I154" s="8" t="s">
        <v>8</v>
      </c>
      <c r="J154" s="11">
        <f t="shared" ref="J154" si="62">AVERAGE(H153:H154)</f>
        <v>-6.0178840723000002</v>
      </c>
      <c r="K154" s="12">
        <v>-6.6620309596</v>
      </c>
      <c r="L154" s="8" t="s">
        <v>8</v>
      </c>
      <c r="M154" s="11">
        <f t="shared" ref="M154" si="63">AVERAGE(K153:K154)</f>
        <v>-1.6674915208000001</v>
      </c>
      <c r="N154" s="12">
        <v>79.873868462100006</v>
      </c>
      <c r="O154" s="8" t="s">
        <v>8</v>
      </c>
      <c r="P154" s="11">
        <f t="shared" ref="P154" si="64">AVERAGE(N153:N154)</f>
        <v>79.768339473300003</v>
      </c>
      <c r="Q154" s="12">
        <v>8.5473786518000008</v>
      </c>
      <c r="R154" s="8" t="s">
        <v>8</v>
      </c>
      <c r="S154" s="11">
        <f t="shared" ref="S154" si="65">AVERAGE(Q153:Q154)</f>
        <v>9.8646478767999994</v>
      </c>
      <c r="T154" s="12">
        <v>15.5087945564</v>
      </c>
      <c r="U154" s="8" t="s">
        <v>8</v>
      </c>
      <c r="V154" s="11">
        <f t="shared" ref="V154" si="66">AVERAGE(T153:T154)</f>
        <v>23.532203277699999</v>
      </c>
      <c r="W154" s="12">
        <v>5.6444246175000004</v>
      </c>
      <c r="X154" s="8" t="s">
        <v>8</v>
      </c>
      <c r="Y154" s="11">
        <f t="shared" ref="Y154" si="67">AVERAGE(W153:W154)</f>
        <v>3.8536832548</v>
      </c>
      <c r="Z154" s="12">
        <v>4.8615642241000003</v>
      </c>
      <c r="AA154" s="8" t="s">
        <v>8</v>
      </c>
      <c r="AB154" s="11">
        <f t="shared" ref="AB154" si="68">AVERAGE(Z153:Z154)</f>
        <v>3.0321329818500002</v>
      </c>
      <c r="AC154" s="12">
        <v>1.8004569432999999</v>
      </c>
      <c r="AD154" s="8" t="s">
        <v>8</v>
      </c>
      <c r="AE154" s="11">
        <f t="shared" ref="AE154" si="69">AVERAGE(AC153:AC154)</f>
        <v>3.4086604283000002</v>
      </c>
      <c r="AF154" s="12">
        <v>53.192625727299998</v>
      </c>
      <c r="AG154" s="8" t="s">
        <v>8</v>
      </c>
      <c r="AH154" s="8">
        <v>35.580985313399999</v>
      </c>
      <c r="AI154" s="8" t="s">
        <v>8</v>
      </c>
      <c r="AJ154" s="8">
        <v>35.0020732172</v>
      </c>
      <c r="AK154" s="8" t="s">
        <v>8</v>
      </c>
      <c r="AL154" s="8">
        <v>30.5913606007</v>
      </c>
      <c r="AM154" s="8" t="s">
        <v>8</v>
      </c>
      <c r="AN154" s="8">
        <v>5.6434565322000001</v>
      </c>
      <c r="AO154" s="8" t="s">
        <v>8</v>
      </c>
      <c r="AP154" s="8">
        <v>0.44726699869999997</v>
      </c>
      <c r="AQ154" s="8" t="s">
        <v>8</v>
      </c>
      <c r="AR154" s="8">
        <v>9.2618012169000004</v>
      </c>
      <c r="AS154" s="8" t="s">
        <v>8</v>
      </c>
      <c r="AT154" s="8">
        <v>34.322259619500002</v>
      </c>
      <c r="AU154" s="8" t="s">
        <v>8</v>
      </c>
      <c r="AV154" s="8">
        <v>26.490040071500001</v>
      </c>
      <c r="AW154" s="8" t="s">
        <v>8</v>
      </c>
      <c r="AX154" s="8">
        <v>27.116383900999999</v>
      </c>
      <c r="AY154" s="8" t="s">
        <v>8</v>
      </c>
      <c r="AZ154" s="8">
        <v>3.7534586832999999</v>
      </c>
      <c r="BA154" s="8" t="s">
        <v>8</v>
      </c>
      <c r="BB154" s="8">
        <v>0.2385278253</v>
      </c>
      <c r="BC154" s="8" t="s">
        <v>8</v>
      </c>
      <c r="BD154" s="8">
        <v>8.0793298990999993</v>
      </c>
      <c r="BE154" s="8" t="s">
        <v>8</v>
      </c>
    </row>
    <row r="155" spans="1:57">
      <c r="A155" s="3">
        <v>45200</v>
      </c>
      <c r="B155" s="8">
        <v>6.3639255090000004</v>
      </c>
      <c r="C155" s="8" t="s">
        <v>8</v>
      </c>
      <c r="D155" s="11">
        <f t="shared" ref="D155" si="70">AVERAGE(B154:B155)</f>
        <v>6.4486604697500001</v>
      </c>
      <c r="E155" s="12">
        <v>25.501426046399999</v>
      </c>
      <c r="F155" s="8" t="s">
        <v>8</v>
      </c>
      <c r="G155" s="11">
        <f t="shared" ref="G155" si="71">AVERAGE(E154:E155)</f>
        <v>24.0762395456</v>
      </c>
      <c r="H155" s="12">
        <v>-4.6288385024999998</v>
      </c>
      <c r="I155" s="8" t="s">
        <v>8</v>
      </c>
      <c r="J155" s="11">
        <f t="shared" ref="J155" si="72">AVERAGE(H154:H155)</f>
        <v>-8.0062705673500005</v>
      </c>
      <c r="K155" s="12">
        <v>-8.5635677301000008</v>
      </c>
      <c r="L155" s="8" t="s">
        <v>8</v>
      </c>
      <c r="M155" s="11">
        <f t="shared" ref="M155" si="73">AVERAGE(K154:K155)</f>
        <v>-7.61279934485</v>
      </c>
      <c r="N155" s="12">
        <v>81.612279164100002</v>
      </c>
      <c r="O155" s="8" t="s">
        <v>8</v>
      </c>
      <c r="P155" s="11">
        <f t="shared" ref="P155" si="74">AVERAGE(N154:N155)</f>
        <v>80.743073813100011</v>
      </c>
      <c r="Q155" s="12">
        <v>9.6751550890000004</v>
      </c>
      <c r="R155" s="8" t="s">
        <v>8</v>
      </c>
      <c r="S155" s="11">
        <f t="shared" ref="S155" si="75">AVERAGE(Q154:Q155)</f>
        <v>9.1112668704000015</v>
      </c>
      <c r="T155" s="12">
        <v>27.4218433811</v>
      </c>
      <c r="U155" s="8" t="s">
        <v>8</v>
      </c>
      <c r="V155" s="11">
        <f t="shared" ref="V155" si="76">AVERAGE(T154:T155)</f>
        <v>21.465318968750001</v>
      </c>
      <c r="W155" s="12">
        <v>8.2188142327999998</v>
      </c>
      <c r="X155" s="8" t="s">
        <v>8</v>
      </c>
      <c r="Y155" s="11">
        <f t="shared" ref="Y155" si="77">AVERAGE(W154:W155)</f>
        <v>6.9316194251500001</v>
      </c>
      <c r="Z155" s="12">
        <v>5.3216892980999999</v>
      </c>
      <c r="AA155" s="8" t="s">
        <v>8</v>
      </c>
      <c r="AB155" s="11">
        <f t="shared" ref="AB155" si="78">AVERAGE(Z154:Z155)</f>
        <v>5.0916267611000006</v>
      </c>
      <c r="AC155" s="12">
        <v>10.162628208299999</v>
      </c>
      <c r="AD155" s="8" t="s">
        <v>8</v>
      </c>
      <c r="AE155" s="11">
        <f t="shared" ref="AE155" si="79">AVERAGE(AC154:AC155)</f>
        <v>5.9815425757999998</v>
      </c>
      <c r="AF155" s="12">
        <v>48.428940106799999</v>
      </c>
      <c r="AG155" s="8" t="s">
        <v>8</v>
      </c>
      <c r="AH155" s="8">
        <v>36.230432084699999</v>
      </c>
      <c r="AI155" s="8" t="s">
        <v>8</v>
      </c>
      <c r="AJ155" s="8">
        <v>33.099877677000002</v>
      </c>
      <c r="AK155" s="8" t="s">
        <v>8</v>
      </c>
      <c r="AL155" s="8">
        <v>39.270394560299998</v>
      </c>
      <c r="AM155" s="8" t="s">
        <v>8</v>
      </c>
      <c r="AN155" s="8">
        <v>5.6074659378999998</v>
      </c>
      <c r="AO155" s="8" t="s">
        <v>8</v>
      </c>
      <c r="AP155" s="8">
        <v>2.9930945208000002</v>
      </c>
      <c r="AQ155" s="8" t="s">
        <v>8</v>
      </c>
      <c r="AR155" s="8">
        <v>7.9689224773999996</v>
      </c>
      <c r="AS155" s="8" t="s">
        <v>8</v>
      </c>
      <c r="AT155" s="8">
        <v>33.2468149551</v>
      </c>
      <c r="AU155" s="8" t="s">
        <v>8</v>
      </c>
      <c r="AV155" s="8">
        <v>26.096090698800001</v>
      </c>
      <c r="AW155" s="8" t="s">
        <v>8</v>
      </c>
      <c r="AX155" s="8">
        <v>30.8378369797</v>
      </c>
      <c r="AY155" s="8" t="s">
        <v>8</v>
      </c>
      <c r="AZ155" s="8">
        <v>1.9624844184000001</v>
      </c>
      <c r="BA155" s="8" t="s">
        <v>8</v>
      </c>
      <c r="BB155" s="8">
        <v>0.53111689559999997</v>
      </c>
      <c r="BC155" s="8" t="s">
        <v>8</v>
      </c>
      <c r="BD155" s="8">
        <v>7.3256560520000003</v>
      </c>
      <c r="BE155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5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1003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1004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79.208703669749966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  <row r="154" spans="1:57">
      <c r="A154" s="3">
        <v>45108</v>
      </c>
      <c r="B154" s="8">
        <v>13.1548576692</v>
      </c>
      <c r="C154" s="8" t="s">
        <v>8</v>
      </c>
      <c r="D154" s="11">
        <f t="shared" ref="D154" si="60">AVERAGE(B153:B154)</f>
        <v>12.64574901055</v>
      </c>
      <c r="E154" s="12">
        <v>8.8620319544000008</v>
      </c>
      <c r="F154" s="8" t="s">
        <v>8</v>
      </c>
      <c r="G154" s="11">
        <f t="shared" ref="G154" si="61">AVERAGE(E153:E154)</f>
        <v>8.5615519217500005</v>
      </c>
      <c r="H154" s="12">
        <v>-10.7623359588</v>
      </c>
      <c r="I154" s="8" t="s">
        <v>8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8</v>
      </c>
      <c r="S154" s="11">
        <f t="shared" ref="S154" si="65">AVERAGE(Q153:Q154)</f>
        <v>2.3284800075499996</v>
      </c>
      <c r="T154" s="12">
        <v>-6.9847139277999997</v>
      </c>
      <c r="U154" s="8" t="s">
        <v>8</v>
      </c>
      <c r="V154" s="11">
        <f t="shared" ref="V154" si="66">AVERAGE(T153:T154)</f>
        <v>-0.53400204829999964</v>
      </c>
      <c r="W154" s="12">
        <v>-5.8954897668999999</v>
      </c>
      <c r="X154" s="8" t="s">
        <v>8</v>
      </c>
      <c r="Y154" s="11">
        <f t="shared" ref="Y154" si="67">AVERAGE(W153:W154)</f>
        <v>-4.0957243968999997</v>
      </c>
      <c r="Z154" s="12">
        <v>-6.2034350915000003</v>
      </c>
      <c r="AA154" s="8" t="s">
        <v>8</v>
      </c>
      <c r="AB154" s="11">
        <f t="shared" ref="AB154" si="68">AVERAGE(Z153:Z154)</f>
        <v>-4.8780208489000003</v>
      </c>
      <c r="AC154" s="12">
        <v>-7.6620106904999998</v>
      </c>
      <c r="AD154" s="8" t="s">
        <v>8</v>
      </c>
      <c r="AE154" s="11">
        <f t="shared" ref="AE154" si="69">AVERAGE(AC153:AC154)</f>
        <v>-8.3573821463999991</v>
      </c>
      <c r="AF154" s="12">
        <v>37.833861190100002</v>
      </c>
      <c r="AG154" s="8" t="s">
        <v>8</v>
      </c>
      <c r="AH154" s="8">
        <v>48.298133525600001</v>
      </c>
      <c r="AI154" s="8" t="s">
        <v>8</v>
      </c>
      <c r="AJ154" s="8">
        <v>21.481895573300001</v>
      </c>
      <c r="AK154" s="8" t="s">
        <v>8</v>
      </c>
      <c r="AL154" s="8">
        <v>9.5393735851999999</v>
      </c>
      <c r="AM154" s="8" t="s">
        <v>8</v>
      </c>
      <c r="AN154" s="8">
        <v>15.7747292235</v>
      </c>
      <c r="AO154" s="8" t="s">
        <v>8</v>
      </c>
      <c r="AP154" s="8">
        <v>2.5939289046999998</v>
      </c>
      <c r="AQ154" s="8" t="s">
        <v>8</v>
      </c>
      <c r="AR154" s="8">
        <v>21.747772875399999</v>
      </c>
      <c r="AS154" s="8" t="s">
        <v>8</v>
      </c>
      <c r="AT154" s="8">
        <v>45.388965351000003</v>
      </c>
      <c r="AU154" s="8">
        <v>45.388965351000003</v>
      </c>
      <c r="AV154" s="8">
        <v>14.591191110600001</v>
      </c>
      <c r="AW154" s="8" t="s">
        <v>8</v>
      </c>
      <c r="AX154" s="8">
        <v>7.1988287872000001</v>
      </c>
      <c r="AY154" s="8" t="s">
        <v>8</v>
      </c>
      <c r="AZ154" s="8">
        <v>12.3514783837</v>
      </c>
      <c r="BA154" s="8" t="s">
        <v>8</v>
      </c>
      <c r="BB154" s="8">
        <v>9.5054210599999994E-2</v>
      </c>
      <c r="BC154" s="8" t="s">
        <v>8</v>
      </c>
      <c r="BD154" s="8">
        <v>20.374482156700001</v>
      </c>
      <c r="BE154" s="8" t="s">
        <v>8</v>
      </c>
    </row>
    <row r="155" spans="1:57">
      <c r="A155" s="3">
        <v>45200</v>
      </c>
      <c r="B155" s="8">
        <v>12.1098073412</v>
      </c>
      <c r="C155" s="8" t="s">
        <v>8</v>
      </c>
      <c r="D155" s="11">
        <f t="shared" ref="D155" si="70">AVERAGE(B154:B155)</f>
        <v>12.632332505200001</v>
      </c>
      <c r="E155" s="12">
        <v>8.6751527959000008</v>
      </c>
      <c r="F155" s="8" t="s">
        <v>8</v>
      </c>
      <c r="G155" s="11">
        <f t="shared" ref="G155" si="71">AVERAGE(E154:E155)</f>
        <v>8.7685923751499999</v>
      </c>
      <c r="H155" s="12">
        <v>-18.226033126400001</v>
      </c>
      <c r="I155" s="8" t="s">
        <v>8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81.853931775500001</v>
      </c>
      <c r="P155" s="11">
        <f t="shared" ref="P155" si="74">AVERAGE(O154:O155)</f>
        <v>82.617450857850002</v>
      </c>
      <c r="Q155" s="12">
        <v>7.4706738329000002</v>
      </c>
      <c r="R155" s="8" t="s">
        <v>8</v>
      </c>
      <c r="S155" s="11">
        <f t="shared" ref="S155" si="75">AVERAGE(Q154:Q155)</f>
        <v>6.7268400833999999</v>
      </c>
      <c r="T155" s="12">
        <v>5.0421296284999997</v>
      </c>
      <c r="U155" s="8" t="s">
        <v>8</v>
      </c>
      <c r="V155" s="11">
        <f t="shared" ref="V155" si="76">AVERAGE(T154:T155)</f>
        <v>-0.97129214964999999</v>
      </c>
      <c r="W155" s="12">
        <v>-1.9499109615000001</v>
      </c>
      <c r="X155" s="8" t="s">
        <v>8</v>
      </c>
      <c r="Y155" s="11">
        <f t="shared" ref="Y155" si="77">AVERAGE(W154:W155)</f>
        <v>-3.9227003641999998</v>
      </c>
      <c r="Z155" s="12">
        <v>-6.2569689158999999</v>
      </c>
      <c r="AA155" s="8" t="s">
        <v>8</v>
      </c>
      <c r="AB155" s="11">
        <f t="shared" ref="AB155" si="78">AVERAGE(Z154:Z155)</f>
        <v>-6.2302020037000005</v>
      </c>
      <c r="AC155" s="12">
        <v>-3.2764833293</v>
      </c>
      <c r="AD155" s="8" t="s">
        <v>8</v>
      </c>
      <c r="AE155" s="11">
        <f t="shared" ref="AE155" si="79">AVERAGE(AC154:AC155)</f>
        <v>-5.4692470099000001</v>
      </c>
      <c r="AF155" s="12">
        <v>35.468834688200005</v>
      </c>
      <c r="AG155" s="8" t="s">
        <v>8</v>
      </c>
      <c r="AH155" s="8">
        <v>60.351094507600003</v>
      </c>
      <c r="AI155" s="8" t="s">
        <v>8</v>
      </c>
      <c r="AJ155" s="8">
        <v>40.091178067400001</v>
      </c>
      <c r="AK155" s="8" t="s">
        <v>8</v>
      </c>
      <c r="AL155" s="8">
        <v>26.248159262600002</v>
      </c>
      <c r="AM155" s="8" t="s">
        <v>8</v>
      </c>
      <c r="AN155" s="8">
        <v>23.7102393714</v>
      </c>
      <c r="AO155" s="8" t="s">
        <v>8</v>
      </c>
      <c r="AP155" s="8">
        <v>4.0885094637000003</v>
      </c>
      <c r="AQ155" s="8" t="s">
        <v>8</v>
      </c>
      <c r="AR155" s="8">
        <v>6.2447393046000004</v>
      </c>
      <c r="AS155" s="8" t="s">
        <v>8</v>
      </c>
      <c r="AT155" s="8">
        <v>57.799300654200003</v>
      </c>
      <c r="AU155" s="8">
        <v>57.799300654200003</v>
      </c>
      <c r="AV155" s="8">
        <v>11.700221313</v>
      </c>
      <c r="AW155" s="8" t="s">
        <v>8</v>
      </c>
      <c r="AX155" s="8">
        <v>5.1494698565999997</v>
      </c>
      <c r="AY155" s="8" t="s">
        <v>8</v>
      </c>
      <c r="AZ155" s="8">
        <v>18.628202615300001</v>
      </c>
      <c r="BA155" s="8" t="s">
        <v>8</v>
      </c>
      <c r="BB155" s="8">
        <v>1.5870938536000001</v>
      </c>
      <c r="BC155" s="8" t="s">
        <v>8</v>
      </c>
      <c r="BD155" s="8">
        <v>5.1357117070999996</v>
      </c>
      <c r="BE155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A10" sqref="A10:A12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15" width="17.5703125" style="40" customWidth="1"/>
    <col min="16" max="256" width="9.140625" style="40"/>
    <col min="257" max="257" width="17" style="40" customWidth="1"/>
    <col min="258" max="262" width="12.7109375" style="40" customWidth="1"/>
    <col min="263" max="263" width="4.7109375" style="40" customWidth="1"/>
    <col min="264" max="264" width="15.28515625" style="40" customWidth="1"/>
    <col min="265" max="270" width="12.7109375" style="40" customWidth="1"/>
    <col min="271" max="271" width="17.5703125" style="40" customWidth="1"/>
    <col min="272" max="512" width="9.140625" style="40"/>
    <col min="513" max="513" width="17" style="40" customWidth="1"/>
    <col min="514" max="518" width="12.7109375" style="40" customWidth="1"/>
    <col min="519" max="519" width="4.7109375" style="40" customWidth="1"/>
    <col min="520" max="520" width="15.28515625" style="40" customWidth="1"/>
    <col min="521" max="526" width="12.7109375" style="40" customWidth="1"/>
    <col min="527" max="527" width="17.5703125" style="40" customWidth="1"/>
    <col min="528" max="768" width="9.140625" style="40"/>
    <col min="769" max="769" width="17" style="40" customWidth="1"/>
    <col min="770" max="774" width="12.7109375" style="40" customWidth="1"/>
    <col min="775" max="775" width="4.7109375" style="40" customWidth="1"/>
    <col min="776" max="776" width="15.28515625" style="40" customWidth="1"/>
    <col min="777" max="782" width="12.7109375" style="40" customWidth="1"/>
    <col min="783" max="783" width="17.5703125" style="40" customWidth="1"/>
    <col min="784" max="1024" width="9.140625" style="40"/>
    <col min="1025" max="1025" width="17" style="40" customWidth="1"/>
    <col min="1026" max="1030" width="12.7109375" style="40" customWidth="1"/>
    <col min="1031" max="1031" width="4.7109375" style="40" customWidth="1"/>
    <col min="1032" max="1032" width="15.28515625" style="40" customWidth="1"/>
    <col min="1033" max="1038" width="12.7109375" style="40" customWidth="1"/>
    <col min="1039" max="1039" width="17.5703125" style="40" customWidth="1"/>
    <col min="1040" max="1280" width="9.140625" style="40"/>
    <col min="1281" max="1281" width="17" style="40" customWidth="1"/>
    <col min="1282" max="1286" width="12.7109375" style="40" customWidth="1"/>
    <col min="1287" max="1287" width="4.7109375" style="40" customWidth="1"/>
    <col min="1288" max="1288" width="15.28515625" style="40" customWidth="1"/>
    <col min="1289" max="1294" width="12.7109375" style="40" customWidth="1"/>
    <col min="1295" max="1295" width="17.5703125" style="40" customWidth="1"/>
    <col min="1296" max="1536" width="9.140625" style="40"/>
    <col min="1537" max="1537" width="17" style="40" customWidth="1"/>
    <col min="1538" max="1542" width="12.7109375" style="40" customWidth="1"/>
    <col min="1543" max="1543" width="4.7109375" style="40" customWidth="1"/>
    <col min="1544" max="1544" width="15.28515625" style="40" customWidth="1"/>
    <col min="1545" max="1550" width="12.7109375" style="40" customWidth="1"/>
    <col min="1551" max="1551" width="17.5703125" style="40" customWidth="1"/>
    <col min="1552" max="1792" width="9.140625" style="40"/>
    <col min="1793" max="1793" width="17" style="40" customWidth="1"/>
    <col min="1794" max="1798" width="12.7109375" style="40" customWidth="1"/>
    <col min="1799" max="1799" width="4.7109375" style="40" customWidth="1"/>
    <col min="1800" max="1800" width="15.28515625" style="40" customWidth="1"/>
    <col min="1801" max="1806" width="12.7109375" style="40" customWidth="1"/>
    <col min="1807" max="1807" width="17.5703125" style="40" customWidth="1"/>
    <col min="1808" max="2048" width="9.140625" style="40"/>
    <col min="2049" max="2049" width="17" style="40" customWidth="1"/>
    <col min="2050" max="2054" width="12.7109375" style="40" customWidth="1"/>
    <col min="2055" max="2055" width="4.7109375" style="40" customWidth="1"/>
    <col min="2056" max="2056" width="15.28515625" style="40" customWidth="1"/>
    <col min="2057" max="2062" width="12.7109375" style="40" customWidth="1"/>
    <col min="2063" max="2063" width="17.5703125" style="40" customWidth="1"/>
    <col min="2064" max="2304" width="9.140625" style="40"/>
    <col min="2305" max="2305" width="17" style="40" customWidth="1"/>
    <col min="2306" max="2310" width="12.7109375" style="40" customWidth="1"/>
    <col min="2311" max="2311" width="4.7109375" style="40" customWidth="1"/>
    <col min="2312" max="2312" width="15.28515625" style="40" customWidth="1"/>
    <col min="2313" max="2318" width="12.7109375" style="40" customWidth="1"/>
    <col min="2319" max="2319" width="17.5703125" style="40" customWidth="1"/>
    <col min="2320" max="2560" width="9.140625" style="40"/>
    <col min="2561" max="2561" width="17" style="40" customWidth="1"/>
    <col min="2562" max="2566" width="12.7109375" style="40" customWidth="1"/>
    <col min="2567" max="2567" width="4.7109375" style="40" customWidth="1"/>
    <col min="2568" max="2568" width="15.28515625" style="40" customWidth="1"/>
    <col min="2569" max="2574" width="12.7109375" style="40" customWidth="1"/>
    <col min="2575" max="2575" width="17.5703125" style="40" customWidth="1"/>
    <col min="2576" max="2816" width="9.140625" style="40"/>
    <col min="2817" max="2817" width="17" style="40" customWidth="1"/>
    <col min="2818" max="2822" width="12.7109375" style="40" customWidth="1"/>
    <col min="2823" max="2823" width="4.7109375" style="40" customWidth="1"/>
    <col min="2824" max="2824" width="15.28515625" style="40" customWidth="1"/>
    <col min="2825" max="2830" width="12.7109375" style="40" customWidth="1"/>
    <col min="2831" max="2831" width="17.5703125" style="40" customWidth="1"/>
    <col min="2832" max="3072" width="9.140625" style="40"/>
    <col min="3073" max="3073" width="17" style="40" customWidth="1"/>
    <col min="3074" max="3078" width="12.7109375" style="40" customWidth="1"/>
    <col min="3079" max="3079" width="4.7109375" style="40" customWidth="1"/>
    <col min="3080" max="3080" width="15.28515625" style="40" customWidth="1"/>
    <col min="3081" max="3086" width="12.7109375" style="40" customWidth="1"/>
    <col min="3087" max="3087" width="17.5703125" style="40" customWidth="1"/>
    <col min="3088" max="3328" width="9.140625" style="40"/>
    <col min="3329" max="3329" width="17" style="40" customWidth="1"/>
    <col min="3330" max="3334" width="12.7109375" style="40" customWidth="1"/>
    <col min="3335" max="3335" width="4.7109375" style="40" customWidth="1"/>
    <col min="3336" max="3336" width="15.28515625" style="40" customWidth="1"/>
    <col min="3337" max="3342" width="12.7109375" style="40" customWidth="1"/>
    <col min="3343" max="3343" width="17.5703125" style="40" customWidth="1"/>
    <col min="3344" max="3584" width="9.140625" style="40"/>
    <col min="3585" max="3585" width="17" style="40" customWidth="1"/>
    <col min="3586" max="3590" width="12.7109375" style="40" customWidth="1"/>
    <col min="3591" max="3591" width="4.7109375" style="40" customWidth="1"/>
    <col min="3592" max="3592" width="15.28515625" style="40" customWidth="1"/>
    <col min="3593" max="3598" width="12.7109375" style="40" customWidth="1"/>
    <col min="3599" max="3599" width="17.5703125" style="40" customWidth="1"/>
    <col min="3600" max="3840" width="9.140625" style="40"/>
    <col min="3841" max="3841" width="17" style="40" customWidth="1"/>
    <col min="3842" max="3846" width="12.7109375" style="40" customWidth="1"/>
    <col min="3847" max="3847" width="4.7109375" style="40" customWidth="1"/>
    <col min="3848" max="3848" width="15.28515625" style="40" customWidth="1"/>
    <col min="3849" max="3854" width="12.7109375" style="40" customWidth="1"/>
    <col min="3855" max="3855" width="17.5703125" style="40" customWidth="1"/>
    <col min="3856" max="4096" width="9.140625" style="40"/>
    <col min="4097" max="4097" width="17" style="40" customWidth="1"/>
    <col min="4098" max="4102" width="12.7109375" style="40" customWidth="1"/>
    <col min="4103" max="4103" width="4.7109375" style="40" customWidth="1"/>
    <col min="4104" max="4104" width="15.28515625" style="40" customWidth="1"/>
    <col min="4105" max="4110" width="12.7109375" style="40" customWidth="1"/>
    <col min="4111" max="4111" width="17.5703125" style="40" customWidth="1"/>
    <col min="4112" max="4352" width="9.140625" style="40"/>
    <col min="4353" max="4353" width="17" style="40" customWidth="1"/>
    <col min="4354" max="4358" width="12.7109375" style="40" customWidth="1"/>
    <col min="4359" max="4359" width="4.7109375" style="40" customWidth="1"/>
    <col min="4360" max="4360" width="15.28515625" style="40" customWidth="1"/>
    <col min="4361" max="4366" width="12.7109375" style="40" customWidth="1"/>
    <col min="4367" max="4367" width="17.5703125" style="40" customWidth="1"/>
    <col min="4368" max="4608" width="9.140625" style="40"/>
    <col min="4609" max="4609" width="17" style="40" customWidth="1"/>
    <col min="4610" max="4614" width="12.7109375" style="40" customWidth="1"/>
    <col min="4615" max="4615" width="4.7109375" style="40" customWidth="1"/>
    <col min="4616" max="4616" width="15.28515625" style="40" customWidth="1"/>
    <col min="4617" max="4622" width="12.7109375" style="40" customWidth="1"/>
    <col min="4623" max="4623" width="17.5703125" style="40" customWidth="1"/>
    <col min="4624" max="4864" width="9.140625" style="40"/>
    <col min="4865" max="4865" width="17" style="40" customWidth="1"/>
    <col min="4866" max="4870" width="12.7109375" style="40" customWidth="1"/>
    <col min="4871" max="4871" width="4.7109375" style="40" customWidth="1"/>
    <col min="4872" max="4872" width="15.28515625" style="40" customWidth="1"/>
    <col min="4873" max="4878" width="12.7109375" style="40" customWidth="1"/>
    <col min="4879" max="4879" width="17.5703125" style="40" customWidth="1"/>
    <col min="4880" max="5120" width="9.140625" style="40"/>
    <col min="5121" max="5121" width="17" style="40" customWidth="1"/>
    <col min="5122" max="5126" width="12.7109375" style="40" customWidth="1"/>
    <col min="5127" max="5127" width="4.7109375" style="40" customWidth="1"/>
    <col min="5128" max="5128" width="15.28515625" style="40" customWidth="1"/>
    <col min="5129" max="5134" width="12.7109375" style="40" customWidth="1"/>
    <col min="5135" max="5135" width="17.5703125" style="40" customWidth="1"/>
    <col min="5136" max="5376" width="9.140625" style="40"/>
    <col min="5377" max="5377" width="17" style="40" customWidth="1"/>
    <col min="5378" max="5382" width="12.7109375" style="40" customWidth="1"/>
    <col min="5383" max="5383" width="4.7109375" style="40" customWidth="1"/>
    <col min="5384" max="5384" width="15.28515625" style="40" customWidth="1"/>
    <col min="5385" max="5390" width="12.7109375" style="40" customWidth="1"/>
    <col min="5391" max="5391" width="17.5703125" style="40" customWidth="1"/>
    <col min="5392" max="5632" width="9.140625" style="40"/>
    <col min="5633" max="5633" width="17" style="40" customWidth="1"/>
    <col min="5634" max="5638" width="12.7109375" style="40" customWidth="1"/>
    <col min="5639" max="5639" width="4.7109375" style="40" customWidth="1"/>
    <col min="5640" max="5640" width="15.28515625" style="40" customWidth="1"/>
    <col min="5641" max="5646" width="12.7109375" style="40" customWidth="1"/>
    <col min="5647" max="5647" width="17.5703125" style="40" customWidth="1"/>
    <col min="5648" max="5888" width="9.140625" style="40"/>
    <col min="5889" max="5889" width="17" style="40" customWidth="1"/>
    <col min="5890" max="5894" width="12.7109375" style="40" customWidth="1"/>
    <col min="5895" max="5895" width="4.7109375" style="40" customWidth="1"/>
    <col min="5896" max="5896" width="15.28515625" style="40" customWidth="1"/>
    <col min="5897" max="5902" width="12.7109375" style="40" customWidth="1"/>
    <col min="5903" max="5903" width="17.5703125" style="40" customWidth="1"/>
    <col min="5904" max="6144" width="9.140625" style="40"/>
    <col min="6145" max="6145" width="17" style="40" customWidth="1"/>
    <col min="6146" max="6150" width="12.7109375" style="40" customWidth="1"/>
    <col min="6151" max="6151" width="4.7109375" style="40" customWidth="1"/>
    <col min="6152" max="6152" width="15.28515625" style="40" customWidth="1"/>
    <col min="6153" max="6158" width="12.7109375" style="40" customWidth="1"/>
    <col min="6159" max="6159" width="17.5703125" style="40" customWidth="1"/>
    <col min="6160" max="6400" width="9.140625" style="40"/>
    <col min="6401" max="6401" width="17" style="40" customWidth="1"/>
    <col min="6402" max="6406" width="12.7109375" style="40" customWidth="1"/>
    <col min="6407" max="6407" width="4.7109375" style="40" customWidth="1"/>
    <col min="6408" max="6408" width="15.28515625" style="40" customWidth="1"/>
    <col min="6409" max="6414" width="12.7109375" style="40" customWidth="1"/>
    <col min="6415" max="6415" width="17.5703125" style="40" customWidth="1"/>
    <col min="6416" max="6656" width="9.140625" style="40"/>
    <col min="6657" max="6657" width="17" style="40" customWidth="1"/>
    <col min="6658" max="6662" width="12.7109375" style="40" customWidth="1"/>
    <col min="6663" max="6663" width="4.7109375" style="40" customWidth="1"/>
    <col min="6664" max="6664" width="15.28515625" style="40" customWidth="1"/>
    <col min="6665" max="6670" width="12.7109375" style="40" customWidth="1"/>
    <col min="6671" max="6671" width="17.5703125" style="40" customWidth="1"/>
    <col min="6672" max="6912" width="9.140625" style="40"/>
    <col min="6913" max="6913" width="17" style="40" customWidth="1"/>
    <col min="6914" max="6918" width="12.7109375" style="40" customWidth="1"/>
    <col min="6919" max="6919" width="4.7109375" style="40" customWidth="1"/>
    <col min="6920" max="6920" width="15.28515625" style="40" customWidth="1"/>
    <col min="6921" max="6926" width="12.7109375" style="40" customWidth="1"/>
    <col min="6927" max="6927" width="17.5703125" style="40" customWidth="1"/>
    <col min="6928" max="7168" width="9.140625" style="40"/>
    <col min="7169" max="7169" width="17" style="40" customWidth="1"/>
    <col min="7170" max="7174" width="12.7109375" style="40" customWidth="1"/>
    <col min="7175" max="7175" width="4.7109375" style="40" customWidth="1"/>
    <col min="7176" max="7176" width="15.28515625" style="40" customWidth="1"/>
    <col min="7177" max="7182" width="12.7109375" style="40" customWidth="1"/>
    <col min="7183" max="7183" width="17.5703125" style="40" customWidth="1"/>
    <col min="7184" max="7424" width="9.140625" style="40"/>
    <col min="7425" max="7425" width="17" style="40" customWidth="1"/>
    <col min="7426" max="7430" width="12.7109375" style="40" customWidth="1"/>
    <col min="7431" max="7431" width="4.7109375" style="40" customWidth="1"/>
    <col min="7432" max="7432" width="15.28515625" style="40" customWidth="1"/>
    <col min="7433" max="7438" width="12.7109375" style="40" customWidth="1"/>
    <col min="7439" max="7439" width="17.5703125" style="40" customWidth="1"/>
    <col min="7440" max="7680" width="9.140625" style="40"/>
    <col min="7681" max="7681" width="17" style="40" customWidth="1"/>
    <col min="7682" max="7686" width="12.7109375" style="40" customWidth="1"/>
    <col min="7687" max="7687" width="4.7109375" style="40" customWidth="1"/>
    <col min="7688" max="7688" width="15.28515625" style="40" customWidth="1"/>
    <col min="7689" max="7694" width="12.7109375" style="40" customWidth="1"/>
    <col min="7695" max="7695" width="17.5703125" style="40" customWidth="1"/>
    <col min="7696" max="7936" width="9.140625" style="40"/>
    <col min="7937" max="7937" width="17" style="40" customWidth="1"/>
    <col min="7938" max="7942" width="12.7109375" style="40" customWidth="1"/>
    <col min="7943" max="7943" width="4.7109375" style="40" customWidth="1"/>
    <col min="7944" max="7944" width="15.28515625" style="40" customWidth="1"/>
    <col min="7945" max="7950" width="12.7109375" style="40" customWidth="1"/>
    <col min="7951" max="7951" width="17.5703125" style="40" customWidth="1"/>
    <col min="7952" max="8192" width="9.140625" style="40"/>
    <col min="8193" max="8193" width="17" style="40" customWidth="1"/>
    <col min="8194" max="8198" width="12.7109375" style="40" customWidth="1"/>
    <col min="8199" max="8199" width="4.7109375" style="40" customWidth="1"/>
    <col min="8200" max="8200" width="15.28515625" style="40" customWidth="1"/>
    <col min="8201" max="8206" width="12.7109375" style="40" customWidth="1"/>
    <col min="8207" max="8207" width="17.5703125" style="40" customWidth="1"/>
    <col min="8208" max="8448" width="9.140625" style="40"/>
    <col min="8449" max="8449" width="17" style="40" customWidth="1"/>
    <col min="8450" max="8454" width="12.7109375" style="40" customWidth="1"/>
    <col min="8455" max="8455" width="4.7109375" style="40" customWidth="1"/>
    <col min="8456" max="8456" width="15.28515625" style="40" customWidth="1"/>
    <col min="8457" max="8462" width="12.7109375" style="40" customWidth="1"/>
    <col min="8463" max="8463" width="17.5703125" style="40" customWidth="1"/>
    <col min="8464" max="8704" width="9.140625" style="40"/>
    <col min="8705" max="8705" width="17" style="40" customWidth="1"/>
    <col min="8706" max="8710" width="12.7109375" style="40" customWidth="1"/>
    <col min="8711" max="8711" width="4.7109375" style="40" customWidth="1"/>
    <col min="8712" max="8712" width="15.28515625" style="40" customWidth="1"/>
    <col min="8713" max="8718" width="12.7109375" style="40" customWidth="1"/>
    <col min="8719" max="8719" width="17.5703125" style="40" customWidth="1"/>
    <col min="8720" max="8960" width="9.140625" style="40"/>
    <col min="8961" max="8961" width="17" style="40" customWidth="1"/>
    <col min="8962" max="8966" width="12.7109375" style="40" customWidth="1"/>
    <col min="8967" max="8967" width="4.7109375" style="40" customWidth="1"/>
    <col min="8968" max="8968" width="15.28515625" style="40" customWidth="1"/>
    <col min="8969" max="8974" width="12.7109375" style="40" customWidth="1"/>
    <col min="8975" max="8975" width="17.5703125" style="40" customWidth="1"/>
    <col min="8976" max="9216" width="9.140625" style="40"/>
    <col min="9217" max="9217" width="17" style="40" customWidth="1"/>
    <col min="9218" max="9222" width="12.7109375" style="40" customWidth="1"/>
    <col min="9223" max="9223" width="4.7109375" style="40" customWidth="1"/>
    <col min="9224" max="9224" width="15.28515625" style="40" customWidth="1"/>
    <col min="9225" max="9230" width="12.7109375" style="40" customWidth="1"/>
    <col min="9231" max="9231" width="17.5703125" style="40" customWidth="1"/>
    <col min="9232" max="9472" width="9.140625" style="40"/>
    <col min="9473" max="9473" width="17" style="40" customWidth="1"/>
    <col min="9474" max="9478" width="12.7109375" style="40" customWidth="1"/>
    <col min="9479" max="9479" width="4.7109375" style="40" customWidth="1"/>
    <col min="9480" max="9480" width="15.28515625" style="40" customWidth="1"/>
    <col min="9481" max="9486" width="12.7109375" style="40" customWidth="1"/>
    <col min="9487" max="9487" width="17.5703125" style="40" customWidth="1"/>
    <col min="9488" max="9728" width="9.140625" style="40"/>
    <col min="9729" max="9729" width="17" style="40" customWidth="1"/>
    <col min="9730" max="9734" width="12.7109375" style="40" customWidth="1"/>
    <col min="9735" max="9735" width="4.7109375" style="40" customWidth="1"/>
    <col min="9736" max="9736" width="15.28515625" style="40" customWidth="1"/>
    <col min="9737" max="9742" width="12.7109375" style="40" customWidth="1"/>
    <col min="9743" max="9743" width="17.5703125" style="40" customWidth="1"/>
    <col min="9744" max="9984" width="9.140625" style="40"/>
    <col min="9985" max="9985" width="17" style="40" customWidth="1"/>
    <col min="9986" max="9990" width="12.7109375" style="40" customWidth="1"/>
    <col min="9991" max="9991" width="4.7109375" style="40" customWidth="1"/>
    <col min="9992" max="9992" width="15.28515625" style="40" customWidth="1"/>
    <col min="9993" max="9998" width="12.7109375" style="40" customWidth="1"/>
    <col min="9999" max="9999" width="17.5703125" style="40" customWidth="1"/>
    <col min="10000" max="10240" width="9.140625" style="40"/>
    <col min="10241" max="10241" width="17" style="40" customWidth="1"/>
    <col min="10242" max="10246" width="12.7109375" style="40" customWidth="1"/>
    <col min="10247" max="10247" width="4.7109375" style="40" customWidth="1"/>
    <col min="10248" max="10248" width="15.28515625" style="40" customWidth="1"/>
    <col min="10249" max="10254" width="12.7109375" style="40" customWidth="1"/>
    <col min="10255" max="10255" width="17.5703125" style="40" customWidth="1"/>
    <col min="10256" max="10496" width="9.140625" style="40"/>
    <col min="10497" max="10497" width="17" style="40" customWidth="1"/>
    <col min="10498" max="10502" width="12.7109375" style="40" customWidth="1"/>
    <col min="10503" max="10503" width="4.7109375" style="40" customWidth="1"/>
    <col min="10504" max="10504" width="15.28515625" style="40" customWidth="1"/>
    <col min="10505" max="10510" width="12.7109375" style="40" customWidth="1"/>
    <col min="10511" max="10511" width="17.5703125" style="40" customWidth="1"/>
    <col min="10512" max="10752" width="9.140625" style="40"/>
    <col min="10753" max="10753" width="17" style="40" customWidth="1"/>
    <col min="10754" max="10758" width="12.7109375" style="40" customWidth="1"/>
    <col min="10759" max="10759" width="4.7109375" style="40" customWidth="1"/>
    <col min="10760" max="10760" width="15.28515625" style="40" customWidth="1"/>
    <col min="10761" max="10766" width="12.7109375" style="40" customWidth="1"/>
    <col min="10767" max="10767" width="17.5703125" style="40" customWidth="1"/>
    <col min="10768" max="11008" width="9.140625" style="40"/>
    <col min="11009" max="11009" width="17" style="40" customWidth="1"/>
    <col min="11010" max="11014" width="12.7109375" style="40" customWidth="1"/>
    <col min="11015" max="11015" width="4.7109375" style="40" customWidth="1"/>
    <col min="11016" max="11016" width="15.28515625" style="40" customWidth="1"/>
    <col min="11017" max="11022" width="12.7109375" style="40" customWidth="1"/>
    <col min="11023" max="11023" width="17.5703125" style="40" customWidth="1"/>
    <col min="11024" max="11264" width="9.140625" style="40"/>
    <col min="11265" max="11265" width="17" style="40" customWidth="1"/>
    <col min="11266" max="11270" width="12.7109375" style="40" customWidth="1"/>
    <col min="11271" max="11271" width="4.7109375" style="40" customWidth="1"/>
    <col min="11272" max="11272" width="15.28515625" style="40" customWidth="1"/>
    <col min="11273" max="11278" width="12.7109375" style="40" customWidth="1"/>
    <col min="11279" max="11279" width="17.5703125" style="40" customWidth="1"/>
    <col min="11280" max="11520" width="9.140625" style="40"/>
    <col min="11521" max="11521" width="17" style="40" customWidth="1"/>
    <col min="11522" max="11526" width="12.7109375" style="40" customWidth="1"/>
    <col min="11527" max="11527" width="4.7109375" style="40" customWidth="1"/>
    <col min="11528" max="11528" width="15.28515625" style="40" customWidth="1"/>
    <col min="11529" max="11534" width="12.7109375" style="40" customWidth="1"/>
    <col min="11535" max="11535" width="17.5703125" style="40" customWidth="1"/>
    <col min="11536" max="11776" width="9.140625" style="40"/>
    <col min="11777" max="11777" width="17" style="40" customWidth="1"/>
    <col min="11778" max="11782" width="12.7109375" style="40" customWidth="1"/>
    <col min="11783" max="11783" width="4.7109375" style="40" customWidth="1"/>
    <col min="11784" max="11784" width="15.28515625" style="40" customWidth="1"/>
    <col min="11785" max="11790" width="12.7109375" style="40" customWidth="1"/>
    <col min="11791" max="11791" width="17.5703125" style="40" customWidth="1"/>
    <col min="11792" max="12032" width="9.140625" style="40"/>
    <col min="12033" max="12033" width="17" style="40" customWidth="1"/>
    <col min="12034" max="12038" width="12.7109375" style="40" customWidth="1"/>
    <col min="12039" max="12039" width="4.7109375" style="40" customWidth="1"/>
    <col min="12040" max="12040" width="15.28515625" style="40" customWidth="1"/>
    <col min="12041" max="12046" width="12.7109375" style="40" customWidth="1"/>
    <col min="12047" max="12047" width="17.5703125" style="40" customWidth="1"/>
    <col min="12048" max="12288" width="9.140625" style="40"/>
    <col min="12289" max="12289" width="17" style="40" customWidth="1"/>
    <col min="12290" max="12294" width="12.7109375" style="40" customWidth="1"/>
    <col min="12295" max="12295" width="4.7109375" style="40" customWidth="1"/>
    <col min="12296" max="12296" width="15.28515625" style="40" customWidth="1"/>
    <col min="12297" max="12302" width="12.7109375" style="40" customWidth="1"/>
    <col min="12303" max="12303" width="17.5703125" style="40" customWidth="1"/>
    <col min="12304" max="12544" width="9.140625" style="40"/>
    <col min="12545" max="12545" width="17" style="40" customWidth="1"/>
    <col min="12546" max="12550" width="12.7109375" style="40" customWidth="1"/>
    <col min="12551" max="12551" width="4.7109375" style="40" customWidth="1"/>
    <col min="12552" max="12552" width="15.28515625" style="40" customWidth="1"/>
    <col min="12553" max="12558" width="12.7109375" style="40" customWidth="1"/>
    <col min="12559" max="12559" width="17.5703125" style="40" customWidth="1"/>
    <col min="12560" max="12800" width="9.140625" style="40"/>
    <col min="12801" max="12801" width="17" style="40" customWidth="1"/>
    <col min="12802" max="12806" width="12.7109375" style="40" customWidth="1"/>
    <col min="12807" max="12807" width="4.7109375" style="40" customWidth="1"/>
    <col min="12808" max="12808" width="15.28515625" style="40" customWidth="1"/>
    <col min="12809" max="12814" width="12.7109375" style="40" customWidth="1"/>
    <col min="12815" max="12815" width="17.5703125" style="40" customWidth="1"/>
    <col min="12816" max="13056" width="9.140625" style="40"/>
    <col min="13057" max="13057" width="17" style="40" customWidth="1"/>
    <col min="13058" max="13062" width="12.7109375" style="40" customWidth="1"/>
    <col min="13063" max="13063" width="4.7109375" style="40" customWidth="1"/>
    <col min="13064" max="13064" width="15.28515625" style="40" customWidth="1"/>
    <col min="13065" max="13070" width="12.7109375" style="40" customWidth="1"/>
    <col min="13071" max="13071" width="17.5703125" style="40" customWidth="1"/>
    <col min="13072" max="13312" width="9.140625" style="40"/>
    <col min="13313" max="13313" width="17" style="40" customWidth="1"/>
    <col min="13314" max="13318" width="12.7109375" style="40" customWidth="1"/>
    <col min="13319" max="13319" width="4.7109375" style="40" customWidth="1"/>
    <col min="13320" max="13320" width="15.28515625" style="40" customWidth="1"/>
    <col min="13321" max="13326" width="12.7109375" style="40" customWidth="1"/>
    <col min="13327" max="13327" width="17.5703125" style="40" customWidth="1"/>
    <col min="13328" max="13568" width="9.140625" style="40"/>
    <col min="13569" max="13569" width="17" style="40" customWidth="1"/>
    <col min="13570" max="13574" width="12.7109375" style="40" customWidth="1"/>
    <col min="13575" max="13575" width="4.7109375" style="40" customWidth="1"/>
    <col min="13576" max="13576" width="15.28515625" style="40" customWidth="1"/>
    <col min="13577" max="13582" width="12.7109375" style="40" customWidth="1"/>
    <col min="13583" max="13583" width="17.5703125" style="40" customWidth="1"/>
    <col min="13584" max="13824" width="9.140625" style="40"/>
    <col min="13825" max="13825" width="17" style="40" customWidth="1"/>
    <col min="13826" max="13830" width="12.7109375" style="40" customWidth="1"/>
    <col min="13831" max="13831" width="4.7109375" style="40" customWidth="1"/>
    <col min="13832" max="13832" width="15.28515625" style="40" customWidth="1"/>
    <col min="13833" max="13838" width="12.7109375" style="40" customWidth="1"/>
    <col min="13839" max="13839" width="17.5703125" style="40" customWidth="1"/>
    <col min="13840" max="14080" width="9.140625" style="40"/>
    <col min="14081" max="14081" width="17" style="40" customWidth="1"/>
    <col min="14082" max="14086" width="12.7109375" style="40" customWidth="1"/>
    <col min="14087" max="14087" width="4.7109375" style="40" customWidth="1"/>
    <col min="14088" max="14088" width="15.28515625" style="40" customWidth="1"/>
    <col min="14089" max="14094" width="12.7109375" style="40" customWidth="1"/>
    <col min="14095" max="14095" width="17.5703125" style="40" customWidth="1"/>
    <col min="14096" max="14336" width="9.140625" style="40"/>
    <col min="14337" max="14337" width="17" style="40" customWidth="1"/>
    <col min="14338" max="14342" width="12.7109375" style="40" customWidth="1"/>
    <col min="14343" max="14343" width="4.7109375" style="40" customWidth="1"/>
    <col min="14344" max="14344" width="15.28515625" style="40" customWidth="1"/>
    <col min="14345" max="14350" width="12.7109375" style="40" customWidth="1"/>
    <col min="14351" max="14351" width="17.5703125" style="40" customWidth="1"/>
    <col min="14352" max="14592" width="9.140625" style="40"/>
    <col min="14593" max="14593" width="17" style="40" customWidth="1"/>
    <col min="14594" max="14598" width="12.7109375" style="40" customWidth="1"/>
    <col min="14599" max="14599" width="4.7109375" style="40" customWidth="1"/>
    <col min="14600" max="14600" width="15.28515625" style="40" customWidth="1"/>
    <col min="14601" max="14606" width="12.7109375" style="40" customWidth="1"/>
    <col min="14607" max="14607" width="17.5703125" style="40" customWidth="1"/>
    <col min="14608" max="14848" width="9.140625" style="40"/>
    <col min="14849" max="14849" width="17" style="40" customWidth="1"/>
    <col min="14850" max="14854" width="12.7109375" style="40" customWidth="1"/>
    <col min="14855" max="14855" width="4.7109375" style="40" customWidth="1"/>
    <col min="14856" max="14856" width="15.28515625" style="40" customWidth="1"/>
    <col min="14857" max="14862" width="12.7109375" style="40" customWidth="1"/>
    <col min="14863" max="14863" width="17.5703125" style="40" customWidth="1"/>
    <col min="14864" max="15104" width="9.140625" style="40"/>
    <col min="15105" max="15105" width="17" style="40" customWidth="1"/>
    <col min="15106" max="15110" width="12.7109375" style="40" customWidth="1"/>
    <col min="15111" max="15111" width="4.7109375" style="40" customWidth="1"/>
    <col min="15112" max="15112" width="15.28515625" style="40" customWidth="1"/>
    <col min="15113" max="15118" width="12.7109375" style="40" customWidth="1"/>
    <col min="15119" max="15119" width="17.5703125" style="40" customWidth="1"/>
    <col min="15120" max="15360" width="9.140625" style="40"/>
    <col min="15361" max="15361" width="17" style="40" customWidth="1"/>
    <col min="15362" max="15366" width="12.7109375" style="40" customWidth="1"/>
    <col min="15367" max="15367" width="4.7109375" style="40" customWidth="1"/>
    <col min="15368" max="15368" width="15.28515625" style="40" customWidth="1"/>
    <col min="15369" max="15374" width="12.7109375" style="40" customWidth="1"/>
    <col min="15375" max="15375" width="17.5703125" style="40" customWidth="1"/>
    <col min="15376" max="15616" width="9.140625" style="40"/>
    <col min="15617" max="15617" width="17" style="40" customWidth="1"/>
    <col min="15618" max="15622" width="12.7109375" style="40" customWidth="1"/>
    <col min="15623" max="15623" width="4.7109375" style="40" customWidth="1"/>
    <col min="15624" max="15624" width="15.28515625" style="40" customWidth="1"/>
    <col min="15625" max="15630" width="12.7109375" style="40" customWidth="1"/>
    <col min="15631" max="15631" width="17.5703125" style="40" customWidth="1"/>
    <col min="15632" max="15872" width="9.140625" style="40"/>
    <col min="15873" max="15873" width="17" style="40" customWidth="1"/>
    <col min="15874" max="15878" width="12.7109375" style="40" customWidth="1"/>
    <col min="15879" max="15879" width="4.7109375" style="40" customWidth="1"/>
    <col min="15880" max="15880" width="15.28515625" style="40" customWidth="1"/>
    <col min="15881" max="15886" width="12.7109375" style="40" customWidth="1"/>
    <col min="15887" max="15887" width="17.5703125" style="40" customWidth="1"/>
    <col min="15888" max="16128" width="9.140625" style="40"/>
    <col min="16129" max="16129" width="17" style="40" customWidth="1"/>
    <col min="16130" max="16134" width="12.7109375" style="40" customWidth="1"/>
    <col min="16135" max="16135" width="4.7109375" style="40" customWidth="1"/>
    <col min="16136" max="16136" width="15.28515625" style="40" customWidth="1"/>
    <col min="16137" max="16142" width="12.7109375" style="40" customWidth="1"/>
    <col min="16143" max="16143" width="17.5703125" style="40" customWidth="1"/>
    <col min="16144" max="16383" width="9.140625" style="40"/>
    <col min="16384" max="16384" width="9.140625" style="40" customWidth="1"/>
  </cols>
  <sheetData>
    <row r="1" spans="1:20" ht="24" customHeight="1">
      <c r="A1" s="95" t="s">
        <v>1033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</row>
    <row r="3" spans="1:20" ht="12.95" customHeight="1">
      <c r="A3" s="81" t="s">
        <v>871</v>
      </c>
      <c r="B3" s="81"/>
      <c r="C3" s="81"/>
      <c r="D3" s="81"/>
      <c r="E3" s="81"/>
      <c r="F3" s="81"/>
      <c r="H3" s="81" t="s">
        <v>871</v>
      </c>
      <c r="I3" s="81"/>
      <c r="J3" s="81"/>
      <c r="K3" s="81"/>
      <c r="L3" s="81"/>
      <c r="M3" s="81"/>
      <c r="O3" s="81" t="s">
        <v>843</v>
      </c>
      <c r="P3" s="81"/>
      <c r="Q3" s="81"/>
      <c r="R3" s="81"/>
      <c r="S3" s="81"/>
      <c r="T3" s="81"/>
    </row>
    <row r="4" spans="1:20" ht="33.75">
      <c r="A4" s="55" t="s">
        <v>872</v>
      </c>
      <c r="B4" s="55" t="s">
        <v>845</v>
      </c>
      <c r="C4" s="55" t="s">
        <v>846</v>
      </c>
      <c r="D4" s="55" t="s">
        <v>847</v>
      </c>
      <c r="E4" s="55" t="s">
        <v>848</v>
      </c>
      <c r="F4" s="55" t="s">
        <v>849</v>
      </c>
      <c r="G4" s="56"/>
      <c r="H4" s="55" t="s">
        <v>872</v>
      </c>
      <c r="I4" s="55" t="s">
        <v>845</v>
      </c>
      <c r="J4" s="55" t="s">
        <v>873</v>
      </c>
      <c r="K4" s="55" t="s">
        <v>874</v>
      </c>
      <c r="L4" s="55" t="s">
        <v>875</v>
      </c>
      <c r="M4" s="55" t="s">
        <v>853</v>
      </c>
      <c r="O4" s="55" t="s">
        <v>872</v>
      </c>
      <c r="P4" s="55" t="s">
        <v>845</v>
      </c>
      <c r="Q4" s="55" t="s">
        <v>854</v>
      </c>
      <c r="R4" s="55" t="s">
        <v>855</v>
      </c>
      <c r="S4" s="55" t="s">
        <v>856</v>
      </c>
      <c r="T4" s="55" t="s">
        <v>857</v>
      </c>
    </row>
    <row r="5" spans="1:20" s="41" customForma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 s="41" customFormat="1">
      <c r="A6" s="93" t="s">
        <v>40</v>
      </c>
      <c r="B6" s="47">
        <v>2023</v>
      </c>
      <c r="C6" s="48">
        <v>29.093790084296248</v>
      </c>
      <c r="D6" s="48">
        <v>55.686386889114026</v>
      </c>
      <c r="E6" s="48">
        <v>15.219823026589722</v>
      </c>
      <c r="F6" s="48">
        <f>C6-E6</f>
        <v>13.873967057706526</v>
      </c>
      <c r="G6" s="46"/>
      <c r="H6" s="93" t="s">
        <v>40</v>
      </c>
      <c r="I6" s="47">
        <v>2023</v>
      </c>
      <c r="J6" s="48">
        <v>38.268140898125729</v>
      </c>
      <c r="K6" s="48">
        <v>19.10950215304694</v>
      </c>
      <c r="L6" s="48">
        <v>26.546195811619477</v>
      </c>
      <c r="M6" s="48">
        <v>16.076161137207858</v>
      </c>
      <c r="N6" s="46"/>
      <c r="O6" s="93" t="s">
        <v>40</v>
      </c>
      <c r="P6" s="47">
        <v>2023</v>
      </c>
      <c r="Q6" s="48">
        <v>57.606032524648079</v>
      </c>
      <c r="R6" s="48">
        <v>22.416438125413215</v>
      </c>
      <c r="S6" s="48">
        <v>54.065271301402838</v>
      </c>
      <c r="T6" s="48">
        <v>30.90435076048847</v>
      </c>
    </row>
    <row r="7" spans="1:20" s="41" customFormat="1">
      <c r="A7" s="94"/>
      <c r="B7" s="49">
        <v>2024</v>
      </c>
      <c r="C7" s="50">
        <v>16.271426995384932</v>
      </c>
      <c r="D7" s="50">
        <v>69.479487765894419</v>
      </c>
      <c r="E7" s="50">
        <v>14.249085238720658</v>
      </c>
      <c r="F7" s="50">
        <f t="shared" ref="F7:F11" si="0">C7-E7</f>
        <v>2.0223417566642734</v>
      </c>
      <c r="G7" s="46"/>
      <c r="H7" s="94"/>
      <c r="I7" s="49">
        <v>2024</v>
      </c>
      <c r="J7" s="50">
        <v>32.338520902789483</v>
      </c>
      <c r="K7" s="50">
        <v>23.227414385395861</v>
      </c>
      <c r="L7" s="50">
        <v>26.486902197365822</v>
      </c>
      <c r="M7" s="50">
        <v>17.947162514448813</v>
      </c>
      <c r="N7" s="46"/>
      <c r="O7" s="94"/>
      <c r="P7" s="49">
        <v>2024</v>
      </c>
      <c r="Q7" s="50">
        <v>57.796700401156237</v>
      </c>
      <c r="R7" s="50">
        <v>25.200418012238444</v>
      </c>
      <c r="S7" s="50">
        <v>56.765688368675455</v>
      </c>
      <c r="T7" s="50">
        <v>26.305670480914511</v>
      </c>
    </row>
    <row r="8" spans="1:20" s="41" customFormat="1" ht="12.75" customHeight="1">
      <c r="A8" s="90" t="s">
        <v>41</v>
      </c>
      <c r="B8" s="47">
        <f>+B6</f>
        <v>2023</v>
      </c>
      <c r="C8" s="51">
        <v>40.753094245062329</v>
      </c>
      <c r="D8" s="51">
        <v>48.418486376878292</v>
      </c>
      <c r="E8" s="51">
        <v>10.828419378059378</v>
      </c>
      <c r="F8" s="51">
        <f t="shared" si="0"/>
        <v>29.924674867002949</v>
      </c>
      <c r="G8" s="46"/>
      <c r="H8" s="90" t="s">
        <v>41</v>
      </c>
      <c r="I8" s="47">
        <f>+I6</f>
        <v>2023</v>
      </c>
      <c r="J8" s="51">
        <v>32.661862451374496</v>
      </c>
      <c r="K8" s="51">
        <v>29.351829841059406</v>
      </c>
      <c r="L8" s="51">
        <v>24.243854510052657</v>
      </c>
      <c r="M8" s="51">
        <v>13.742453197513445</v>
      </c>
      <c r="N8" s="46"/>
      <c r="O8" s="90" t="s">
        <v>41</v>
      </c>
      <c r="P8" s="47">
        <f>+P6</f>
        <v>2023</v>
      </c>
      <c r="Q8" s="51">
        <v>71.437015408660187</v>
      </c>
      <c r="R8" s="51">
        <v>29.766351828612166</v>
      </c>
      <c r="S8" s="51">
        <v>66.558893428934454</v>
      </c>
      <c r="T8" s="51">
        <v>17.53264505264513</v>
      </c>
    </row>
    <row r="9" spans="1:20" s="41" customFormat="1">
      <c r="A9" s="90"/>
      <c r="B9" s="49">
        <f>+B7</f>
        <v>2024</v>
      </c>
      <c r="C9" s="51">
        <v>41.577900484769557</v>
      </c>
      <c r="D9" s="51">
        <v>51.449690462798451</v>
      </c>
      <c r="E9" s="51">
        <v>6.9724090524319982</v>
      </c>
      <c r="F9" s="51">
        <f t="shared" si="0"/>
        <v>34.605491432337558</v>
      </c>
      <c r="G9" s="46"/>
      <c r="H9" s="90"/>
      <c r="I9" s="49">
        <f>+I7</f>
        <v>2024</v>
      </c>
      <c r="J9" s="51">
        <v>27.205446146374157</v>
      </c>
      <c r="K9" s="51">
        <v>31.250233293840505</v>
      </c>
      <c r="L9" s="51">
        <v>26.818473594649074</v>
      </c>
      <c r="M9" s="51">
        <v>14.725846965136268</v>
      </c>
      <c r="N9" s="46"/>
      <c r="O9" s="90"/>
      <c r="P9" s="49">
        <f>+P7</f>
        <v>2024</v>
      </c>
      <c r="Q9" s="51">
        <v>69.489389674206947</v>
      </c>
      <c r="R9" s="51">
        <v>27.419145914636957</v>
      </c>
      <c r="S9" s="51">
        <v>69.929087264116703</v>
      </c>
      <c r="T9" s="51">
        <v>22.91960769030301</v>
      </c>
    </row>
    <row r="10" spans="1:20" s="41" customFormat="1" ht="12.95" customHeight="1">
      <c r="A10" s="91" t="s">
        <v>128</v>
      </c>
      <c r="B10" s="47">
        <v>2023</v>
      </c>
      <c r="C10" s="48">
        <v>44.748980629400833</v>
      </c>
      <c r="D10" s="48">
        <v>40.374869900649692</v>
      </c>
      <c r="E10" s="48">
        <v>14.876149469949498</v>
      </c>
      <c r="F10" s="48">
        <f t="shared" si="0"/>
        <v>29.872831159451337</v>
      </c>
      <c r="G10" s="46"/>
      <c r="H10" s="93" t="s">
        <v>128</v>
      </c>
      <c r="I10" s="47">
        <v>2023</v>
      </c>
      <c r="J10" s="48">
        <v>33.376533370174691</v>
      </c>
      <c r="K10" s="48">
        <v>18.743853349349742</v>
      </c>
      <c r="L10" s="48">
        <v>27.300501333587707</v>
      </c>
      <c r="M10" s="48">
        <v>20.579111946887867</v>
      </c>
      <c r="N10" s="46"/>
      <c r="O10" s="93" t="s">
        <v>128</v>
      </c>
      <c r="P10" s="47">
        <v>2023</v>
      </c>
      <c r="Q10" s="48">
        <v>60.032321356444996</v>
      </c>
      <c r="R10" s="48">
        <v>21.839063790580362</v>
      </c>
      <c r="S10" s="48">
        <v>48.821075245141998</v>
      </c>
      <c r="T10" s="48">
        <v>45.37254236078239</v>
      </c>
    </row>
    <row r="11" spans="1:20" s="41" customFormat="1" ht="14.45" customHeight="1">
      <c r="A11" s="92"/>
      <c r="B11" s="49">
        <v>2024</v>
      </c>
      <c r="C11" s="50">
        <v>38.809100821157166</v>
      </c>
      <c r="D11" s="50">
        <v>46.485914523150313</v>
      </c>
      <c r="E11" s="50">
        <v>14.704984655692504</v>
      </c>
      <c r="F11" s="50">
        <f t="shared" si="0"/>
        <v>24.10411616546466</v>
      </c>
      <c r="G11" s="46"/>
      <c r="H11" s="94"/>
      <c r="I11" s="49">
        <v>2024</v>
      </c>
      <c r="J11" s="50">
        <v>28.90494305237436</v>
      </c>
      <c r="K11" s="50">
        <v>18.403813219971703</v>
      </c>
      <c r="L11" s="50">
        <v>29.306019531948653</v>
      </c>
      <c r="M11" s="50">
        <v>23.385224195705298</v>
      </c>
      <c r="N11" s="46"/>
      <c r="O11" s="94"/>
      <c r="P11" s="49">
        <v>2024</v>
      </c>
      <c r="Q11" s="50">
        <v>56.096499682646105</v>
      </c>
      <c r="R11" s="50">
        <v>21.512919363510207</v>
      </c>
      <c r="S11" s="50">
        <v>50.374606914331508</v>
      </c>
      <c r="T11" s="50">
        <v>46.691534747298306</v>
      </c>
    </row>
    <row r="12" spans="1:20" s="41" customFormat="1">
      <c r="A12" s="59" t="s">
        <v>866</v>
      </c>
      <c r="B12" s="52">
        <v>2023</v>
      </c>
      <c r="C12" s="53">
        <v>38.759889359454419</v>
      </c>
      <c r="D12" s="53">
        <v>47.057118249980689</v>
      </c>
      <c r="E12" s="53">
        <v>14.182992390564889</v>
      </c>
      <c r="F12" s="53">
        <f>+C12-E12</f>
        <v>24.576896968889528</v>
      </c>
      <c r="G12" s="46"/>
      <c r="H12" s="88" t="s">
        <v>866</v>
      </c>
      <c r="I12" s="52">
        <v>2023</v>
      </c>
      <c r="J12" s="53">
        <v>34.856401408940208</v>
      </c>
      <c r="K12" s="53">
        <v>20.980420868041801</v>
      </c>
      <c r="L12" s="53">
        <v>26.440810387067437</v>
      </c>
      <c r="M12" s="53">
        <v>17.722367335950558</v>
      </c>
      <c r="N12" s="46"/>
      <c r="O12" s="88" t="s">
        <v>866</v>
      </c>
      <c r="P12" s="52">
        <v>2023</v>
      </c>
      <c r="Q12" s="53">
        <v>61.501769610633133</v>
      </c>
      <c r="R12" s="53">
        <v>23.611307951296432</v>
      </c>
      <c r="S12" s="53">
        <v>54.097422222019162</v>
      </c>
      <c r="T12" s="53">
        <v>35.02249836129586</v>
      </c>
    </row>
    <row r="13" spans="1:20" s="41" customFormat="1">
      <c r="A13" s="60"/>
      <c r="B13" s="52">
        <v>2024</v>
      </c>
      <c r="C13" s="53">
        <v>31.886246058032917</v>
      </c>
      <c r="D13" s="53">
        <v>55.101897568700721</v>
      </c>
      <c r="E13" s="53">
        <v>13.011856373266347</v>
      </c>
      <c r="F13" s="53">
        <f>+C13-E13</f>
        <v>18.87438968476657</v>
      </c>
      <c r="G13" s="46"/>
      <c r="H13" s="89"/>
      <c r="I13" s="52">
        <v>2024</v>
      </c>
      <c r="J13" s="53">
        <v>29.704852635704526</v>
      </c>
      <c r="K13" s="53">
        <v>22.565289114539713</v>
      </c>
      <c r="L13" s="53">
        <v>27.874983774554845</v>
      </c>
      <c r="M13" s="53">
        <v>19.854874475200909</v>
      </c>
      <c r="N13" s="46"/>
      <c r="O13" s="89"/>
      <c r="P13" s="52">
        <v>2024</v>
      </c>
      <c r="Q13" s="53">
        <v>59.331020628228835</v>
      </c>
      <c r="R13" s="53">
        <v>23.913672796673669</v>
      </c>
      <c r="S13" s="53">
        <v>56.393589650868151</v>
      </c>
      <c r="T13" s="53">
        <v>35.189980329897438</v>
      </c>
    </row>
    <row r="15" spans="1:20">
      <c r="F15" s="54"/>
    </row>
  </sheetData>
  <mergeCells count="16">
    <mergeCell ref="A6:A7"/>
    <mergeCell ref="H6:H7"/>
    <mergeCell ref="O6:O7"/>
    <mergeCell ref="A1:L1"/>
    <mergeCell ref="M1:T1"/>
    <mergeCell ref="A3:F3"/>
    <mergeCell ref="H3:M3"/>
    <mergeCell ref="O3:T3"/>
    <mergeCell ref="H12:H13"/>
    <mergeCell ref="O12:O13"/>
    <mergeCell ref="A8:A9"/>
    <mergeCell ref="H8:H9"/>
    <mergeCell ref="O8:O9"/>
    <mergeCell ref="A10:A11"/>
    <mergeCell ref="H10:H11"/>
    <mergeCell ref="O10:O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6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25</v>
      </c>
    </row>
    <row r="2" spans="1:8">
      <c r="A2" s="1" t="s">
        <v>825</v>
      </c>
    </row>
    <row r="3" spans="1:8">
      <c r="A3" s="2" t="s">
        <v>827</v>
      </c>
    </row>
    <row r="4" spans="1:8">
      <c r="A4" s="2" t="s">
        <v>927</v>
      </c>
    </row>
    <row r="5" spans="1:8" ht="30" customHeight="1">
      <c r="A5" s="70" t="s">
        <v>0</v>
      </c>
      <c r="B5" s="72" t="s">
        <v>925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-10.4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-11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-12</v>
      </c>
      <c r="G14" s="11">
        <f t="shared" si="0"/>
        <v>-11.533333333333333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-11.700000000000001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-11.633333333333335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-4.0999999999999996</v>
      </c>
      <c r="G58" s="11">
        <f t="shared" si="0"/>
        <v>-3.6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-16.5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-16.366666666666664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-17.266666666666669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-18.600000000000001</v>
      </c>
      <c r="G114" s="11">
        <f t="shared" si="1"/>
        <v>-18.466666666666665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-18.433333333333334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-12.3</v>
      </c>
      <c r="G120" s="11">
        <f t="shared" si="1"/>
        <v>-14.200000000000001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-10.1</v>
      </c>
      <c r="G121" s="11">
        <f t="shared" si="1"/>
        <v>-12.266666666666667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-8.6</v>
      </c>
      <c r="G122" s="11">
        <f t="shared" si="1"/>
        <v>-10.333333333333334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-8.6999999999999993</v>
      </c>
      <c r="G123" s="11">
        <f t="shared" si="1"/>
        <v>-9.1333333333333329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-8.4333333333333318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-10.3</v>
      </c>
      <c r="G138" s="11">
        <f t="shared" si="1"/>
        <v>-9.3333333333333339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-10.100000000000001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-12.4</v>
      </c>
      <c r="G145" s="11">
        <f t="shared" si="2"/>
        <v>-12.566666666666668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-12.3</v>
      </c>
      <c r="G146" s="11">
        <f t="shared" si="2"/>
        <v>-12.566666666666668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-13.1</v>
      </c>
      <c r="G147" s="11">
        <f t="shared" si="2"/>
        <v>-12.600000000000001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-12.3</v>
      </c>
      <c r="G149" s="11">
        <f t="shared" si="2"/>
        <v>-12.566666666666668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-12.7</v>
      </c>
      <c r="G150" s="11">
        <f t="shared" si="2"/>
        <v>-12.433333333333332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-12.733333333333334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-7.9</v>
      </c>
      <c r="G161" s="11">
        <f t="shared" si="2"/>
        <v>-8.9333333333333318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-8.1999999999999993</v>
      </c>
      <c r="G162" s="11">
        <f t="shared" si="2"/>
        <v>-8.3333333333333339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-7.9666666666666677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-8.1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-6.6</v>
      </c>
      <c r="G181" s="11">
        <f t="shared" si="2"/>
        <v>-6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-6.2666666666666666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-5.9666666666666659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-2.8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-2.6999999999999997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-4.8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-4.6000000000000005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-6.5</v>
      </c>
      <c r="G206" s="11">
        <f t="shared" si="4"/>
        <v>-5.5666666666666664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-11.4</v>
      </c>
      <c r="G222" s="11">
        <f t="shared" si="4"/>
        <v>-10.933333333333332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-11.666666666666666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-15.533333333333333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-15.299999999999999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-14.466666666666667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-12.7</v>
      </c>
      <c r="G237" s="11">
        <f t="shared" si="4"/>
        <v>-12.5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-12.366666666666665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-12.6</v>
      </c>
      <c r="G242" s="11">
        <f t="shared" si="4"/>
        <v>-12.666666666666666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-12.3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-10.6</v>
      </c>
      <c r="G260" s="11">
        <f t="shared" si="4"/>
        <v>-11.833333333333334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-9.5</v>
      </c>
      <c r="G261" s="11">
        <f t="shared" si="4"/>
        <v>-10.9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-9.9</v>
      </c>
      <c r="G262" s="11">
        <f t="shared" si="4"/>
        <v>-10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-9.6999999999999993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-9.6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-9.4666666666666668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-8.4999999999999982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-7.8999999999999986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-7.6333333333333329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-7.4666666666666659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-9.1</v>
      </c>
      <c r="G282" s="11">
        <f t="shared" si="6"/>
        <v>-8.5666666666666682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-9.9333333333333336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-10.899999999999999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-13.7</v>
      </c>
      <c r="G285" s="11">
        <f t="shared" si="6"/>
        <v>-12.433333333333332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-19.933333333333334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-19.633333333333336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-19.866666666666667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-17.600000000000001</v>
      </c>
      <c r="G302" s="11">
        <f t="shared" si="6"/>
        <v>-18.833333333333336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-17.433333333333334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-16.033333333333335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-14.4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-13.166666666666666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-14.4</v>
      </c>
      <c r="G326" s="11">
        <f t="shared" si="6"/>
        <v>-14.733333333333334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-16.133333333333333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-18.733333333333331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-20.133333333333329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-18.7</v>
      </c>
      <c r="G350" s="11">
        <f t="shared" si="8"/>
        <v>-19.066666666666666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-17.7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-16.133333333333333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-11.1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-7.0333333333333341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-7.0333333333333341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-8.4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-8.5666666666666664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-8.5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-8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-8.3000000000000007</v>
      </c>
      <c r="G386" s="11">
        <f t="shared" si="8"/>
        <v>-8.4666666666666668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-7.4</v>
      </c>
      <c r="G390" s="11">
        <f t="shared" si="8"/>
        <v>-8.1666666666666661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-7.5333333333333341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-6.8000000000000007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-4.7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-4.5333333333333341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-4.0999999999999996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-3.6333333333333329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-2.4</v>
      </c>
      <c r="G404" s="11">
        <f t="shared" si="10"/>
        <v>-3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-2.8666666666666667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-4.3</v>
      </c>
      <c r="G408" s="11">
        <f t="shared" ref="G408:G455" si="12">AVERAGE(F406:F408)</f>
        <v>-4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-5.3</v>
      </c>
      <c r="G410" s="11">
        <f t="shared" si="12"/>
        <v>-5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-5.2</v>
      </c>
      <c r="G411" s="11">
        <f t="shared" si="12"/>
        <v>-5.3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-5.6000000000000005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-5.2</v>
      </c>
      <c r="G414" s="11">
        <f t="shared" si="12"/>
        <v>-5.6000000000000005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-5.7666666666666666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-6.1333333333333337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-6.4</v>
      </c>
      <c r="G423" s="11">
        <f t="shared" si="12"/>
        <v>-6.6000000000000005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-6.8666666666666671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-6.7666666666666666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-6.6</v>
      </c>
      <c r="G427" s="11">
        <f t="shared" si="12"/>
        <v>-6.8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-7.0999999999999988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-7.1</v>
      </c>
      <c r="G429" s="11">
        <f t="shared" si="12"/>
        <v>-7.0999999999999988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-6.9333333333333327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-24.9</v>
      </c>
      <c r="G432" s="11">
        <f t="shared" si="12"/>
        <v>-14.433333333333332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-19.233333333333334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-20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-14.6</v>
      </c>
      <c r="G435" s="11">
        <f t="shared" si="12"/>
        <v>-16.566666666666666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-14.466666666666667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-13.866666666666665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-14.600000000000001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</v>
      </c>
      <c r="G440" s="11">
        <f t="shared" si="12"/>
        <v>-14.333333333333334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-13.7</v>
      </c>
      <c r="G441" s="11">
        <f t="shared" si="12"/>
        <v>-14.1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-12.933333333333332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-12.233333333333333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-10.1</v>
      </c>
      <c r="G444" s="11">
        <f t="shared" si="12"/>
        <v>-11.033333333333333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-8.5333333333333332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-5.9666666666666659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-3.8</v>
      </c>
      <c r="G447" s="11">
        <f t="shared" si="12"/>
        <v>-3.8666666666666667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-3.7666666666666671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</v>
      </c>
      <c r="G450" s="11">
        <f t="shared" si="12"/>
        <v>-4.6333333333333337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-5.5666666666666664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-9.1</v>
      </c>
      <c r="G452" s="11">
        <f t="shared" si="12"/>
        <v>-7.3999999999999995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-17.966666666666665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-26.4</v>
      </c>
      <c r="F459" s="8">
        <v>-27.3</v>
      </c>
      <c r="G459" s="11">
        <f t="shared" ref="G459" si="19">AVERAGE(F457:F459)</f>
        <v>-24.3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-25.466666666666669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-27.3</v>
      </c>
      <c r="G462" s="11">
        <f t="shared" ref="G462" si="25">AVERAGE(F460:F462)</f>
        <v>-26.966666666666669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-26.533333333333335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-24.333333333333332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-20.6</v>
      </c>
      <c r="G465" s="11">
        <f t="shared" ref="G465" si="31">AVERAGE(F463:F465)</f>
        <v>-22.100000000000005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-20.533333333333335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-19.566666666666666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8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8</v>
      </c>
      <c r="D471" s="11">
        <f t="shared" ref="D471" si="42">AVERAGE(B469:B471)</f>
        <v>-23.699242828857191</v>
      </c>
      <c r="E471" s="8">
        <v>-14.3</v>
      </c>
      <c r="F471" s="8">
        <v>-15.1</v>
      </c>
      <c r="G471" s="11">
        <f t="shared" ref="G471" si="43">AVERAGE(F469:F471)</f>
        <v>-16.2</v>
      </c>
    </row>
    <row r="472" spans="1:7">
      <c r="A472" s="3">
        <v>45139</v>
      </c>
      <c r="B472" s="8">
        <v>-21.642140589784283</v>
      </c>
      <c r="C472" s="8" t="s">
        <v>8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-15.733333333333334</v>
      </c>
    </row>
    <row r="473" spans="1:7">
      <c r="A473" s="3">
        <v>45170</v>
      </c>
      <c r="B473" s="8">
        <v>-26.092412175893074</v>
      </c>
      <c r="C473" s="8" t="s">
        <v>8</v>
      </c>
      <c r="D473" s="11">
        <f t="shared" ref="D473" si="46">AVERAGE(B471:B473)</f>
        <v>-22.877439430537262</v>
      </c>
      <c r="E473" s="8">
        <v>-17.8</v>
      </c>
      <c r="F473" s="8">
        <v>-17.7</v>
      </c>
      <c r="G473" s="11">
        <f t="shared" ref="G473" si="47">AVERAGE(F471:F473)</f>
        <v>-16.266666666666666</v>
      </c>
    </row>
    <row r="474" spans="1:7">
      <c r="A474" s="3">
        <v>45200</v>
      </c>
      <c r="B474" s="8">
        <v>-27.671353820953129</v>
      </c>
      <c r="C474" s="8" t="s">
        <v>8</v>
      </c>
      <c r="D474" s="11">
        <f t="shared" ref="D474" si="48">AVERAGE(B472:B474)</f>
        <v>-25.135302195543499</v>
      </c>
      <c r="E474" s="8">
        <v>-19.100000000000001</v>
      </c>
      <c r="F474" s="8">
        <v>-17.8</v>
      </c>
      <c r="G474" s="11">
        <f t="shared" ref="G474" si="49">AVERAGE(F472:F474)</f>
        <v>-17.166666666666668</v>
      </c>
    </row>
    <row r="475" spans="1:7">
      <c r="A475" s="3">
        <v>45231</v>
      </c>
      <c r="B475" s="8">
        <v>-30.758495698094325</v>
      </c>
      <c r="C475" s="8" t="s">
        <v>8</v>
      </c>
      <c r="D475" s="11">
        <f t="shared" ref="D475" si="50">AVERAGE(B473:B475)</f>
        <v>-28.17408723164684</v>
      </c>
      <c r="E475" s="8">
        <v>-18.2</v>
      </c>
      <c r="F475" s="8">
        <v>-16.899999999999999</v>
      </c>
      <c r="G475" s="11">
        <f t="shared" ref="G475" si="51">AVERAGE(F473:F475)</f>
        <v>-17.466666666666665</v>
      </c>
    </row>
    <row r="476" spans="1:7">
      <c r="A476" s="3">
        <v>45261</v>
      </c>
      <c r="B476" s="8">
        <v>-26.043311625111357</v>
      </c>
      <c r="C476" s="8" t="s">
        <v>8</v>
      </c>
      <c r="D476" s="11">
        <f t="shared" ref="D476" si="52">AVERAGE(B474:B476)</f>
        <v>-28.15772038138627</v>
      </c>
      <c r="E476" s="8" t="s">
        <v>8</v>
      </c>
      <c r="F476" s="8">
        <v>-15.1</v>
      </c>
      <c r="G476" s="11">
        <f t="shared" ref="G476" si="53">AVERAGE(F474:F476)</f>
        <v>-16.600000000000001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D29" sqref="D29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7" width="12.5703125" style="40" customWidth="1"/>
    <col min="28" max="254" width="8.7109375" style="40"/>
    <col min="255" max="255" width="17" style="40" customWidth="1"/>
    <col min="256" max="260" width="12.7109375" style="40" customWidth="1"/>
    <col min="261" max="261" width="4.7109375" style="40" customWidth="1"/>
    <col min="262" max="262" width="15.28515625" style="40" customWidth="1"/>
    <col min="263" max="268" width="12.7109375" style="40" customWidth="1"/>
    <col min="269" max="269" width="17.5703125" style="40" customWidth="1"/>
    <col min="270" max="510" width="8.7109375" style="40"/>
    <col min="511" max="511" width="17" style="40" customWidth="1"/>
    <col min="512" max="516" width="12.7109375" style="40" customWidth="1"/>
    <col min="517" max="517" width="4.7109375" style="40" customWidth="1"/>
    <col min="518" max="518" width="15.28515625" style="40" customWidth="1"/>
    <col min="519" max="524" width="12.7109375" style="40" customWidth="1"/>
    <col min="525" max="525" width="17.5703125" style="40" customWidth="1"/>
    <col min="526" max="766" width="8.7109375" style="40"/>
    <col min="767" max="767" width="17" style="40" customWidth="1"/>
    <col min="768" max="772" width="12.7109375" style="40" customWidth="1"/>
    <col min="773" max="773" width="4.7109375" style="40" customWidth="1"/>
    <col min="774" max="774" width="15.28515625" style="40" customWidth="1"/>
    <col min="775" max="780" width="12.7109375" style="40" customWidth="1"/>
    <col min="781" max="781" width="17.5703125" style="40" customWidth="1"/>
    <col min="782" max="1022" width="8.7109375" style="40"/>
    <col min="1023" max="1023" width="17" style="40" customWidth="1"/>
    <col min="1024" max="1028" width="12.7109375" style="40" customWidth="1"/>
    <col min="1029" max="1029" width="4.7109375" style="40" customWidth="1"/>
    <col min="1030" max="1030" width="15.28515625" style="40" customWidth="1"/>
    <col min="1031" max="1036" width="12.7109375" style="40" customWidth="1"/>
    <col min="1037" max="1037" width="17.5703125" style="40" customWidth="1"/>
    <col min="1038" max="1278" width="8.7109375" style="40"/>
    <col min="1279" max="1279" width="17" style="40" customWidth="1"/>
    <col min="1280" max="1284" width="12.7109375" style="40" customWidth="1"/>
    <col min="1285" max="1285" width="4.7109375" style="40" customWidth="1"/>
    <col min="1286" max="1286" width="15.28515625" style="40" customWidth="1"/>
    <col min="1287" max="1292" width="12.7109375" style="40" customWidth="1"/>
    <col min="1293" max="1293" width="17.5703125" style="40" customWidth="1"/>
    <col min="1294" max="1534" width="8.7109375" style="40"/>
    <col min="1535" max="1535" width="17" style="40" customWidth="1"/>
    <col min="1536" max="1540" width="12.7109375" style="40" customWidth="1"/>
    <col min="1541" max="1541" width="4.7109375" style="40" customWidth="1"/>
    <col min="1542" max="1542" width="15.28515625" style="40" customWidth="1"/>
    <col min="1543" max="1548" width="12.7109375" style="40" customWidth="1"/>
    <col min="1549" max="1549" width="17.5703125" style="40" customWidth="1"/>
    <col min="1550" max="1790" width="8.7109375" style="40"/>
    <col min="1791" max="1791" width="17" style="40" customWidth="1"/>
    <col min="1792" max="1796" width="12.7109375" style="40" customWidth="1"/>
    <col min="1797" max="1797" width="4.7109375" style="40" customWidth="1"/>
    <col min="1798" max="1798" width="15.28515625" style="40" customWidth="1"/>
    <col min="1799" max="1804" width="12.7109375" style="40" customWidth="1"/>
    <col min="1805" max="1805" width="17.5703125" style="40" customWidth="1"/>
    <col min="1806" max="2046" width="8.7109375" style="40"/>
    <col min="2047" max="2047" width="17" style="40" customWidth="1"/>
    <col min="2048" max="2052" width="12.7109375" style="40" customWidth="1"/>
    <col min="2053" max="2053" width="4.7109375" style="40" customWidth="1"/>
    <col min="2054" max="2054" width="15.28515625" style="40" customWidth="1"/>
    <col min="2055" max="2060" width="12.7109375" style="40" customWidth="1"/>
    <col min="2061" max="2061" width="17.5703125" style="40" customWidth="1"/>
    <col min="2062" max="2302" width="8.7109375" style="40"/>
    <col min="2303" max="2303" width="17" style="40" customWidth="1"/>
    <col min="2304" max="2308" width="12.7109375" style="40" customWidth="1"/>
    <col min="2309" max="2309" width="4.7109375" style="40" customWidth="1"/>
    <col min="2310" max="2310" width="15.28515625" style="40" customWidth="1"/>
    <col min="2311" max="2316" width="12.7109375" style="40" customWidth="1"/>
    <col min="2317" max="2317" width="17.5703125" style="40" customWidth="1"/>
    <col min="2318" max="2558" width="8.7109375" style="40"/>
    <col min="2559" max="2559" width="17" style="40" customWidth="1"/>
    <col min="2560" max="2564" width="12.7109375" style="40" customWidth="1"/>
    <col min="2565" max="2565" width="4.7109375" style="40" customWidth="1"/>
    <col min="2566" max="2566" width="15.28515625" style="40" customWidth="1"/>
    <col min="2567" max="2572" width="12.7109375" style="40" customWidth="1"/>
    <col min="2573" max="2573" width="17.5703125" style="40" customWidth="1"/>
    <col min="2574" max="2814" width="8.7109375" style="40"/>
    <col min="2815" max="2815" width="17" style="40" customWidth="1"/>
    <col min="2816" max="2820" width="12.7109375" style="40" customWidth="1"/>
    <col min="2821" max="2821" width="4.7109375" style="40" customWidth="1"/>
    <col min="2822" max="2822" width="15.28515625" style="40" customWidth="1"/>
    <col min="2823" max="2828" width="12.7109375" style="40" customWidth="1"/>
    <col min="2829" max="2829" width="17.5703125" style="40" customWidth="1"/>
    <col min="2830" max="3070" width="8.7109375" style="40"/>
    <col min="3071" max="3071" width="17" style="40" customWidth="1"/>
    <col min="3072" max="3076" width="12.7109375" style="40" customWidth="1"/>
    <col min="3077" max="3077" width="4.7109375" style="40" customWidth="1"/>
    <col min="3078" max="3078" width="15.28515625" style="40" customWidth="1"/>
    <col min="3079" max="3084" width="12.7109375" style="40" customWidth="1"/>
    <col min="3085" max="3085" width="17.5703125" style="40" customWidth="1"/>
    <col min="3086" max="3326" width="8.7109375" style="40"/>
    <col min="3327" max="3327" width="17" style="40" customWidth="1"/>
    <col min="3328" max="3332" width="12.7109375" style="40" customWidth="1"/>
    <col min="3333" max="3333" width="4.7109375" style="40" customWidth="1"/>
    <col min="3334" max="3334" width="15.28515625" style="40" customWidth="1"/>
    <col min="3335" max="3340" width="12.7109375" style="40" customWidth="1"/>
    <col min="3341" max="3341" width="17.5703125" style="40" customWidth="1"/>
    <col min="3342" max="3582" width="8.7109375" style="40"/>
    <col min="3583" max="3583" width="17" style="40" customWidth="1"/>
    <col min="3584" max="3588" width="12.7109375" style="40" customWidth="1"/>
    <col min="3589" max="3589" width="4.7109375" style="40" customWidth="1"/>
    <col min="3590" max="3590" width="15.28515625" style="40" customWidth="1"/>
    <col min="3591" max="3596" width="12.7109375" style="40" customWidth="1"/>
    <col min="3597" max="3597" width="17.5703125" style="40" customWidth="1"/>
    <col min="3598" max="3838" width="8.7109375" style="40"/>
    <col min="3839" max="3839" width="17" style="40" customWidth="1"/>
    <col min="3840" max="3844" width="12.7109375" style="40" customWidth="1"/>
    <col min="3845" max="3845" width="4.7109375" style="40" customWidth="1"/>
    <col min="3846" max="3846" width="15.28515625" style="40" customWidth="1"/>
    <col min="3847" max="3852" width="12.7109375" style="40" customWidth="1"/>
    <col min="3853" max="3853" width="17.5703125" style="40" customWidth="1"/>
    <col min="3854" max="4094" width="8.7109375" style="40"/>
    <col min="4095" max="4095" width="17" style="40" customWidth="1"/>
    <col min="4096" max="4100" width="12.7109375" style="40" customWidth="1"/>
    <col min="4101" max="4101" width="4.7109375" style="40" customWidth="1"/>
    <col min="4102" max="4102" width="15.28515625" style="40" customWidth="1"/>
    <col min="4103" max="4108" width="12.7109375" style="40" customWidth="1"/>
    <col min="4109" max="4109" width="17.5703125" style="40" customWidth="1"/>
    <col min="4110" max="4350" width="8.7109375" style="40"/>
    <col min="4351" max="4351" width="17" style="40" customWidth="1"/>
    <col min="4352" max="4356" width="12.7109375" style="40" customWidth="1"/>
    <col min="4357" max="4357" width="4.7109375" style="40" customWidth="1"/>
    <col min="4358" max="4358" width="15.28515625" style="40" customWidth="1"/>
    <col min="4359" max="4364" width="12.7109375" style="40" customWidth="1"/>
    <col min="4365" max="4365" width="17.5703125" style="40" customWidth="1"/>
    <col min="4366" max="4606" width="8.7109375" style="40"/>
    <col min="4607" max="4607" width="17" style="40" customWidth="1"/>
    <col min="4608" max="4612" width="12.7109375" style="40" customWidth="1"/>
    <col min="4613" max="4613" width="4.7109375" style="40" customWidth="1"/>
    <col min="4614" max="4614" width="15.28515625" style="40" customWidth="1"/>
    <col min="4615" max="4620" width="12.7109375" style="40" customWidth="1"/>
    <col min="4621" max="4621" width="17.5703125" style="40" customWidth="1"/>
    <col min="4622" max="4862" width="8.7109375" style="40"/>
    <col min="4863" max="4863" width="17" style="40" customWidth="1"/>
    <col min="4864" max="4868" width="12.7109375" style="40" customWidth="1"/>
    <col min="4869" max="4869" width="4.7109375" style="40" customWidth="1"/>
    <col min="4870" max="4870" width="15.28515625" style="40" customWidth="1"/>
    <col min="4871" max="4876" width="12.7109375" style="40" customWidth="1"/>
    <col min="4877" max="4877" width="17.5703125" style="40" customWidth="1"/>
    <col min="4878" max="5118" width="8.7109375" style="40"/>
    <col min="5119" max="5119" width="17" style="40" customWidth="1"/>
    <col min="5120" max="5124" width="12.7109375" style="40" customWidth="1"/>
    <col min="5125" max="5125" width="4.7109375" style="40" customWidth="1"/>
    <col min="5126" max="5126" width="15.28515625" style="40" customWidth="1"/>
    <col min="5127" max="5132" width="12.7109375" style="40" customWidth="1"/>
    <col min="5133" max="5133" width="17.5703125" style="40" customWidth="1"/>
    <col min="5134" max="5374" width="8.7109375" style="40"/>
    <col min="5375" max="5375" width="17" style="40" customWidth="1"/>
    <col min="5376" max="5380" width="12.7109375" style="40" customWidth="1"/>
    <col min="5381" max="5381" width="4.7109375" style="40" customWidth="1"/>
    <col min="5382" max="5382" width="15.28515625" style="40" customWidth="1"/>
    <col min="5383" max="5388" width="12.7109375" style="40" customWidth="1"/>
    <col min="5389" max="5389" width="17.5703125" style="40" customWidth="1"/>
    <col min="5390" max="5630" width="8.7109375" style="40"/>
    <col min="5631" max="5631" width="17" style="40" customWidth="1"/>
    <col min="5632" max="5636" width="12.7109375" style="40" customWidth="1"/>
    <col min="5637" max="5637" width="4.7109375" style="40" customWidth="1"/>
    <col min="5638" max="5638" width="15.28515625" style="40" customWidth="1"/>
    <col min="5639" max="5644" width="12.7109375" style="40" customWidth="1"/>
    <col min="5645" max="5645" width="17.5703125" style="40" customWidth="1"/>
    <col min="5646" max="5886" width="8.7109375" style="40"/>
    <col min="5887" max="5887" width="17" style="40" customWidth="1"/>
    <col min="5888" max="5892" width="12.7109375" style="40" customWidth="1"/>
    <col min="5893" max="5893" width="4.7109375" style="40" customWidth="1"/>
    <col min="5894" max="5894" width="15.28515625" style="40" customWidth="1"/>
    <col min="5895" max="5900" width="12.7109375" style="40" customWidth="1"/>
    <col min="5901" max="5901" width="17.5703125" style="40" customWidth="1"/>
    <col min="5902" max="6142" width="8.7109375" style="40"/>
    <col min="6143" max="6143" width="17" style="40" customWidth="1"/>
    <col min="6144" max="6148" width="12.7109375" style="40" customWidth="1"/>
    <col min="6149" max="6149" width="4.7109375" style="40" customWidth="1"/>
    <col min="6150" max="6150" width="15.28515625" style="40" customWidth="1"/>
    <col min="6151" max="6156" width="12.7109375" style="40" customWidth="1"/>
    <col min="6157" max="6157" width="17.5703125" style="40" customWidth="1"/>
    <col min="6158" max="6398" width="8.7109375" style="40"/>
    <col min="6399" max="6399" width="17" style="40" customWidth="1"/>
    <col min="6400" max="6404" width="12.7109375" style="40" customWidth="1"/>
    <col min="6405" max="6405" width="4.7109375" style="40" customWidth="1"/>
    <col min="6406" max="6406" width="15.28515625" style="40" customWidth="1"/>
    <col min="6407" max="6412" width="12.7109375" style="40" customWidth="1"/>
    <col min="6413" max="6413" width="17.5703125" style="40" customWidth="1"/>
    <col min="6414" max="6654" width="8.7109375" style="40"/>
    <col min="6655" max="6655" width="17" style="40" customWidth="1"/>
    <col min="6656" max="6660" width="12.7109375" style="40" customWidth="1"/>
    <col min="6661" max="6661" width="4.7109375" style="40" customWidth="1"/>
    <col min="6662" max="6662" width="15.28515625" style="40" customWidth="1"/>
    <col min="6663" max="6668" width="12.7109375" style="40" customWidth="1"/>
    <col min="6669" max="6669" width="17.5703125" style="40" customWidth="1"/>
    <col min="6670" max="6910" width="8.7109375" style="40"/>
    <col min="6911" max="6911" width="17" style="40" customWidth="1"/>
    <col min="6912" max="6916" width="12.7109375" style="40" customWidth="1"/>
    <col min="6917" max="6917" width="4.7109375" style="40" customWidth="1"/>
    <col min="6918" max="6918" width="15.28515625" style="40" customWidth="1"/>
    <col min="6919" max="6924" width="12.7109375" style="40" customWidth="1"/>
    <col min="6925" max="6925" width="17.5703125" style="40" customWidth="1"/>
    <col min="6926" max="7166" width="8.7109375" style="40"/>
    <col min="7167" max="7167" width="17" style="40" customWidth="1"/>
    <col min="7168" max="7172" width="12.7109375" style="40" customWidth="1"/>
    <col min="7173" max="7173" width="4.7109375" style="40" customWidth="1"/>
    <col min="7174" max="7174" width="15.28515625" style="40" customWidth="1"/>
    <col min="7175" max="7180" width="12.7109375" style="40" customWidth="1"/>
    <col min="7181" max="7181" width="17.5703125" style="40" customWidth="1"/>
    <col min="7182" max="7422" width="8.7109375" style="40"/>
    <col min="7423" max="7423" width="17" style="40" customWidth="1"/>
    <col min="7424" max="7428" width="12.7109375" style="40" customWidth="1"/>
    <col min="7429" max="7429" width="4.7109375" style="40" customWidth="1"/>
    <col min="7430" max="7430" width="15.28515625" style="40" customWidth="1"/>
    <col min="7431" max="7436" width="12.7109375" style="40" customWidth="1"/>
    <col min="7437" max="7437" width="17.5703125" style="40" customWidth="1"/>
    <col min="7438" max="7678" width="8.7109375" style="40"/>
    <col min="7679" max="7679" width="17" style="40" customWidth="1"/>
    <col min="7680" max="7684" width="12.7109375" style="40" customWidth="1"/>
    <col min="7685" max="7685" width="4.7109375" style="40" customWidth="1"/>
    <col min="7686" max="7686" width="15.28515625" style="40" customWidth="1"/>
    <col min="7687" max="7692" width="12.7109375" style="40" customWidth="1"/>
    <col min="7693" max="7693" width="17.5703125" style="40" customWidth="1"/>
    <col min="7694" max="7934" width="8.7109375" style="40"/>
    <col min="7935" max="7935" width="17" style="40" customWidth="1"/>
    <col min="7936" max="7940" width="12.7109375" style="40" customWidth="1"/>
    <col min="7941" max="7941" width="4.7109375" style="40" customWidth="1"/>
    <col min="7942" max="7942" width="15.28515625" style="40" customWidth="1"/>
    <col min="7943" max="7948" width="12.7109375" style="40" customWidth="1"/>
    <col min="7949" max="7949" width="17.5703125" style="40" customWidth="1"/>
    <col min="7950" max="8190" width="8.7109375" style="40"/>
    <col min="8191" max="8191" width="17" style="40" customWidth="1"/>
    <col min="8192" max="8196" width="12.7109375" style="40" customWidth="1"/>
    <col min="8197" max="8197" width="4.7109375" style="40" customWidth="1"/>
    <col min="8198" max="8198" width="15.28515625" style="40" customWidth="1"/>
    <col min="8199" max="8204" width="12.7109375" style="40" customWidth="1"/>
    <col min="8205" max="8205" width="17.5703125" style="40" customWidth="1"/>
    <col min="8206" max="8446" width="8.7109375" style="40"/>
    <col min="8447" max="8447" width="17" style="40" customWidth="1"/>
    <col min="8448" max="8452" width="12.7109375" style="40" customWidth="1"/>
    <col min="8453" max="8453" width="4.7109375" style="40" customWidth="1"/>
    <col min="8454" max="8454" width="15.28515625" style="40" customWidth="1"/>
    <col min="8455" max="8460" width="12.7109375" style="40" customWidth="1"/>
    <col min="8461" max="8461" width="17.5703125" style="40" customWidth="1"/>
    <col min="8462" max="8702" width="8.7109375" style="40"/>
    <col min="8703" max="8703" width="17" style="40" customWidth="1"/>
    <col min="8704" max="8708" width="12.7109375" style="40" customWidth="1"/>
    <col min="8709" max="8709" width="4.7109375" style="40" customWidth="1"/>
    <col min="8710" max="8710" width="15.28515625" style="40" customWidth="1"/>
    <col min="8711" max="8716" width="12.7109375" style="40" customWidth="1"/>
    <col min="8717" max="8717" width="17.5703125" style="40" customWidth="1"/>
    <col min="8718" max="8958" width="8.7109375" style="40"/>
    <col min="8959" max="8959" width="17" style="40" customWidth="1"/>
    <col min="8960" max="8964" width="12.7109375" style="40" customWidth="1"/>
    <col min="8965" max="8965" width="4.7109375" style="40" customWidth="1"/>
    <col min="8966" max="8966" width="15.28515625" style="40" customWidth="1"/>
    <col min="8967" max="8972" width="12.7109375" style="40" customWidth="1"/>
    <col min="8973" max="8973" width="17.5703125" style="40" customWidth="1"/>
    <col min="8974" max="9214" width="8.7109375" style="40"/>
    <col min="9215" max="9215" width="17" style="40" customWidth="1"/>
    <col min="9216" max="9220" width="12.7109375" style="40" customWidth="1"/>
    <col min="9221" max="9221" width="4.7109375" style="40" customWidth="1"/>
    <col min="9222" max="9222" width="15.28515625" style="40" customWidth="1"/>
    <col min="9223" max="9228" width="12.7109375" style="40" customWidth="1"/>
    <col min="9229" max="9229" width="17.5703125" style="40" customWidth="1"/>
    <col min="9230" max="9470" width="8.7109375" style="40"/>
    <col min="9471" max="9471" width="17" style="40" customWidth="1"/>
    <col min="9472" max="9476" width="12.7109375" style="40" customWidth="1"/>
    <col min="9477" max="9477" width="4.7109375" style="40" customWidth="1"/>
    <col min="9478" max="9478" width="15.28515625" style="40" customWidth="1"/>
    <col min="9479" max="9484" width="12.7109375" style="40" customWidth="1"/>
    <col min="9485" max="9485" width="17.5703125" style="40" customWidth="1"/>
    <col min="9486" max="9726" width="8.7109375" style="40"/>
    <col min="9727" max="9727" width="17" style="40" customWidth="1"/>
    <col min="9728" max="9732" width="12.7109375" style="40" customWidth="1"/>
    <col min="9733" max="9733" width="4.7109375" style="40" customWidth="1"/>
    <col min="9734" max="9734" width="15.28515625" style="40" customWidth="1"/>
    <col min="9735" max="9740" width="12.7109375" style="40" customWidth="1"/>
    <col min="9741" max="9741" width="17.5703125" style="40" customWidth="1"/>
    <col min="9742" max="9982" width="8.7109375" style="40"/>
    <col min="9983" max="9983" width="17" style="40" customWidth="1"/>
    <col min="9984" max="9988" width="12.7109375" style="40" customWidth="1"/>
    <col min="9989" max="9989" width="4.7109375" style="40" customWidth="1"/>
    <col min="9990" max="9990" width="15.28515625" style="40" customWidth="1"/>
    <col min="9991" max="9996" width="12.7109375" style="40" customWidth="1"/>
    <col min="9997" max="9997" width="17.5703125" style="40" customWidth="1"/>
    <col min="9998" max="10238" width="8.7109375" style="40"/>
    <col min="10239" max="10239" width="17" style="40" customWidth="1"/>
    <col min="10240" max="10244" width="12.7109375" style="40" customWidth="1"/>
    <col min="10245" max="10245" width="4.7109375" style="40" customWidth="1"/>
    <col min="10246" max="10246" width="15.28515625" style="40" customWidth="1"/>
    <col min="10247" max="10252" width="12.7109375" style="40" customWidth="1"/>
    <col min="10253" max="10253" width="17.5703125" style="40" customWidth="1"/>
    <col min="10254" max="10494" width="8.7109375" style="40"/>
    <col min="10495" max="10495" width="17" style="40" customWidth="1"/>
    <col min="10496" max="10500" width="12.7109375" style="40" customWidth="1"/>
    <col min="10501" max="10501" width="4.7109375" style="40" customWidth="1"/>
    <col min="10502" max="10502" width="15.28515625" style="40" customWidth="1"/>
    <col min="10503" max="10508" width="12.7109375" style="40" customWidth="1"/>
    <col min="10509" max="10509" width="17.5703125" style="40" customWidth="1"/>
    <col min="10510" max="10750" width="8.7109375" style="40"/>
    <col min="10751" max="10751" width="17" style="40" customWidth="1"/>
    <col min="10752" max="10756" width="12.7109375" style="40" customWidth="1"/>
    <col min="10757" max="10757" width="4.7109375" style="40" customWidth="1"/>
    <col min="10758" max="10758" width="15.28515625" style="40" customWidth="1"/>
    <col min="10759" max="10764" width="12.7109375" style="40" customWidth="1"/>
    <col min="10765" max="10765" width="17.5703125" style="40" customWidth="1"/>
    <col min="10766" max="11006" width="8.7109375" style="40"/>
    <col min="11007" max="11007" width="17" style="40" customWidth="1"/>
    <col min="11008" max="11012" width="12.7109375" style="40" customWidth="1"/>
    <col min="11013" max="11013" width="4.7109375" style="40" customWidth="1"/>
    <col min="11014" max="11014" width="15.28515625" style="40" customWidth="1"/>
    <col min="11015" max="11020" width="12.7109375" style="40" customWidth="1"/>
    <col min="11021" max="11021" width="17.5703125" style="40" customWidth="1"/>
    <col min="11022" max="11262" width="8.7109375" style="40"/>
    <col min="11263" max="11263" width="17" style="40" customWidth="1"/>
    <col min="11264" max="11268" width="12.7109375" style="40" customWidth="1"/>
    <col min="11269" max="11269" width="4.7109375" style="40" customWidth="1"/>
    <col min="11270" max="11270" width="15.28515625" style="40" customWidth="1"/>
    <col min="11271" max="11276" width="12.7109375" style="40" customWidth="1"/>
    <col min="11277" max="11277" width="17.5703125" style="40" customWidth="1"/>
    <col min="11278" max="11518" width="8.7109375" style="40"/>
    <col min="11519" max="11519" width="17" style="40" customWidth="1"/>
    <col min="11520" max="11524" width="12.7109375" style="40" customWidth="1"/>
    <col min="11525" max="11525" width="4.7109375" style="40" customWidth="1"/>
    <col min="11526" max="11526" width="15.28515625" style="40" customWidth="1"/>
    <col min="11527" max="11532" width="12.7109375" style="40" customWidth="1"/>
    <col min="11533" max="11533" width="17.5703125" style="40" customWidth="1"/>
    <col min="11534" max="11774" width="8.7109375" style="40"/>
    <col min="11775" max="11775" width="17" style="40" customWidth="1"/>
    <col min="11776" max="11780" width="12.7109375" style="40" customWidth="1"/>
    <col min="11781" max="11781" width="4.7109375" style="40" customWidth="1"/>
    <col min="11782" max="11782" width="15.28515625" style="40" customWidth="1"/>
    <col min="11783" max="11788" width="12.7109375" style="40" customWidth="1"/>
    <col min="11789" max="11789" width="17.5703125" style="40" customWidth="1"/>
    <col min="11790" max="12030" width="8.7109375" style="40"/>
    <col min="12031" max="12031" width="17" style="40" customWidth="1"/>
    <col min="12032" max="12036" width="12.7109375" style="40" customWidth="1"/>
    <col min="12037" max="12037" width="4.7109375" style="40" customWidth="1"/>
    <col min="12038" max="12038" width="15.28515625" style="40" customWidth="1"/>
    <col min="12039" max="12044" width="12.7109375" style="40" customWidth="1"/>
    <col min="12045" max="12045" width="17.5703125" style="40" customWidth="1"/>
    <col min="12046" max="12286" width="8.7109375" style="40"/>
    <col min="12287" max="12287" width="17" style="40" customWidth="1"/>
    <col min="12288" max="12292" width="12.7109375" style="40" customWidth="1"/>
    <col min="12293" max="12293" width="4.7109375" style="40" customWidth="1"/>
    <col min="12294" max="12294" width="15.28515625" style="40" customWidth="1"/>
    <col min="12295" max="12300" width="12.7109375" style="40" customWidth="1"/>
    <col min="12301" max="12301" width="17.5703125" style="40" customWidth="1"/>
    <col min="12302" max="12542" width="8.7109375" style="40"/>
    <col min="12543" max="12543" width="17" style="40" customWidth="1"/>
    <col min="12544" max="12548" width="12.7109375" style="40" customWidth="1"/>
    <col min="12549" max="12549" width="4.7109375" style="40" customWidth="1"/>
    <col min="12550" max="12550" width="15.28515625" style="40" customWidth="1"/>
    <col min="12551" max="12556" width="12.7109375" style="40" customWidth="1"/>
    <col min="12557" max="12557" width="17.5703125" style="40" customWidth="1"/>
    <col min="12558" max="12798" width="8.7109375" style="40"/>
    <col min="12799" max="12799" width="17" style="40" customWidth="1"/>
    <col min="12800" max="12804" width="12.7109375" style="40" customWidth="1"/>
    <col min="12805" max="12805" width="4.7109375" style="40" customWidth="1"/>
    <col min="12806" max="12806" width="15.28515625" style="40" customWidth="1"/>
    <col min="12807" max="12812" width="12.7109375" style="40" customWidth="1"/>
    <col min="12813" max="12813" width="17.5703125" style="40" customWidth="1"/>
    <col min="12814" max="13054" width="8.7109375" style="40"/>
    <col min="13055" max="13055" width="17" style="40" customWidth="1"/>
    <col min="13056" max="13060" width="12.7109375" style="40" customWidth="1"/>
    <col min="13061" max="13061" width="4.7109375" style="40" customWidth="1"/>
    <col min="13062" max="13062" width="15.28515625" style="40" customWidth="1"/>
    <col min="13063" max="13068" width="12.7109375" style="40" customWidth="1"/>
    <col min="13069" max="13069" width="17.5703125" style="40" customWidth="1"/>
    <col min="13070" max="13310" width="8.7109375" style="40"/>
    <col min="13311" max="13311" width="17" style="40" customWidth="1"/>
    <col min="13312" max="13316" width="12.7109375" style="40" customWidth="1"/>
    <col min="13317" max="13317" width="4.7109375" style="40" customWidth="1"/>
    <col min="13318" max="13318" width="15.28515625" style="40" customWidth="1"/>
    <col min="13319" max="13324" width="12.7109375" style="40" customWidth="1"/>
    <col min="13325" max="13325" width="17.5703125" style="40" customWidth="1"/>
    <col min="13326" max="13566" width="8.7109375" style="40"/>
    <col min="13567" max="13567" width="17" style="40" customWidth="1"/>
    <col min="13568" max="13572" width="12.7109375" style="40" customWidth="1"/>
    <col min="13573" max="13573" width="4.7109375" style="40" customWidth="1"/>
    <col min="13574" max="13574" width="15.28515625" style="40" customWidth="1"/>
    <col min="13575" max="13580" width="12.7109375" style="40" customWidth="1"/>
    <col min="13581" max="13581" width="17.5703125" style="40" customWidth="1"/>
    <col min="13582" max="13822" width="8.7109375" style="40"/>
    <col min="13823" max="13823" width="17" style="40" customWidth="1"/>
    <col min="13824" max="13828" width="12.7109375" style="40" customWidth="1"/>
    <col min="13829" max="13829" width="4.7109375" style="40" customWidth="1"/>
    <col min="13830" max="13830" width="15.28515625" style="40" customWidth="1"/>
    <col min="13831" max="13836" width="12.7109375" style="40" customWidth="1"/>
    <col min="13837" max="13837" width="17.5703125" style="40" customWidth="1"/>
    <col min="13838" max="14078" width="8.7109375" style="40"/>
    <col min="14079" max="14079" width="17" style="40" customWidth="1"/>
    <col min="14080" max="14084" width="12.7109375" style="40" customWidth="1"/>
    <col min="14085" max="14085" width="4.7109375" style="40" customWidth="1"/>
    <col min="14086" max="14086" width="15.28515625" style="40" customWidth="1"/>
    <col min="14087" max="14092" width="12.7109375" style="40" customWidth="1"/>
    <col min="14093" max="14093" width="17.5703125" style="40" customWidth="1"/>
    <col min="14094" max="14334" width="8.7109375" style="40"/>
    <col min="14335" max="14335" width="17" style="40" customWidth="1"/>
    <col min="14336" max="14340" width="12.7109375" style="40" customWidth="1"/>
    <col min="14341" max="14341" width="4.7109375" style="40" customWidth="1"/>
    <col min="14342" max="14342" width="15.28515625" style="40" customWidth="1"/>
    <col min="14343" max="14348" width="12.7109375" style="40" customWidth="1"/>
    <col min="14349" max="14349" width="17.5703125" style="40" customWidth="1"/>
    <col min="14350" max="14590" width="8.7109375" style="40"/>
    <col min="14591" max="14591" width="17" style="40" customWidth="1"/>
    <col min="14592" max="14596" width="12.7109375" style="40" customWidth="1"/>
    <col min="14597" max="14597" width="4.7109375" style="40" customWidth="1"/>
    <col min="14598" max="14598" width="15.28515625" style="40" customWidth="1"/>
    <col min="14599" max="14604" width="12.7109375" style="40" customWidth="1"/>
    <col min="14605" max="14605" width="17.5703125" style="40" customWidth="1"/>
    <col min="14606" max="14846" width="8.7109375" style="40"/>
    <col min="14847" max="14847" width="17" style="40" customWidth="1"/>
    <col min="14848" max="14852" width="12.7109375" style="40" customWidth="1"/>
    <col min="14853" max="14853" width="4.7109375" style="40" customWidth="1"/>
    <col min="14854" max="14854" width="15.28515625" style="40" customWidth="1"/>
    <col min="14855" max="14860" width="12.7109375" style="40" customWidth="1"/>
    <col min="14861" max="14861" width="17.5703125" style="40" customWidth="1"/>
    <col min="14862" max="15102" width="8.7109375" style="40"/>
    <col min="15103" max="15103" width="17" style="40" customWidth="1"/>
    <col min="15104" max="15108" width="12.7109375" style="40" customWidth="1"/>
    <col min="15109" max="15109" width="4.7109375" style="40" customWidth="1"/>
    <col min="15110" max="15110" width="15.28515625" style="40" customWidth="1"/>
    <col min="15111" max="15116" width="12.7109375" style="40" customWidth="1"/>
    <col min="15117" max="15117" width="17.5703125" style="40" customWidth="1"/>
    <col min="15118" max="15358" width="8.7109375" style="40"/>
    <col min="15359" max="15359" width="17" style="40" customWidth="1"/>
    <col min="15360" max="15364" width="12.7109375" style="40" customWidth="1"/>
    <col min="15365" max="15365" width="4.7109375" style="40" customWidth="1"/>
    <col min="15366" max="15366" width="15.28515625" style="40" customWidth="1"/>
    <col min="15367" max="15372" width="12.7109375" style="40" customWidth="1"/>
    <col min="15373" max="15373" width="17.5703125" style="40" customWidth="1"/>
    <col min="15374" max="15614" width="8.7109375" style="40"/>
    <col min="15615" max="15615" width="17" style="40" customWidth="1"/>
    <col min="15616" max="15620" width="12.7109375" style="40" customWidth="1"/>
    <col min="15621" max="15621" width="4.7109375" style="40" customWidth="1"/>
    <col min="15622" max="15622" width="15.28515625" style="40" customWidth="1"/>
    <col min="15623" max="15628" width="12.7109375" style="40" customWidth="1"/>
    <col min="15629" max="15629" width="17.5703125" style="40" customWidth="1"/>
    <col min="15630" max="15870" width="8.7109375" style="40"/>
    <col min="15871" max="15871" width="17" style="40" customWidth="1"/>
    <col min="15872" max="15876" width="12.7109375" style="40" customWidth="1"/>
    <col min="15877" max="15877" width="4.7109375" style="40" customWidth="1"/>
    <col min="15878" max="15878" width="15.28515625" style="40" customWidth="1"/>
    <col min="15879" max="15884" width="12.7109375" style="40" customWidth="1"/>
    <col min="15885" max="15885" width="17.5703125" style="40" customWidth="1"/>
    <col min="15886" max="16126" width="8.7109375" style="40"/>
    <col min="16127" max="16127" width="17" style="40" customWidth="1"/>
    <col min="16128" max="16132" width="12.7109375" style="40" customWidth="1"/>
    <col min="16133" max="16133" width="4.7109375" style="40" customWidth="1"/>
    <col min="16134" max="16134" width="15.28515625" style="40" customWidth="1"/>
    <col min="16135" max="16140" width="12.7109375" style="40" customWidth="1"/>
    <col min="16141" max="16141" width="17.5703125" style="40" customWidth="1"/>
    <col min="16142" max="16384" width="8.7109375" style="40"/>
  </cols>
  <sheetData>
    <row r="1" spans="1:27" ht="12" customHeight="1">
      <c r="A1" s="2"/>
    </row>
    <row r="2" spans="1:27" ht="24" customHeight="1">
      <c r="A2" s="95" t="s">
        <v>1024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</row>
    <row r="4" spans="1:27" ht="12.95" customHeight="1">
      <c r="A4" s="81" t="s">
        <v>867</v>
      </c>
      <c r="B4" s="81"/>
      <c r="C4" s="81"/>
      <c r="D4" s="81"/>
      <c r="E4" s="81"/>
      <c r="F4" s="81"/>
      <c r="H4" s="81" t="s">
        <v>868</v>
      </c>
      <c r="I4" s="81"/>
      <c r="J4" s="81"/>
      <c r="K4" s="81"/>
      <c r="L4" s="81"/>
      <c r="M4" s="81"/>
      <c r="O4" s="81" t="s">
        <v>869</v>
      </c>
      <c r="P4" s="81"/>
      <c r="Q4" s="81"/>
      <c r="R4" s="81"/>
      <c r="S4" s="81"/>
      <c r="T4" s="81"/>
      <c r="V4" s="81" t="s">
        <v>870</v>
      </c>
      <c r="W4" s="81"/>
      <c r="X4" s="81"/>
      <c r="Y4" s="81"/>
      <c r="Z4" s="81"/>
      <c r="AA4" s="81"/>
    </row>
    <row r="5" spans="1:27" ht="33.75">
      <c r="A5" s="55" t="s">
        <v>872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872</v>
      </c>
      <c r="I5" s="55" t="s">
        <v>845</v>
      </c>
      <c r="J5" s="55" t="s">
        <v>846</v>
      </c>
      <c r="K5" s="55" t="s">
        <v>847</v>
      </c>
      <c r="L5" s="55" t="s">
        <v>848</v>
      </c>
      <c r="M5" s="55" t="s">
        <v>849</v>
      </c>
      <c r="O5" s="55" t="s">
        <v>872</v>
      </c>
      <c r="P5" s="55" t="s">
        <v>845</v>
      </c>
      <c r="Q5" s="55" t="s">
        <v>846</v>
      </c>
      <c r="R5" s="55" t="s">
        <v>847</v>
      </c>
      <c r="S5" s="55" t="s">
        <v>848</v>
      </c>
      <c r="T5" s="55" t="s">
        <v>849</v>
      </c>
      <c r="V5" s="55" t="s">
        <v>872</v>
      </c>
      <c r="W5" s="55" t="s">
        <v>845</v>
      </c>
      <c r="X5" s="55" t="s">
        <v>846</v>
      </c>
      <c r="Y5" s="55" t="s">
        <v>847</v>
      </c>
      <c r="Z5" s="55" t="s">
        <v>848</v>
      </c>
      <c r="AA5" s="55" t="s">
        <v>849</v>
      </c>
    </row>
    <row r="6" spans="1:27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>
      <c r="A7" s="93" t="s">
        <v>40</v>
      </c>
      <c r="B7" s="47">
        <v>2022</v>
      </c>
      <c r="C7" s="48">
        <v>34.106204135285367</v>
      </c>
      <c r="D7" s="48">
        <v>48.484229249870253</v>
      </c>
      <c r="E7" s="48">
        <v>17.40956661484439</v>
      </c>
      <c r="F7" s="48">
        <f t="shared" ref="F7:F14" si="0">+C7-E7</f>
        <v>16.696637520440976</v>
      </c>
      <c r="G7" s="46"/>
      <c r="H7" s="93" t="s">
        <v>40</v>
      </c>
      <c r="I7" s="47">
        <v>2022</v>
      </c>
      <c r="J7" s="48">
        <v>36.308279959861629</v>
      </c>
      <c r="K7" s="48">
        <v>49.968675016155558</v>
      </c>
      <c r="L7" s="48">
        <v>13.723045023982806</v>
      </c>
      <c r="M7" s="48">
        <f t="shared" ref="M7:M14" si="1">+J7-L7</f>
        <v>22.585234935878823</v>
      </c>
      <c r="N7" s="46"/>
      <c r="O7" s="93" t="s">
        <v>40</v>
      </c>
      <c r="P7" s="47">
        <v>2022</v>
      </c>
      <c r="Q7" s="48">
        <v>27.502670369448705</v>
      </c>
      <c r="R7" s="48">
        <v>57.143600801146356</v>
      </c>
      <c r="S7" s="48">
        <v>15.353728829404949</v>
      </c>
      <c r="T7" s="48">
        <f t="shared" ref="T7:T14" si="2">+Q7-S7</f>
        <v>12.148941540043756</v>
      </c>
      <c r="V7" s="93" t="s">
        <v>40</v>
      </c>
      <c r="W7" s="47">
        <v>2022</v>
      </c>
      <c r="X7" s="48">
        <v>11.45792912273375</v>
      </c>
      <c r="Y7" s="48">
        <v>71.88545413106101</v>
      </c>
      <c r="Z7" s="48">
        <v>16.656616746205252</v>
      </c>
      <c r="AA7" s="48">
        <f t="shared" ref="AA7:AA14" si="3">+X7-Z7</f>
        <v>-5.1986876234715016</v>
      </c>
    </row>
    <row r="8" spans="1:27" s="41" customFormat="1">
      <c r="A8" s="94"/>
      <c r="B8" s="49">
        <v>2023</v>
      </c>
      <c r="C8" s="50">
        <v>20.740335458439326</v>
      </c>
      <c r="D8" s="50">
        <v>71.539935112327754</v>
      </c>
      <c r="E8" s="50">
        <v>7.7197294292329239</v>
      </c>
      <c r="F8" s="50">
        <f t="shared" si="0"/>
        <v>13.020606029206402</v>
      </c>
      <c r="G8" s="46"/>
      <c r="H8" s="94"/>
      <c r="I8" s="49">
        <v>2023</v>
      </c>
      <c r="J8" s="50">
        <v>20.856796751308281</v>
      </c>
      <c r="K8" s="50">
        <v>73.063142443585605</v>
      </c>
      <c r="L8" s="50">
        <v>6.0800608051061271</v>
      </c>
      <c r="M8" s="50">
        <f t="shared" si="1"/>
        <v>14.776735946202153</v>
      </c>
      <c r="N8" s="46"/>
      <c r="O8" s="94"/>
      <c r="P8" s="49">
        <v>2023</v>
      </c>
      <c r="Q8" s="50">
        <v>18.831645037155052</v>
      </c>
      <c r="R8" s="50">
        <v>72.979993352845412</v>
      </c>
      <c r="S8" s="50">
        <v>8.1883616099995589</v>
      </c>
      <c r="T8" s="50">
        <f t="shared" si="2"/>
        <v>10.643283427155493</v>
      </c>
      <c r="V8" s="94"/>
      <c r="W8" s="49">
        <v>2023</v>
      </c>
      <c r="X8" s="50">
        <v>14.695855019094282</v>
      </c>
      <c r="Y8" s="50">
        <v>75.844279342126285</v>
      </c>
      <c r="Z8" s="50">
        <v>9.4598656387794371</v>
      </c>
      <c r="AA8" s="50">
        <f t="shared" si="3"/>
        <v>5.2359893803148445</v>
      </c>
    </row>
    <row r="9" spans="1:27" s="41" customFormat="1" ht="12.75" customHeight="1">
      <c r="A9" s="90" t="s">
        <v>41</v>
      </c>
      <c r="B9" s="47">
        <f>+B7</f>
        <v>2022</v>
      </c>
      <c r="C9" s="48">
        <v>40.048568954846104</v>
      </c>
      <c r="D9" s="48">
        <v>48.481787486125874</v>
      </c>
      <c r="E9" s="48">
        <v>11.469643559028022</v>
      </c>
      <c r="F9" s="48">
        <f t="shared" si="0"/>
        <v>28.578925395818082</v>
      </c>
      <c r="G9" s="46"/>
      <c r="H9" s="90" t="s">
        <v>41</v>
      </c>
      <c r="I9" s="47">
        <v>2022</v>
      </c>
      <c r="J9" s="48">
        <v>42.397617189686372</v>
      </c>
      <c r="K9" s="48">
        <v>47.938889428413901</v>
      </c>
      <c r="L9" s="48">
        <v>9.6634933818997322</v>
      </c>
      <c r="M9" s="48">
        <f t="shared" si="1"/>
        <v>32.734123807786638</v>
      </c>
      <c r="N9" s="46"/>
      <c r="O9" s="90" t="s">
        <v>41</v>
      </c>
      <c r="P9" s="47">
        <v>2022</v>
      </c>
      <c r="Q9" s="48">
        <v>35.169329854286978</v>
      </c>
      <c r="R9" s="48">
        <v>51.591062247599076</v>
      </c>
      <c r="S9" s="48">
        <v>13.239607898113951</v>
      </c>
      <c r="T9" s="48">
        <f t="shared" si="2"/>
        <v>21.929721956173026</v>
      </c>
      <c r="V9" s="90" t="s">
        <v>41</v>
      </c>
      <c r="W9" s="47">
        <v>2022</v>
      </c>
      <c r="X9" s="48">
        <v>9.4411296057780216</v>
      </c>
      <c r="Y9" s="48">
        <v>80.196603441817587</v>
      </c>
      <c r="Z9" s="48">
        <v>10.362266952404392</v>
      </c>
      <c r="AA9" s="48">
        <f t="shared" si="3"/>
        <v>-0.92113734662637015</v>
      </c>
    </row>
    <row r="10" spans="1:27" s="41" customFormat="1">
      <c r="A10" s="90"/>
      <c r="B10" s="49">
        <f>+B8</f>
        <v>2023</v>
      </c>
      <c r="C10" s="50">
        <v>40.567479519318752</v>
      </c>
      <c r="D10" s="50">
        <v>52.482511969374379</v>
      </c>
      <c r="E10" s="50">
        <v>6.9500085113068719</v>
      </c>
      <c r="F10" s="50">
        <f t="shared" si="0"/>
        <v>33.617471008011883</v>
      </c>
      <c r="G10" s="46"/>
      <c r="H10" s="90"/>
      <c r="I10" s="49">
        <v>2023</v>
      </c>
      <c r="J10" s="50">
        <v>42.596602226822306</v>
      </c>
      <c r="K10" s="50">
        <v>51.838305613026527</v>
      </c>
      <c r="L10" s="50">
        <v>5.5650921601511607</v>
      </c>
      <c r="M10" s="50">
        <f t="shared" si="1"/>
        <v>37.031510066671146</v>
      </c>
      <c r="N10" s="46"/>
      <c r="O10" s="90"/>
      <c r="P10" s="49">
        <v>2023</v>
      </c>
      <c r="Q10" s="50">
        <v>37.189160148480084</v>
      </c>
      <c r="R10" s="50">
        <v>56.666413156429449</v>
      </c>
      <c r="S10" s="50">
        <v>6.144426695090476</v>
      </c>
      <c r="T10" s="50">
        <f t="shared" si="2"/>
        <v>31.044733453389608</v>
      </c>
      <c r="V10" s="90"/>
      <c r="W10" s="49">
        <v>2023</v>
      </c>
      <c r="X10" s="50">
        <v>12.421078148365531</v>
      </c>
      <c r="Y10" s="50">
        <v>80.329130706033823</v>
      </c>
      <c r="Z10" s="50">
        <v>7.2497911456006596</v>
      </c>
      <c r="AA10" s="50">
        <f t="shared" si="3"/>
        <v>5.1712870027648714</v>
      </c>
    </row>
    <row r="11" spans="1:27" s="41" customFormat="1">
      <c r="A11" s="93" t="s">
        <v>128</v>
      </c>
      <c r="B11" s="47">
        <v>2022</v>
      </c>
      <c r="C11" s="51">
        <v>23.836659080936919</v>
      </c>
      <c r="D11" s="51">
        <v>63.377134616506588</v>
      </c>
      <c r="E11" s="51">
        <v>12.786206302556511</v>
      </c>
      <c r="F11" s="48">
        <f t="shared" si="0"/>
        <v>11.050452778380407</v>
      </c>
      <c r="G11" s="46"/>
      <c r="H11" s="93" t="s">
        <v>128</v>
      </c>
      <c r="I11" s="47">
        <v>2022</v>
      </c>
      <c r="J11" s="51">
        <v>24.478675695738307</v>
      </c>
      <c r="K11" s="51">
        <v>63.456555389517597</v>
      </c>
      <c r="L11" s="51">
        <v>12.064768914744089</v>
      </c>
      <c r="M11" s="48">
        <f t="shared" si="1"/>
        <v>12.413906780994218</v>
      </c>
      <c r="N11" s="46"/>
      <c r="O11" s="93" t="s">
        <v>128</v>
      </c>
      <c r="P11" s="47">
        <v>2022</v>
      </c>
      <c r="Q11" s="51">
        <v>20.498601592492204</v>
      </c>
      <c r="R11" s="51">
        <v>69.425762569993381</v>
      </c>
      <c r="S11" s="51">
        <v>10.075635837514399</v>
      </c>
      <c r="T11" s="48">
        <f t="shared" si="2"/>
        <v>10.422965754977804</v>
      </c>
      <c r="V11" s="93" t="s">
        <v>128</v>
      </c>
      <c r="W11" s="47">
        <v>2022</v>
      </c>
      <c r="X11" s="51">
        <v>10.007429284408488</v>
      </c>
      <c r="Y11" s="51">
        <v>80.071093091520396</v>
      </c>
      <c r="Z11" s="51">
        <v>9.9214776240710805</v>
      </c>
      <c r="AA11" s="48">
        <f t="shared" si="3"/>
        <v>8.5951660337407532E-2</v>
      </c>
    </row>
    <row r="12" spans="1:27" s="41" customFormat="1">
      <c r="A12" s="94"/>
      <c r="B12" s="49">
        <v>2023</v>
      </c>
      <c r="C12" s="51">
        <v>41.266125464546811</v>
      </c>
      <c r="D12" s="51">
        <v>50.062526339384029</v>
      </c>
      <c r="E12" s="51">
        <v>8.6713481960691734</v>
      </c>
      <c r="F12" s="50">
        <f t="shared" si="0"/>
        <v>32.594777268477635</v>
      </c>
      <c r="G12" s="46"/>
      <c r="H12" s="94"/>
      <c r="I12" s="49">
        <v>2023</v>
      </c>
      <c r="J12" s="51">
        <v>42.343972025482088</v>
      </c>
      <c r="K12" s="51">
        <v>49.750164759624724</v>
      </c>
      <c r="L12" s="51">
        <v>7.9058632148931984</v>
      </c>
      <c r="M12" s="50">
        <f t="shared" si="1"/>
        <v>34.438108810588886</v>
      </c>
      <c r="N12" s="46"/>
      <c r="O12" s="94"/>
      <c r="P12" s="49">
        <v>2023</v>
      </c>
      <c r="Q12" s="51">
        <v>40.280984636859493</v>
      </c>
      <c r="R12" s="51">
        <v>52.141543289631528</v>
      </c>
      <c r="S12" s="51">
        <v>7.5774720735089698</v>
      </c>
      <c r="T12" s="50">
        <f t="shared" si="2"/>
        <v>32.703512563350522</v>
      </c>
      <c r="V12" s="94"/>
      <c r="W12" s="49">
        <v>2023</v>
      </c>
      <c r="X12" s="51">
        <v>14.202484034258251</v>
      </c>
      <c r="Y12" s="51">
        <v>78.368384062791733</v>
      </c>
      <c r="Z12" s="51">
        <v>7.4291319029499698</v>
      </c>
      <c r="AA12" s="50">
        <f t="shared" si="3"/>
        <v>6.7733521313082816</v>
      </c>
    </row>
    <row r="13" spans="1:27" s="41" customFormat="1">
      <c r="A13" s="88" t="s">
        <v>866</v>
      </c>
      <c r="B13" s="52">
        <v>2022</v>
      </c>
      <c r="C13" s="53">
        <v>30.743736316532779</v>
      </c>
      <c r="D13" s="53">
        <v>55.213843702092895</v>
      </c>
      <c r="E13" s="53">
        <v>14.042419981374337</v>
      </c>
      <c r="F13" s="53">
        <f t="shared" si="0"/>
        <v>16.701316335158442</v>
      </c>
      <c r="G13" s="46"/>
      <c r="H13" s="88" t="s">
        <v>866</v>
      </c>
      <c r="I13" s="52">
        <v>2022</v>
      </c>
      <c r="J13" s="53">
        <v>32.272435395915103</v>
      </c>
      <c r="K13" s="53">
        <v>55.627218503305656</v>
      </c>
      <c r="L13" s="53">
        <v>12.100346100779245</v>
      </c>
      <c r="M13" s="53">
        <f t="shared" si="1"/>
        <v>20.172089295135859</v>
      </c>
      <c r="N13" s="46"/>
      <c r="O13" s="88" t="s">
        <v>866</v>
      </c>
      <c r="P13" s="52">
        <v>2022</v>
      </c>
      <c r="Q13" s="53">
        <v>25.986821808304541</v>
      </c>
      <c r="R13" s="53">
        <v>61.499437183690901</v>
      </c>
      <c r="S13" s="53">
        <v>12.513741008004562</v>
      </c>
      <c r="T13" s="53">
        <f t="shared" si="2"/>
        <v>13.473080800299979</v>
      </c>
      <c r="V13" s="88" t="s">
        <v>866</v>
      </c>
      <c r="W13" s="52">
        <v>2022</v>
      </c>
      <c r="X13" s="53">
        <v>10.36857633305746</v>
      </c>
      <c r="Y13" s="53">
        <v>77.372518306090527</v>
      </c>
      <c r="Z13" s="53">
        <v>12.258905360852006</v>
      </c>
      <c r="AA13" s="53">
        <f t="shared" si="3"/>
        <v>-1.8903290277945466</v>
      </c>
    </row>
    <row r="14" spans="1:27" s="41" customFormat="1">
      <c r="A14" s="89"/>
      <c r="B14" s="52">
        <v>2023</v>
      </c>
      <c r="C14" s="53">
        <v>34.281347221963934</v>
      </c>
      <c r="D14" s="53">
        <v>57.734472443010958</v>
      </c>
      <c r="E14" s="53">
        <v>7.984180335025119</v>
      </c>
      <c r="F14" s="53">
        <f t="shared" si="0"/>
        <v>26.297166886938815</v>
      </c>
      <c r="G14" s="46"/>
      <c r="H14" s="89"/>
      <c r="I14" s="52">
        <v>2023</v>
      </c>
      <c r="J14" s="53">
        <v>35.243726316270333</v>
      </c>
      <c r="K14" s="53">
        <v>57.961912140590954</v>
      </c>
      <c r="L14" s="53">
        <v>6.7943615431387254</v>
      </c>
      <c r="M14" s="53">
        <f t="shared" si="1"/>
        <v>28.449364773131606</v>
      </c>
      <c r="N14" s="46"/>
      <c r="O14" s="89"/>
      <c r="P14" s="52">
        <v>2023</v>
      </c>
      <c r="Q14" s="53">
        <v>32.473853927178055</v>
      </c>
      <c r="R14" s="53">
        <v>60.053552900513601</v>
      </c>
      <c r="S14" s="53">
        <v>7.4725931723083514</v>
      </c>
      <c r="T14" s="53">
        <f t="shared" si="2"/>
        <v>25.001260754869705</v>
      </c>
      <c r="V14" s="89"/>
      <c r="W14" s="52">
        <v>2023</v>
      </c>
      <c r="X14" s="53">
        <v>13.983533114730438</v>
      </c>
      <c r="Y14" s="53">
        <v>77.949741833222276</v>
      </c>
      <c r="Z14" s="53">
        <v>8.0667250520472731</v>
      </c>
      <c r="AA14" s="53">
        <f t="shared" si="3"/>
        <v>5.9168080626831649</v>
      </c>
    </row>
    <row r="16" spans="1:27">
      <c r="F16" s="54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9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711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927</v>
      </c>
    </row>
    <row r="5" spans="1:7" ht="30" customHeight="1">
      <c r="A5" s="70" t="s">
        <v>0</v>
      </c>
      <c r="B5" s="72" t="s">
        <v>928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-35.700000000000003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-34.799999999999997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-26.6</v>
      </c>
      <c r="G21" s="11">
        <f t="shared" si="1"/>
        <v>-26.400000000000002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-24.4</v>
      </c>
      <c r="G22" s="11">
        <f t="shared" si="1"/>
        <v>-25.2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-23.966666666666669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-20.599999999999998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-10.033333333333333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-9.8000000000000007</v>
      </c>
      <c r="G38" s="11">
        <f t="shared" si="1"/>
        <v>-10.233333333333333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-5.8</v>
      </c>
      <c r="G39" s="11">
        <f t="shared" si="1"/>
        <v>-8.5666666666666664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-6.9666666666666677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-0.3</v>
      </c>
      <c r="G46" s="11">
        <f t="shared" si="1"/>
        <v>-1.0666666666666667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-0.69999999999999984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0.56666666666666665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-1.7</v>
      </c>
      <c r="G50" s="11">
        <f t="shared" si="1"/>
        <v>-0.6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-6.8</v>
      </c>
      <c r="G61" s="11">
        <f t="shared" si="1"/>
        <v>-7.9666666666666677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-8.7333333333333325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-11.8</v>
      </c>
      <c r="G63" s="11">
        <f t="shared" si="1"/>
        <v>-9.7000000000000011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-11.266666666666666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-11.233333333333334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-12.2</v>
      </c>
      <c r="G66" s="11">
        <f t="shared" si="1"/>
        <v>-11.366666666666665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-10.966666666666669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-11.533333333333333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-14.6</v>
      </c>
      <c r="G84" s="11">
        <f t="shared" si="3"/>
        <v>-14.799999999999999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-15.2</v>
      </c>
      <c r="G85" s="11">
        <f t="shared" si="3"/>
        <v>-14.833333333333334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-14.899999999999999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-15</v>
      </c>
      <c r="G96" s="11">
        <f t="shared" si="3"/>
        <v>-12.666666666666666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-12.7</v>
      </c>
      <c r="G97" s="11">
        <f t="shared" si="3"/>
        <v>-13.066666666666668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-13.799999999999999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-12.666666666666666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-8.3000000000000007</v>
      </c>
      <c r="G105" s="11">
        <f t="shared" si="3"/>
        <v>-9.6999999999999993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-9.1</v>
      </c>
      <c r="G106" s="11">
        <f t="shared" si="3"/>
        <v>-9.1666666666666661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-9.0666666666666664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-9.2333333333333325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-1.3</v>
      </c>
      <c r="G117" s="11">
        <f t="shared" si="3"/>
        <v>-1.7999999999999998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-0.3</v>
      </c>
      <c r="G118" s="11">
        <f t="shared" si="3"/>
        <v>-0.96666666666666667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-0.43333333333333335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0.53333333333333333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1.3666666666666669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1.4666666666666668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-2.5</v>
      </c>
      <c r="G136" s="11">
        <f t="shared" si="3"/>
        <v>-1.3333333333333333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-2.3000000000000003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-3.1999999999999997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-7.6000000000000005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-13.5</v>
      </c>
      <c r="G144" s="11">
        <f t="shared" si="5"/>
        <v>-11.133333333333333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-14.4</v>
      </c>
      <c r="G145" s="11">
        <f t="shared" si="5"/>
        <v>-12.933333333333332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-18.133333333333336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-26.8</v>
      </c>
      <c r="G149" s="11">
        <f t="shared" si="5"/>
        <v>-24.766666666666666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-27.666666666666668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-29.866666666666664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-31.3</v>
      </c>
      <c r="G157" s="11">
        <f t="shared" si="5"/>
        <v>-33.1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-31.733333333333334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-30.633333333333336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-29.8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-30.5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-29.8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-23.4</v>
      </c>
      <c r="G176" s="11">
        <f t="shared" si="5"/>
        <v>-23.833333333333332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-23.066666666666666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-20.8</v>
      </c>
      <c r="G178" s="11">
        <f t="shared" si="5"/>
        <v>-22.066666666666666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-21.266666666666666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-21.033333333333331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-19.7</v>
      </c>
      <c r="G181" s="11">
        <f t="shared" si="5"/>
        <v>-20.666666666666668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-22.8</v>
      </c>
      <c r="G182" s="11">
        <f t="shared" si="5"/>
        <v>-21.266666666666666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-21.933333333333334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-22.833333333333332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-22.4</v>
      </c>
      <c r="G188" s="11">
        <f t="shared" si="5"/>
        <v>-22.533333333333331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-22.333333333333332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-23.8</v>
      </c>
      <c r="G190" s="11">
        <f t="shared" si="5"/>
        <v>-23.033333333333331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-23.333333333333332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-26</v>
      </c>
      <c r="G193" s="11">
        <f t="shared" si="5"/>
        <v>-24.533333333333331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-25.7</v>
      </c>
      <c r="G194" s="11">
        <f t="shared" si="5"/>
        <v>-25.333333333333332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-27.466666666666669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-25.7</v>
      </c>
      <c r="G201" s="11">
        <f t="shared" si="5"/>
        <v>-25.566666666666666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-26.9</v>
      </c>
      <c r="G202" s="11">
        <f t="shared" si="5"/>
        <v>-26.066666666666663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-26.433333333333334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-26.799999999999997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-25.5</v>
      </c>
      <c r="G205" s="11">
        <f t="shared" si="7"/>
        <v>-26.333333333333332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-24.400000000000002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-27.5</v>
      </c>
      <c r="G215" s="11">
        <f t="shared" si="7"/>
        <v>-26.433333333333334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-25.8</v>
      </c>
      <c r="G216" s="11">
        <f t="shared" si="7"/>
        <v>-26.400000000000002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-26.3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-24.8</v>
      </c>
      <c r="G223" s="11">
        <f t="shared" si="7"/>
        <v>-24.966666666666665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-24.3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-24.2</v>
      </c>
      <c r="G225" s="11">
        <f t="shared" si="7"/>
        <v>-24.066666666666666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-23.833333333333332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-23.833333333333332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-21.466666666666669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-20.533333333333331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-19.433333333333334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-18.399999999999999</v>
      </c>
      <c r="G236" s="11">
        <f t="shared" si="7"/>
        <v>-17.866666666666667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-17.799999999999997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-17.766666666666669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-13.2</v>
      </c>
      <c r="G242" s="11">
        <f t="shared" si="7"/>
        <v>-14.1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-12.433333333333332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-0.8</v>
      </c>
      <c r="G252" s="11">
        <f t="shared" si="7"/>
        <v>-2.3666666666666667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-1.4</v>
      </c>
      <c r="G253" s="11">
        <f t="shared" si="7"/>
        <v>-1.5666666666666664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-0.73333333333333339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-0.16666666666666663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3.7</v>
      </c>
      <c r="G257" s="11">
        <f t="shared" si="7"/>
        <v>2.3333333333333335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3.6333333333333329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4.3666666666666663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5.0333333333333323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6.6</v>
      </c>
      <c r="G262" s="11">
        <f t="shared" si="7"/>
        <v>5.8666666666666671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</v>
      </c>
      <c r="G263" s="11">
        <f t="shared" si="7"/>
        <v>5.6333333333333329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7.6</v>
      </c>
      <c r="G265" s="11">
        <f t="shared" si="7"/>
        <v>6.333333333333333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8.9</v>
      </c>
      <c r="G266" s="11">
        <f t="shared" si="7"/>
        <v>7.6333333333333329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8.4666666666666668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9.2333333333333343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7.9</v>
      </c>
      <c r="G269" s="11">
        <f t="shared" si="9"/>
        <v>8.9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8.9333333333333336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7.8</v>
      </c>
      <c r="F271" s="8">
        <v>8.3000000000000007</v>
      </c>
      <c r="G271" s="11">
        <f t="shared" si="9"/>
        <v>8.4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8.6999999999999993</v>
      </c>
      <c r="G272" s="11">
        <f t="shared" si="9"/>
        <v>8.6666666666666661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10.3</v>
      </c>
      <c r="F273" s="8">
        <v>7.6</v>
      </c>
      <c r="G273" s="11">
        <f t="shared" si="9"/>
        <v>8.2000000000000011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8.1999999999999993</v>
      </c>
      <c r="F274" s="8">
        <v>5.9</v>
      </c>
      <c r="G274" s="11">
        <f t="shared" si="9"/>
        <v>7.3999999999999986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7.7</v>
      </c>
      <c r="G275" s="11">
        <f t="shared" si="9"/>
        <v>7.0666666666666664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6.666666666666667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6.7</v>
      </c>
      <c r="F277" s="8">
        <v>5.6</v>
      </c>
      <c r="G277" s="11">
        <f t="shared" si="9"/>
        <v>6.5666666666666673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5</v>
      </c>
      <c r="G278" s="11">
        <f t="shared" si="9"/>
        <v>5.666666666666667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5.6</v>
      </c>
      <c r="G279" s="11">
        <f t="shared" si="9"/>
        <v>5.3999999999999995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5.2333333333333334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5.7666666666666657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5.8666666666666671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5.9</v>
      </c>
      <c r="G283" s="11">
        <f t="shared" si="9"/>
        <v>6.1333333333333329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0.1</v>
      </c>
      <c r="G284" s="11">
        <f t="shared" si="9"/>
        <v>3.9666666666666668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-16.600000000000001</v>
      </c>
      <c r="F285" s="8">
        <v>-20.7</v>
      </c>
      <c r="G285" s="11">
        <f t="shared" si="9"/>
        <v>-4.8999999999999995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-18.7</v>
      </c>
      <c r="G286" s="11">
        <f t="shared" si="9"/>
        <v>-13.1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-11.6</v>
      </c>
      <c r="G287" s="11">
        <f t="shared" si="9"/>
        <v>-17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-13.666666666666666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-9.1999999999999993</v>
      </c>
      <c r="F289" s="8">
        <v>-10.1</v>
      </c>
      <c r="G289" s="11">
        <f t="shared" si="9"/>
        <v>-10.799999999999999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-7.1</v>
      </c>
      <c r="G290" s="11">
        <f t="shared" si="9"/>
        <v>-9.2999999999999989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</v>
      </c>
      <c r="F291" s="8">
        <v>-5.8</v>
      </c>
      <c r="G291" s="11">
        <f t="shared" si="9"/>
        <v>-7.666666666666667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-6.2666666666666657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-5.6333333333333329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-4.3</v>
      </c>
      <c r="F295" s="8">
        <v>-3.7</v>
      </c>
      <c r="G295" s="11">
        <f t="shared" si="9"/>
        <v>-4.333333333333333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1.2</v>
      </c>
      <c r="F296" s="8">
        <v>0.1</v>
      </c>
      <c r="G296" s="11">
        <f t="shared" si="9"/>
        <v>-2.5666666666666669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4.3</v>
      </c>
      <c r="F297" s="8">
        <v>1.9</v>
      </c>
      <c r="G297" s="11">
        <f t="shared" si="9"/>
        <v>-0.56666666666666676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3.5</v>
      </c>
      <c r="G298" s="11">
        <f t="shared" si="9"/>
        <v>1.8333333333333333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5.2</v>
      </c>
      <c r="G299" s="11">
        <f t="shared" si="9"/>
        <v>3.5333333333333337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4.4000000000000004</v>
      </c>
      <c r="G300" s="11">
        <f t="shared" si="9"/>
        <v>4.3666666666666663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6.6</v>
      </c>
      <c r="F301" s="8">
        <v>5.5</v>
      </c>
      <c r="G301" s="11">
        <f t="shared" si="9"/>
        <v>5.0333333333333341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9.8000000000000007</v>
      </c>
      <c r="F302" s="8">
        <v>8.6</v>
      </c>
      <c r="G302" s="11">
        <f t="shared" si="9"/>
        <v>6.166666666666667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9.1</v>
      </c>
      <c r="G303" s="11">
        <f t="shared" si="9"/>
        <v>7.7333333333333334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5.5</v>
      </c>
      <c r="F304" s="8">
        <v>9.6999999999999993</v>
      </c>
      <c r="G304" s="11">
        <f t="shared" si="9"/>
        <v>9.1333333333333329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10.4</v>
      </c>
      <c r="G305" s="11">
        <f t="shared" si="9"/>
        <v>9.7333333333333325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9.8000000000000007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9.9</v>
      </c>
      <c r="F307" s="8">
        <v>10.1</v>
      </c>
      <c r="G307" s="11">
        <f t="shared" si="9"/>
        <v>9.9333333333333353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9.3666666666666654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8.1999999999999993</v>
      </c>
      <c r="F309" s="8">
        <v>6.2</v>
      </c>
      <c r="G309" s="11">
        <f t="shared" ref="G309" si="10">AVERAGE(F307:F309)</f>
        <v>8.3333333333333321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6.5</v>
      </c>
      <c r="G310" s="11">
        <f t="shared" ref="G310" si="11">AVERAGE(F308:F310)</f>
        <v>7.1333333333333329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3.1</v>
      </c>
      <c r="G311" s="11">
        <f t="shared" ref="G311" si="13">AVERAGE(F309:F311)</f>
        <v>5.2666666666666666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</v>
      </c>
      <c r="F312" s="8">
        <v>3</v>
      </c>
      <c r="G312" s="11">
        <f t="shared" ref="G312" si="15">AVERAGE(F310:F312)</f>
        <v>4.2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5.4</v>
      </c>
      <c r="F313" s="8">
        <v>4.3</v>
      </c>
      <c r="G313" s="11">
        <f t="shared" ref="G313" si="17">AVERAGE(F311:F313)</f>
        <v>3.4666666666666663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</v>
      </c>
      <c r="F314" s="8">
        <v>1.6</v>
      </c>
      <c r="G314" s="11">
        <f t="shared" ref="G314" si="19">AVERAGE(F312:F314)</f>
        <v>2.9666666666666668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1.7</v>
      </c>
      <c r="F315" s="8">
        <v>3.1</v>
      </c>
      <c r="G315" s="11">
        <f t="shared" ref="G315" si="21">AVERAGE(F313:F315)</f>
        <v>3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-1.5</v>
      </c>
      <c r="F316" s="8">
        <v>2.7</v>
      </c>
      <c r="G316" s="11">
        <f t="shared" ref="G316" si="23">AVERAGE(F314:F316)</f>
        <v>2.4666666666666668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-1.7</v>
      </c>
      <c r="F317" s="8">
        <v>3.6</v>
      </c>
      <c r="G317" s="11">
        <f t="shared" ref="G317" si="25">AVERAGE(F315:F317)</f>
        <v>3.1333333333333333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2.5333333333333337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1.4</v>
      </c>
      <c r="F319" s="8">
        <v>1.5</v>
      </c>
      <c r="G319" s="11">
        <f t="shared" ref="G319" si="29">AVERAGE(F317:F319)</f>
        <v>2.1333333333333333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0.9</v>
      </c>
      <c r="G320" s="11">
        <f t="shared" ref="G320" si="31">AVERAGE(F318:F320)</f>
        <v>1.2333333333333332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</v>
      </c>
      <c r="F321" s="8">
        <v>0.7</v>
      </c>
      <c r="G321" s="11">
        <f t="shared" ref="G321" si="33">AVERAGE(F319:F321)</f>
        <v>1.0333333333333332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>
        <v>2.4</v>
      </c>
      <c r="F322" s="8">
        <v>-0.4</v>
      </c>
      <c r="G322" s="11">
        <f t="shared" ref="G322" si="35">AVERAGE(F320:F322)</f>
        <v>0.40000000000000008</v>
      </c>
    </row>
    <row r="323" spans="1:7">
      <c r="A323" s="29">
        <v>45078</v>
      </c>
      <c r="B323" s="8">
        <v>2.8648188147499996</v>
      </c>
      <c r="C323" s="8" t="s">
        <v>8</v>
      </c>
      <c r="D323" s="11">
        <f t="shared" ref="D323" si="36">AVERAGE(B321:B323)</f>
        <v>0.93153368051666663</v>
      </c>
      <c r="E323" s="10">
        <v>0.5</v>
      </c>
      <c r="F323" s="8">
        <v>-2.6</v>
      </c>
      <c r="G323" s="11">
        <f t="shared" ref="G323" si="37">AVERAGE(F321:F323)</f>
        <v>-0.76666666666666672</v>
      </c>
    </row>
    <row r="324" spans="1:7">
      <c r="A324" s="29">
        <v>45108</v>
      </c>
      <c r="B324" s="8">
        <v>1.4010378149499996</v>
      </c>
      <c r="C324" s="8" t="s">
        <v>8</v>
      </c>
      <c r="D324" s="11">
        <f t="shared" ref="D324" si="38">AVERAGE(B322:B324)</f>
        <v>1.2712952375499997</v>
      </c>
      <c r="E324" s="10">
        <v>-1</v>
      </c>
      <c r="F324" s="8">
        <v>-3.7</v>
      </c>
      <c r="G324" s="11">
        <f t="shared" ref="G324" si="39">AVERAGE(F322:F324)</f>
        <v>-2.2333333333333334</v>
      </c>
    </row>
    <row r="325" spans="1:7">
      <c r="A325" s="29">
        <v>45139</v>
      </c>
      <c r="B325" s="8">
        <v>-2.7904459309499998</v>
      </c>
      <c r="C325" s="8" t="s">
        <v>8</v>
      </c>
      <c r="D325" s="11">
        <f t="shared" ref="D325" si="40">AVERAGE(B323:B325)</f>
        <v>0.49180356624999977</v>
      </c>
      <c r="E325" s="10">
        <v>-4.2</v>
      </c>
      <c r="F325" s="8">
        <v>-5.3</v>
      </c>
      <c r="G325" s="11">
        <f t="shared" ref="G325" si="41">AVERAGE(F323:F325)</f>
        <v>-3.8666666666666671</v>
      </c>
    </row>
    <row r="326" spans="1:7">
      <c r="A326" s="29">
        <v>45170</v>
      </c>
      <c r="B326" s="8">
        <v>-2.4787261879000004</v>
      </c>
      <c r="C326" s="8" t="s">
        <v>8</v>
      </c>
      <c r="D326" s="11">
        <f t="shared" ref="D326" si="42">AVERAGE(B324:B326)</f>
        <v>-1.2893781013000003</v>
      </c>
      <c r="E326" s="10">
        <v>-4.7</v>
      </c>
      <c r="F326" s="8">
        <v>-5.8</v>
      </c>
      <c r="G326" s="11">
        <f t="shared" ref="G326" si="43">AVERAGE(F324:F326)</f>
        <v>-4.9333333333333336</v>
      </c>
    </row>
    <row r="327" spans="1:7">
      <c r="A327" s="29">
        <v>45200</v>
      </c>
      <c r="B327" s="8">
        <v>-2.9123979133999995</v>
      </c>
      <c r="C327" s="8" t="s">
        <v>8</v>
      </c>
      <c r="D327" s="11">
        <f t="shared" ref="D327" si="44">AVERAGE(B325:B327)</f>
        <v>-2.7271900107500002</v>
      </c>
      <c r="E327" s="10">
        <v>-6.9</v>
      </c>
      <c r="F327" s="8">
        <v>-5.5</v>
      </c>
      <c r="G327" s="11">
        <f t="shared" ref="G327" si="45">AVERAGE(F325:F327)</f>
        <v>-5.5333333333333341</v>
      </c>
    </row>
    <row r="328" spans="1:7">
      <c r="A328" s="29">
        <v>45231</v>
      </c>
      <c r="B328" s="8">
        <v>-3.2811491596999995</v>
      </c>
      <c r="C328" s="8" t="s">
        <v>8</v>
      </c>
      <c r="D328" s="11">
        <f t="shared" ref="D328" si="46">AVERAGE(B326:B328)</f>
        <v>-2.8907577536666662</v>
      </c>
      <c r="E328" s="10">
        <v>-8.5</v>
      </c>
      <c r="F328" s="8">
        <v>-4.8</v>
      </c>
      <c r="G328" s="11">
        <f t="shared" ref="G328" si="47">AVERAGE(F326:F328)</f>
        <v>-5.3666666666666671</v>
      </c>
    </row>
    <row r="329" spans="1:7">
      <c r="A329" s="29">
        <v>45261</v>
      </c>
      <c r="B329" s="8">
        <v>-4.6995987144999996</v>
      </c>
      <c r="C329" s="8" t="s">
        <v>8</v>
      </c>
      <c r="D329" s="11">
        <f t="shared" ref="D329" si="48">AVERAGE(B327:B329)</f>
        <v>-3.6310485958666661</v>
      </c>
      <c r="E329" s="10" t="s">
        <v>8</v>
      </c>
      <c r="F329" s="8" t="s">
        <v>8</v>
      </c>
      <c r="G329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8"/>
  <sheetViews>
    <sheetView showGridLines="0" zoomScaleNormal="100" workbookViewId="0">
      <pane xSplit="1" ySplit="7" topLeftCell="B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876</v>
      </c>
    </row>
    <row r="2" spans="1:37">
      <c r="A2" s="1" t="s">
        <v>825</v>
      </c>
    </row>
    <row r="3" spans="1:37">
      <c r="A3" s="2" t="s">
        <v>828</v>
      </c>
    </row>
    <row r="4" spans="1:37">
      <c r="A4" s="2" t="s">
        <v>929</v>
      </c>
    </row>
    <row r="5" spans="1:37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883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7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878</v>
      </c>
      <c r="X6" s="80"/>
      <c r="Y6" s="80" t="s">
        <v>877</v>
      </c>
      <c r="Z6" s="80"/>
      <c r="AA6" s="80" t="s">
        <v>879</v>
      </c>
      <c r="AB6" s="80"/>
      <c r="AC6" s="80" t="s">
        <v>13</v>
      </c>
      <c r="AD6" s="80"/>
      <c r="AE6" s="80" t="s">
        <v>880</v>
      </c>
      <c r="AF6" s="80"/>
      <c r="AG6" s="80" t="s">
        <v>881</v>
      </c>
      <c r="AH6" s="80"/>
      <c r="AI6" s="97" t="s">
        <v>882</v>
      </c>
      <c r="AJ6" s="97"/>
    </row>
    <row r="7" spans="1:37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7.8664349833166698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6.3896828013166704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20.187835683316671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15.686846543316669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14.83840971131667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11.306984732316669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7.3066401803166681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29.28859351431667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30.314477433316672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50.698037412316673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34.196681938316672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20.117792286316671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21.897342961316671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27.394459668316671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22.165345118316669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17.680454267316669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11.993677104316669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12.42010052131667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10.23974753431667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8.1047745773166699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7.1480552273166689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7.8659563033166702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8.0553430093166689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8.0231563213166694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7.0511783533166703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9.5403381333166699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7.2625617163166698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7.6764917013166682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10.212855731316669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9.3815519773166685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9.1737493603166698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16.780092308316672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8.8298580653166692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10.082144522316669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9.9181424373166696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4.8970612053166684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9.2612958333166695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23.833146695316671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14.51190701531667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11.88270389331667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10.141809889316669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9.3537156813166682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9.1738992373166681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8.2782743053166694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25.20431582731667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43.333486920316673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43.887138358316676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44.689152988316671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54.592315839316676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40.586885626316672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29.874778097316671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15.960916866316669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24.84135086131667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11.103847381316669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11.188324260316669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9.8984444453166702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7.3200873243166704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6.56717620231667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10.136064155316671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8.5907792393166709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7.7973328873166698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7.50896280831667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8.2379396413166699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9.0572180163166696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9.3195926373166671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10.807776947316668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9.1671511043166696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8.5827486473166701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21.453058190316671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43.846166619316676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30.468182733316674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21.455913715316669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18.921037194316671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19.643927928316671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12.64341389631667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8.9013374663166687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10.752732428316669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8.2836017533166686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8.1581380353166697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9.5629557643166692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10.85813166631667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8.9003746913166708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8.85736557031667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9.5120350603166699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6.950130644316669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6.4843098113166686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6.9915593683166692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7.6712855773166684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8.1216782653166675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7.8549748683166687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7.1365132403166687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10.772761606316671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6.7704544763166705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4.8302489443166685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3.9510901713166682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4.6250915153166678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5.9614325053166688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5.9999847523166681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17.223721307316669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7.2780555393166679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6.6685809693166682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7.5553874143166677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7.0928023963166682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7.3239924613166698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7.1763751633166706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5.5706068503166701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6.7850792103166704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7.6764659623166702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7.8347138273166701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6.0820465353166684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6.2466259183166679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6.9828254203166686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7.6082102123166679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7.4999402163166682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8.0079749973166692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10.09120622531667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15.98394775231667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14.22138565231667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9.1181564283166701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22.36398843031667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8.7913421603166704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7.8188475563166691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8.3780395493166697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8.9124895933166695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8.7263915983166687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8.5865659983166687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8.1018613383166684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5.9149266193166685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4.7327958233166694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5.6809407653166701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5.33960616031667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3.8432742273166682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6.8182007023166689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8.4920421833166699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11.50496882431667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8.0657809733166683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7.9118838253166679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7.692444777316668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8.2566258323166686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7.6355598823166693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6.1588347503166689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3.3776735593166691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13.66476697631667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9.3424338613166693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7.8774724463166699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6.7252635649833339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7.8328767389833338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7.5976880905833344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7.2337624874833342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7.940403698483335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8.7087282226833338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8.0028369398833341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9.4053538125833356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11.887270276683335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13.417929290583334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24.688246488583335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16.649241438283337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16.009256604883333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10.700122356583336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9.6440240242833344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8.9873471944833341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7.8249122761833334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7.5900235575833346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8.6811356355833347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12.532856430583333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11.040678260983334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10.925226562283333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10.312367027583333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9.0146277004833326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5.1891200688833345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8.638837797283335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8.188664006583334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7.8705923847833343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8.6061626584833348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7.2764108990833343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11.707657544283332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7.1301969133833332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3.253843376283335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2.8551119983833346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2.4377092760833348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4.2682353314833339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5.3910294123833351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6.6191116233833336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7.5838024315833348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8.1822525181833345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8.0020894695833338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7.0125066041833346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7.186981327083334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4.7616529540833348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5.9334423704833341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4.3070915762833337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6.7605155081833326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12.467094792383335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9.2695590508833359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9.5409974411833343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8.3968007135833354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8.5810895595833347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8.3945940631833338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7.8223001430833339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8.0806141739833333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5.9466870258833353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11.900040741083334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19.480256380683329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19.597832978583334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19.295160178283336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6.463311448083334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8.8152172939833342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9.4530693332833344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10.297386711583334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10.259571032783334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13.186033439383333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11.469141864783333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11.052047513483334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8.0451827647833341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6.703006920783336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4.3288142170833348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3.725519466883334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6.2871320975666674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4.5556761223666662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5.4033114380666669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6.7870578782666664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7.0241598804666667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7.9646838240666664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8.9373414220666678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5.5825474744666668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11.720707774166666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12.191561660066668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13.640145522566666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16.527512465866664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19.058816445066665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15.870720671366666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8.171851654666666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8.151994505566666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8.2246082541666663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7.254776682766666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5.8826005376666659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6.8781098478666669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4.4031510914666665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9.502622479166666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5.8355068649666677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4.3137048737666666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3.0931051470666664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5.1596406806666675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7.3534471445666671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8.1716780677666669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7.974505125666667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6.8189137240666664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6.9729126471666669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2.7611190387666666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5.5114503861666666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4.8290621455666658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8.3399543394666686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23.475269598166665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14.831074022966668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15.117709800066669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12.155369794266667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8.696508727866668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8.1922292297666672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6.9166945936666666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8.5984576639666663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8.0854410052666683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6.2769441249666675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7.1934440893666682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6.1377983918666654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6.0616091507666665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10.234405046066668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8.162512738866667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8.9774315161666678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10.026795701966666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8.8337439757666658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8.6798611304666675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9.6031000905666684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12.240439044066665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12.771815379166666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10.994905342166668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7.7986246977666678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5.9832407952666671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7.4667971334666667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6.7003719073666668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7.7075921601666675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6.425681603866666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6.8998568432666669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8.2787607415666677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7.2658175359666677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7.0901989376666661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6.9186366832666666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13.110785006666665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14.456248508466668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9.032644988466668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6.7053176610000005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8.4565767196999992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8.2377726463999998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11.337922774599999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14.4630485453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9.093172323200001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7.2779569031000007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-0.11902459820000022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4.7114529844999993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1.2137881955999994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0.2580813705999998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2.654830848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2.6888437017999998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4.5329480078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5.2950476261000006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5.9464914049999997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8.2592453763000009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5.1459500335000001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9.2367621103999991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15.959510830300001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22.125947125700002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11.5787550307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15.171000101599999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14.122050305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7.6009361813999998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  <row r="322" spans="1:36">
      <c r="A322" s="29">
        <v>45078</v>
      </c>
      <c r="B322" s="8">
        <v>1.7701760313999999</v>
      </c>
      <c r="C322" s="8" t="s">
        <v>8</v>
      </c>
      <c r="D322" s="11">
        <f t="shared" ref="D322" si="81">AVERAGE(B320:B322)</f>
        <v>2.4194964332333333</v>
      </c>
      <c r="E322" s="12">
        <v>-3.6727368327000001</v>
      </c>
      <c r="F322" s="8" t="s">
        <v>8</v>
      </c>
      <c r="G322" s="11">
        <f t="shared" ref="G322" si="82">AVERAGE(E320:E322)</f>
        <v>-7.5309229718666666</v>
      </c>
      <c r="H322" s="12">
        <v>9.4023744621999992</v>
      </c>
      <c r="I322" s="8" t="s">
        <v>8</v>
      </c>
      <c r="J322" s="11">
        <f t="shared" ref="J322" si="83">AVERAGE(H320:H322)</f>
        <v>9.3939903329000014</v>
      </c>
      <c r="K322" s="12">
        <v>5.6600185117999997</v>
      </c>
      <c r="L322" s="8" t="s">
        <v>8</v>
      </c>
      <c r="M322" s="11">
        <f t="shared" ref="M322" si="84">AVERAGE(K320:K322)</f>
        <v>7.4241153511333335</v>
      </c>
      <c r="N322" s="12">
        <v>14.165761526300001</v>
      </c>
      <c r="O322" s="8" t="s">
        <v>8</v>
      </c>
      <c r="P322" s="11">
        <f t="shared" ref="P322" si="85">AVERAGE(N320:N322)</f>
        <v>19.143928525033335</v>
      </c>
      <c r="Q322" s="12">
        <v>43.751355257999997</v>
      </c>
      <c r="R322" s="8" t="s">
        <v>8</v>
      </c>
      <c r="S322" s="12">
        <v>14.4202110651</v>
      </c>
      <c r="T322" s="8" t="s">
        <v>8</v>
      </c>
      <c r="U322" s="8">
        <v>10.256335593299999</v>
      </c>
      <c r="V322" s="8">
        <v>13.005834912299999</v>
      </c>
      <c r="W322" s="8">
        <v>73.507093580700001</v>
      </c>
      <c r="X322" s="8" t="s">
        <v>8</v>
      </c>
      <c r="Y322" s="8">
        <v>30.959336628999999</v>
      </c>
      <c r="Z322" s="8" t="s">
        <v>8</v>
      </c>
      <c r="AA322" s="8">
        <v>16.478156198000001</v>
      </c>
      <c r="AB322" s="8" t="s">
        <v>8</v>
      </c>
      <c r="AC322" s="8">
        <v>32.409473962100002</v>
      </c>
      <c r="AD322" s="8" t="s">
        <v>8</v>
      </c>
      <c r="AE322" s="8">
        <v>10.5825026288</v>
      </c>
      <c r="AF322" s="8" t="s">
        <v>8</v>
      </c>
      <c r="AG322" s="8">
        <v>21.134528506799999</v>
      </c>
      <c r="AH322" s="8" t="s">
        <v>8</v>
      </c>
      <c r="AI322" s="8">
        <v>27.4127922397</v>
      </c>
      <c r="AJ322" s="11" t="s">
        <v>8</v>
      </c>
    </row>
    <row r="323" spans="1:36">
      <c r="A323" s="29">
        <v>45108</v>
      </c>
      <c r="B323" s="8">
        <v>9.9102915103000004</v>
      </c>
      <c r="C323" s="8" t="s">
        <v>8</v>
      </c>
      <c r="D323" s="11">
        <f t="shared" ref="D323" si="86">AVERAGE(B321:B323)</f>
        <v>4.5161163497333332</v>
      </c>
      <c r="E323" s="12">
        <v>-5.6888019292000003</v>
      </c>
      <c r="F323" s="8" t="s">
        <v>8</v>
      </c>
      <c r="G323" s="11">
        <f t="shared" ref="G323" si="87">AVERAGE(E321:E323)</f>
        <v>-6.028416650833333</v>
      </c>
      <c r="H323" s="12">
        <v>8.4908775590999994</v>
      </c>
      <c r="I323" s="8" t="s">
        <v>8</v>
      </c>
      <c r="J323" s="11">
        <f t="shared" ref="J323" si="88">AVERAGE(H321:H323)</f>
        <v>8.5710071259333329</v>
      </c>
      <c r="K323" s="12">
        <v>4.4734471655999997</v>
      </c>
      <c r="L323" s="8" t="s">
        <v>8</v>
      </c>
      <c r="M323" s="11">
        <f t="shared" ref="M323" si="89">AVERAGE(K321:K323)</f>
        <v>5.7143879593333331</v>
      </c>
      <c r="N323" s="12">
        <v>14.235041667300001</v>
      </c>
      <c r="O323" s="8" t="s">
        <v>8</v>
      </c>
      <c r="P323" s="11">
        <f t="shared" ref="P323" si="90">AVERAGE(N321:N323)</f>
        <v>15.004701930433335</v>
      </c>
      <c r="Q323" s="12">
        <v>42.534845477600001</v>
      </c>
      <c r="R323" s="8" t="s">
        <v>8</v>
      </c>
      <c r="S323" s="12">
        <v>18.050154248799998</v>
      </c>
      <c r="T323" s="8" t="s">
        <v>8</v>
      </c>
      <c r="U323" s="8">
        <v>2.5604256370999998</v>
      </c>
      <c r="V323" s="8">
        <v>6.0592819560999995</v>
      </c>
      <c r="W323" s="8">
        <v>72.631933207299994</v>
      </c>
      <c r="X323" s="8" t="s">
        <v>8</v>
      </c>
      <c r="Y323" s="8">
        <v>29.549597519300001</v>
      </c>
      <c r="Z323" s="8" t="s">
        <v>8</v>
      </c>
      <c r="AA323" s="8">
        <v>17.497345965800001</v>
      </c>
      <c r="AB323" s="8" t="s">
        <v>8</v>
      </c>
      <c r="AC323" s="8">
        <v>37.812814179100002</v>
      </c>
      <c r="AD323" s="8" t="s">
        <v>8</v>
      </c>
      <c r="AE323" s="8">
        <v>11.843455949299999</v>
      </c>
      <c r="AF323" s="8" t="s">
        <v>8</v>
      </c>
      <c r="AG323" s="8">
        <v>20.9934230464</v>
      </c>
      <c r="AH323" s="8" t="s">
        <v>8</v>
      </c>
      <c r="AI323" s="8">
        <v>27.207677514899999</v>
      </c>
      <c r="AJ323" s="11" t="s">
        <v>8</v>
      </c>
    </row>
    <row r="324" spans="1:36">
      <c r="A324" s="29">
        <v>45139</v>
      </c>
      <c r="B324" s="8">
        <v>6.4029126363</v>
      </c>
      <c r="C324" s="8" t="s">
        <v>8</v>
      </c>
      <c r="D324" s="11">
        <f t="shared" ref="D324" si="91">AVERAGE(B322:B324)</f>
        <v>6.0277933926666663</v>
      </c>
      <c r="E324" s="12">
        <v>-8.6647721796999999</v>
      </c>
      <c r="F324" s="8" t="s">
        <v>8</v>
      </c>
      <c r="G324" s="11">
        <f t="shared" ref="G324" si="92">AVERAGE(E322:E324)</f>
        <v>-6.008770313866667</v>
      </c>
      <c r="H324" s="12">
        <v>3.0838803177999998</v>
      </c>
      <c r="I324" s="8" t="s">
        <v>8</v>
      </c>
      <c r="J324" s="11">
        <f t="shared" ref="J324" si="93">AVERAGE(H322:H324)</f>
        <v>6.9923774463666666</v>
      </c>
      <c r="K324" s="12">
        <v>6.1971559020000004</v>
      </c>
      <c r="L324" s="8" t="s">
        <v>8</v>
      </c>
      <c r="M324" s="11">
        <f t="shared" ref="M324" si="94">AVERAGE(K322:K324)</f>
        <v>5.4435405264666672</v>
      </c>
      <c r="N324" s="12">
        <v>14.5160392247</v>
      </c>
      <c r="O324" s="8" t="s">
        <v>8</v>
      </c>
      <c r="P324" s="11">
        <f t="shared" ref="P324" si="95">AVERAGE(N322:N324)</f>
        <v>14.305614139433333</v>
      </c>
      <c r="Q324" s="12">
        <v>43.214526571900002</v>
      </c>
      <c r="R324" s="8" t="s">
        <v>8</v>
      </c>
      <c r="S324" s="12">
        <v>20.661351574800001</v>
      </c>
      <c r="T324" s="8" t="s">
        <v>8</v>
      </c>
      <c r="U324" s="8">
        <v>5.0796998132000004</v>
      </c>
      <c r="V324" s="8">
        <v>7.8363486852000008</v>
      </c>
      <c r="W324" s="8">
        <v>74.561421800399998</v>
      </c>
      <c r="X324" s="8" t="s">
        <v>8</v>
      </c>
      <c r="Y324" s="8">
        <v>28.5570181189</v>
      </c>
      <c r="Z324" s="8" t="s">
        <v>8</v>
      </c>
      <c r="AA324" s="8">
        <v>9.0258726304000003</v>
      </c>
      <c r="AB324" s="8" t="s">
        <v>8</v>
      </c>
      <c r="AC324" s="8">
        <v>37.336453152899999</v>
      </c>
      <c r="AD324" s="8" t="s">
        <v>8</v>
      </c>
      <c r="AE324" s="8">
        <v>14.7450420682</v>
      </c>
      <c r="AF324" s="8" t="s">
        <v>8</v>
      </c>
      <c r="AG324" s="8">
        <v>21.3000822598</v>
      </c>
      <c r="AH324" s="8" t="s">
        <v>8</v>
      </c>
      <c r="AI324" s="8">
        <v>23.305574865899999</v>
      </c>
      <c r="AJ324" s="11" t="s">
        <v>8</v>
      </c>
    </row>
    <row r="325" spans="1:36">
      <c r="A325" s="29">
        <v>45170</v>
      </c>
      <c r="B325" s="8">
        <v>3.9391256633</v>
      </c>
      <c r="C325" s="8" t="s">
        <v>8</v>
      </c>
      <c r="D325" s="11">
        <f t="shared" ref="D325" si="96">AVERAGE(B323:B325)</f>
        <v>6.7507766033000003</v>
      </c>
      <c r="E325" s="12">
        <v>-7.8023245027000003</v>
      </c>
      <c r="F325" s="8" t="s">
        <v>8</v>
      </c>
      <c r="G325" s="11">
        <f t="shared" ref="G325" si="97">AVERAGE(E323:E325)</f>
        <v>-7.3852995372000008</v>
      </c>
      <c r="H325" s="12">
        <v>2.8448721268999999</v>
      </c>
      <c r="I325" s="8" t="s">
        <v>8</v>
      </c>
      <c r="J325" s="11">
        <f t="shared" ref="J325" si="98">AVERAGE(H323:H325)</f>
        <v>4.8065433345999997</v>
      </c>
      <c r="K325" s="12">
        <v>4.7251821849000004</v>
      </c>
      <c r="L325" s="8" t="s">
        <v>8</v>
      </c>
      <c r="M325" s="11">
        <f t="shared" ref="M325" si="99">AVERAGE(K323:K325)</f>
        <v>5.1319284175000002</v>
      </c>
      <c r="N325" s="12">
        <v>15.587199163599999</v>
      </c>
      <c r="O325" s="8" t="s">
        <v>8</v>
      </c>
      <c r="P325" s="11">
        <f t="shared" ref="P325" si="100">AVERAGE(N323:N325)</f>
        <v>14.779426685200001</v>
      </c>
      <c r="Q325" s="12">
        <v>42.803953319199998</v>
      </c>
      <c r="R325" s="8" t="s">
        <v>8</v>
      </c>
      <c r="S325" s="12">
        <v>15.3642877441</v>
      </c>
      <c r="T325" s="8" t="s">
        <v>8</v>
      </c>
      <c r="U325" s="8">
        <v>7.0385606649000003</v>
      </c>
      <c r="V325" s="8">
        <v>9.5881739389000007</v>
      </c>
      <c r="W325" s="8">
        <v>74.144015021499996</v>
      </c>
      <c r="X325" s="8" t="s">
        <v>8</v>
      </c>
      <c r="Y325" s="8">
        <v>29.298353306700001</v>
      </c>
      <c r="Z325" s="8" t="s">
        <v>8</v>
      </c>
      <c r="AA325" s="8">
        <v>15.485713410800001</v>
      </c>
      <c r="AB325" s="8" t="s">
        <v>8</v>
      </c>
      <c r="AC325" s="8">
        <v>36.700815230000003</v>
      </c>
      <c r="AD325" s="8" t="s">
        <v>8</v>
      </c>
      <c r="AE325" s="8">
        <v>13.675260159</v>
      </c>
      <c r="AF325" s="8" t="s">
        <v>8</v>
      </c>
      <c r="AG325" s="8">
        <v>21.9512096811</v>
      </c>
      <c r="AH325" s="8" t="s">
        <v>8</v>
      </c>
      <c r="AI325" s="8">
        <v>25.8310334709</v>
      </c>
      <c r="AJ325" s="11" t="s">
        <v>8</v>
      </c>
    </row>
    <row r="326" spans="1:36">
      <c r="A326" s="29">
        <v>45200</v>
      </c>
      <c r="B326" s="8">
        <v>5.4775489124999996</v>
      </c>
      <c r="C326" s="8" t="s">
        <v>8</v>
      </c>
      <c r="D326" s="11">
        <f t="shared" ref="D326" si="101">AVERAGE(B324:B326)</f>
        <v>5.2731957373666667</v>
      </c>
      <c r="E326" s="12">
        <v>-9.8107953711999993</v>
      </c>
      <c r="F326" s="8" t="s">
        <v>8</v>
      </c>
      <c r="G326" s="11">
        <f t="shared" ref="G326" si="102">AVERAGE(E324:E326)</f>
        <v>-8.759297351199999</v>
      </c>
      <c r="H326" s="12">
        <v>3.9859995443999998</v>
      </c>
      <c r="I326" s="8" t="s">
        <v>8</v>
      </c>
      <c r="J326" s="11">
        <f t="shared" ref="J326" si="103">AVERAGE(H324:H326)</f>
        <v>3.3049173296999999</v>
      </c>
      <c r="K326" s="12">
        <v>5.2509951891000002</v>
      </c>
      <c r="L326" s="8" t="s">
        <v>8</v>
      </c>
      <c r="M326" s="11">
        <f t="shared" ref="M326" si="104">AVERAGE(K324:K326)</f>
        <v>5.391111092</v>
      </c>
      <c r="N326" s="12">
        <v>14.1401853109</v>
      </c>
      <c r="O326" s="8" t="s">
        <v>8</v>
      </c>
      <c r="P326" s="11">
        <f t="shared" ref="P326" si="105">AVERAGE(N324:N326)</f>
        <v>14.747807899733333</v>
      </c>
      <c r="Q326" s="12">
        <v>43.235727498000003</v>
      </c>
      <c r="R326" s="8" t="s">
        <v>8</v>
      </c>
      <c r="S326" s="12">
        <v>17.599218400200002</v>
      </c>
      <c r="T326" s="8" t="s">
        <v>8</v>
      </c>
      <c r="U326" s="8">
        <v>2.9011051657000002</v>
      </c>
      <c r="V326" s="8">
        <v>4.6801443617</v>
      </c>
      <c r="W326" s="8">
        <v>73.482242409799994</v>
      </c>
      <c r="X326" s="8" t="s">
        <v>8</v>
      </c>
      <c r="Y326" s="8">
        <v>29.533831598199999</v>
      </c>
      <c r="Z326" s="8" t="s">
        <v>8</v>
      </c>
      <c r="AA326" s="8">
        <v>14.9121293631</v>
      </c>
      <c r="AB326" s="8" t="s">
        <v>8</v>
      </c>
      <c r="AC326" s="8">
        <v>36.350364820899998</v>
      </c>
      <c r="AD326" s="8" t="s">
        <v>8</v>
      </c>
      <c r="AE326" s="8">
        <v>15.0198930433</v>
      </c>
      <c r="AF326" s="8" t="s">
        <v>8</v>
      </c>
      <c r="AG326" s="8">
        <v>23.290029782800001</v>
      </c>
      <c r="AH326" s="8" t="s">
        <v>8</v>
      </c>
      <c r="AI326" s="8">
        <v>24.3538172035</v>
      </c>
      <c r="AJ326" s="11" t="s">
        <v>8</v>
      </c>
    </row>
    <row r="327" spans="1:36">
      <c r="A327" s="29">
        <v>45231</v>
      </c>
      <c r="B327" s="8">
        <v>6.4434597885000002</v>
      </c>
      <c r="C327" s="8" t="s">
        <v>8</v>
      </c>
      <c r="D327" s="11">
        <f t="shared" ref="D327" si="106">AVERAGE(B325:B327)</f>
        <v>5.2867114547666665</v>
      </c>
      <c r="E327" s="12">
        <v>-8.3161555687999993</v>
      </c>
      <c r="F327" s="8" t="s">
        <v>8</v>
      </c>
      <c r="G327" s="11">
        <f t="shared" ref="G327" si="107">AVERAGE(E325:E327)</f>
        <v>-8.6430918142333333</v>
      </c>
      <c r="H327" s="12">
        <v>1.7538572494</v>
      </c>
      <c r="I327" s="8" t="s">
        <v>8</v>
      </c>
      <c r="J327" s="11">
        <f t="shared" ref="J327" si="108">AVERAGE(H325:H327)</f>
        <v>2.8615763069</v>
      </c>
      <c r="K327" s="12">
        <v>5.3222585214000002</v>
      </c>
      <c r="L327" s="8" t="s">
        <v>8</v>
      </c>
      <c r="M327" s="11">
        <f t="shared" ref="M327" si="109">AVERAGE(K325:K327)</f>
        <v>5.0994786318000003</v>
      </c>
      <c r="N327" s="12">
        <v>13.9365248175</v>
      </c>
      <c r="O327" s="8" t="s">
        <v>8</v>
      </c>
      <c r="P327" s="11">
        <f t="shared" ref="P327" si="110">AVERAGE(N325:N327)</f>
        <v>14.554636430666667</v>
      </c>
      <c r="Q327" s="12">
        <v>43.9614172442</v>
      </c>
      <c r="R327" s="8" t="s">
        <v>8</v>
      </c>
      <c r="S327" s="12">
        <v>19.930568596000001</v>
      </c>
      <c r="T327" s="8" t="s">
        <v>8</v>
      </c>
      <c r="U327" s="8">
        <v>29.158952152099999</v>
      </c>
      <c r="V327" s="8">
        <v>28.3006849621</v>
      </c>
      <c r="W327" s="8">
        <v>70.022998128799998</v>
      </c>
      <c r="X327" s="8" t="s">
        <v>8</v>
      </c>
      <c r="Y327" s="8">
        <v>21.453026197</v>
      </c>
      <c r="Z327" s="8" t="s">
        <v>8</v>
      </c>
      <c r="AA327" s="8">
        <v>15.955740971000001</v>
      </c>
      <c r="AB327" s="8" t="s">
        <v>8</v>
      </c>
      <c r="AC327" s="8">
        <v>35.236381428999998</v>
      </c>
      <c r="AD327" s="8" t="s">
        <v>8</v>
      </c>
      <c r="AE327" s="8">
        <v>19.010142971400001</v>
      </c>
      <c r="AF327" s="8" t="s">
        <v>8</v>
      </c>
      <c r="AG327" s="8">
        <v>23.090233482399999</v>
      </c>
      <c r="AH327" s="8" t="s">
        <v>8</v>
      </c>
      <c r="AI327" s="8">
        <v>26.1975803242</v>
      </c>
      <c r="AJ327" s="11" t="s">
        <v>8</v>
      </c>
    </row>
    <row r="328" spans="1:36">
      <c r="A328" s="29">
        <v>45261</v>
      </c>
      <c r="B328" s="8">
        <v>2.6667543020000002</v>
      </c>
      <c r="C328" s="8" t="s">
        <v>8</v>
      </c>
      <c r="D328" s="11">
        <f t="shared" ref="D328" si="111">AVERAGE(B326:B328)</f>
        <v>4.8625876676666664</v>
      </c>
      <c r="E328" s="12">
        <v>-11.040399864199999</v>
      </c>
      <c r="F328" s="8" t="s">
        <v>8</v>
      </c>
      <c r="G328" s="11">
        <f t="shared" ref="G328" si="112">AVERAGE(E326:E328)</f>
        <v>-9.722450268066666</v>
      </c>
      <c r="H328" s="12">
        <v>1.6412024352000001</v>
      </c>
      <c r="I328" s="8" t="s">
        <v>8</v>
      </c>
      <c r="J328" s="11">
        <f t="shared" ref="J328" si="113">AVERAGE(H326:H328)</f>
        <v>2.4603530763333334</v>
      </c>
      <c r="K328" s="12">
        <v>8.6043612931000002</v>
      </c>
      <c r="L328" s="8" t="s">
        <v>8</v>
      </c>
      <c r="M328" s="11">
        <f t="shared" ref="M328" si="114">AVERAGE(K326:K328)</f>
        <v>6.3925383345333344</v>
      </c>
      <c r="N328" s="12">
        <v>16.3729836692</v>
      </c>
      <c r="O328" s="8" t="s">
        <v>8</v>
      </c>
      <c r="P328" s="11">
        <f t="shared" ref="P328" si="115">AVERAGE(N326:N328)</f>
        <v>14.816564599200001</v>
      </c>
      <c r="Q328" s="12">
        <v>44.073119580700002</v>
      </c>
      <c r="R328" s="8" t="s">
        <v>8</v>
      </c>
      <c r="S328" s="12">
        <v>18.493921047899999</v>
      </c>
      <c r="T328" s="8" t="s">
        <v>8</v>
      </c>
      <c r="U328" s="8">
        <v>27.900178223000001</v>
      </c>
      <c r="V328" s="8">
        <v>25.538323982000001</v>
      </c>
      <c r="W328" s="8">
        <v>71.178267560500004</v>
      </c>
      <c r="X328" s="8" t="s">
        <v>8</v>
      </c>
      <c r="Y328" s="8">
        <v>19.151016730399999</v>
      </c>
      <c r="Z328" s="8" t="s">
        <v>8</v>
      </c>
      <c r="AA328" s="8">
        <v>17.966837591099999</v>
      </c>
      <c r="AB328" s="8" t="s">
        <v>8</v>
      </c>
      <c r="AC328" s="8">
        <v>36.696318964600003</v>
      </c>
      <c r="AD328" s="8" t="s">
        <v>8</v>
      </c>
      <c r="AE328" s="8">
        <v>16.5885497435</v>
      </c>
      <c r="AF328" s="8" t="s">
        <v>8</v>
      </c>
      <c r="AG328" s="8">
        <v>24.23783426</v>
      </c>
      <c r="AH328" s="8" t="s">
        <v>8</v>
      </c>
      <c r="AI328" s="8">
        <v>24.394646264199999</v>
      </c>
      <c r="AJ328" s="11" t="s">
        <v>8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8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716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878</v>
      </c>
      <c r="X6" s="80"/>
      <c r="Y6" s="80" t="s">
        <v>877</v>
      </c>
      <c r="Z6" s="80"/>
      <c r="AA6" s="80" t="s">
        <v>879</v>
      </c>
      <c r="AB6" s="80"/>
      <c r="AC6" s="80" t="s">
        <v>13</v>
      </c>
      <c r="AD6" s="80"/>
      <c r="AE6" s="80" t="s">
        <v>880</v>
      </c>
      <c r="AF6" s="80"/>
      <c r="AG6" s="80" t="s">
        <v>881</v>
      </c>
      <c r="AH6" s="80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7.1459260443500003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5.9359408413499999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20.126010764349999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13.27712080935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13.906678628350001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11.49958800335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8.5222962273500009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25.483835643349998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25.85717121035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36.12694429335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25.18319216335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16.240060606349999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17.108626313350001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27.906802988350002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21.054637040349999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16.236686221349999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11.914358240349999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10.621848111349999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10.48924245635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7.4125234013499997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4.8212015343499992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8.3487298503500007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7.1810215253499994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8.218021017349999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7.1479784123499996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7.8876191353500005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7.9838947833499994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10.043795948349999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9.9637174363499987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9.6853863663500004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9.45110795035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10.34901134935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6.7677144953499999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6.6977203633499993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7.0537233963499997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6.15346638835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7.3172783473499994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12.971009828349999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11.050766714349999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9.8768985313499993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9.8380322313499988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9.6653584873499998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8.3425816123499992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9.1638459693499996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12.563521069349999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36.276233922350002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34.890309315350002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39.142541597349997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44.712427106349999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32.225552106350001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26.029209882349999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12.69055502935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19.576316346349998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8.4044573193500014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10.289495855349999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10.186806528349999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5.1738224943500004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4.7613107453500003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5.7950969683500002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6.1106347673499997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7.1164976403499995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7.7390771313499993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8.1453158833499995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9.5616915453499995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9.1777201693499997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11.03260518135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9.0422897113499996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9.0264027853499993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14.91613676735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34.307011251349998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25.77387388535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17.112806243350001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15.54339571935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14.435474541350001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11.17950428935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9.3557134723500006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9.7630004683500005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8.4951811233499992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8.8225310683499991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8.0187926323499994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9.8868938443500003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7.5479023723500003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7.7314745283499997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8.1585681263499996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6.8693345173499996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5.2712624723500001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8.2162003833499995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8.1109434783500003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8.2844646323499997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8.0011910373500008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7.5391429853499998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10.90811747335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6.24055947035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5.7252843893499996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4.6957539653499998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5.3402512133500002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6.0583868383499997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5.9928851623499995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21.945894544350001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7.8272886753499993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6.9055244183500006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7.5882516393500001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7.3856043533499998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8.0541534223499998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6.8394349383499993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5.6399384023499994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6.6070028123500002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7.4718864693500002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7.01626614035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6.5120834433499999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6.6832480613499996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6.545897945350001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7.7280246263499999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7.4423624573499998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7.1419159893500002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9.1498310813499995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13.66487782235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13.56685505435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8.3964924053499992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24.549861582350001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9.90405432835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7.7624625793500002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8.4372657093499992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8.2507751013499995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8.6121654323500003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8.470452064349999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7.10947714935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6.4695320193499999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5.3156198403500001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6.3650237873499993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6.03587282235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5.55417871635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6.7648030443499998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7.8728988983499999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9.3385219233499992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7.05329255935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6.5372011343500009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7.5909214723499998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8.1633671223499995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6.73723696335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6.6761547063500002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5.2976234503499997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12.77453406735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9.5534755683500006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7.6720162283499995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8.5105289805916673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8.388237545491668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8.9818845219916668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8.6165833738916682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8.8658165026916667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10.293809065591667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10.498809452591667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9.8358446925916674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12.639947256591666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10.550475683091666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23.739942125591664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7.2776607604916679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17.006010003391669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9.7547493316916665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11.091096709991668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11.244950279291668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9.469087117191668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9.3203161876916667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9.528735577091668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11.354943930891666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11.149446734191667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10.786787776491668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9.9727309860916673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10.246318803791667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8.3320139954916659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9.1684759586916673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8.6560850716916669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8.7261745237916664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9.4024362890916677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8.9230688667916667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10.758016758491667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9.3150540043916674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7.4751718332916663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6.4135102109916673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5.8917574979916676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5.8647181773916675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7.3622345071916682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8.0619771931916677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8.5898772322916681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8.9539948057916661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9.6606241981916678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9.3037180183916668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9.0542657439916674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7.9906960320916669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9.7915148157916665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6.9161432173916682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9.2806771002916673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13.436940032591668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11.541384696891667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9.0547993600916676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9.2846589146916667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9.7137245986916678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10.022948103291668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10.434707133291667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11.781944908691669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10.469204694491667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14.991766539591667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21.64004835019167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21.224848502691664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22.485617779191664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7.3132034233916663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9.0696229973916669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9.0681380657916666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10.323636290791667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10.278511284591668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13.475009643991667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11.993016836191668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11.218280474491667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9.1859443756916654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7.1716233217916674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5.9360128400916681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4.3556570464916673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6.0243909455416667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5.0796166192416665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5.9493947767416664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7.3482929487416664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9.1950850096416659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7.3514505047416661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9.4049854750416664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8.0881646682416672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12.908284132141667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14.255239448541667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16.841827982441668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17.78823516604167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17.366950316741669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15.601004901541666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7.9685857937416671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8.9494085415416667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8.8566801629416663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8.5003058260416662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7.174402698741666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7.030090743941666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6.4334475360416654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10.295254949841667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5.3529002227416669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5.9436927782416662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3.9152564623416666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5.3235977469416662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7.6255695639416663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8.0885254980416654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8.8440916288416673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8.5822174761416665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7.4798926177416662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6.0915091025416661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7.6599279594416654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9.2893549095416681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10.651210383841667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23.634796860441668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17.662845741541666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16.874642360041666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16.712876488741667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8.4774048003416667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8.9831279071416663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8.978868444641666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12.638041958741665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9.8905294956416654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6.1768046709416664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6.8556065558416668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5.4649181683416668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5.7750282192416664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9.1254452137416653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7.304159885041666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8.3916766599416661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9.4776831756416655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8.8429290689416664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8.5677859450416669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10.367646415141667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11.636342449341667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11.855532801341667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6.1953570960416657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6.8328366088416663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6.3118162468416656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7.0711199553416666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6.7346232967416659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6.180335754841666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6.6077784436416662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7.5543101687416661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9.5657239002416663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10.956828810341667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12.475528225241668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10.019930474941665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17.951335371041665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18.671104688941664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9.3863663132416661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5.6392835696999999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8.7873614683000003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10.7561644501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9.6179553857999984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20.220104335199999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15.451131384100002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10.8400780164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2.8199530989000001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4.6932581875999997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1.8853826815000003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-0.34403875159999986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1.1004827263999999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0.86329023699999996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2.9629971286000001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2.2086900052999998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4.5062253001999997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10.289418380800001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3.9256769163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4.6190620367999999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16.855338976599999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20.5840116856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6.5839768790999997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20.206249159800002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16.1429605583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7.6045985409000005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  <row r="322" spans="1:36">
      <c r="A322" s="29">
        <v>45078</v>
      </c>
      <c r="B322" s="8">
        <v>4.0762982217000001</v>
      </c>
      <c r="C322" s="8" t="s">
        <v>8</v>
      </c>
      <c r="D322" s="11">
        <f t="shared" ref="D322" si="81">AVERAGE(B320:B322)</f>
        <v>4.1494667893666666</v>
      </c>
      <c r="E322" s="12">
        <v>-4.2989294408000003</v>
      </c>
      <c r="F322" s="8" t="s">
        <v>8</v>
      </c>
      <c r="G322" s="11">
        <f t="shared" ref="G322" si="82">AVERAGE(E320:E322)</f>
        <v>-4.5819261500000001</v>
      </c>
      <c r="H322" s="12">
        <v>6.1342425793000004</v>
      </c>
      <c r="I322" s="8" t="s">
        <v>8</v>
      </c>
      <c r="J322" s="11">
        <f t="shared" ref="J322" si="83">AVERAGE(H320:H322)</f>
        <v>9.2618874665666677</v>
      </c>
      <c r="K322" s="12">
        <v>8.6432306919999995</v>
      </c>
      <c r="L322" s="8" t="s">
        <v>8</v>
      </c>
      <c r="M322" s="11">
        <f t="shared" ref="M322" si="84">AVERAGE(K320:K322)</f>
        <v>10.831420157000002</v>
      </c>
      <c r="N322" s="12">
        <v>14.597717321399999</v>
      </c>
      <c r="O322" s="8" t="s">
        <v>8</v>
      </c>
      <c r="P322" s="11">
        <f t="shared" ref="P322" si="85">AVERAGE(N320:N322)</f>
        <v>21.070703152433335</v>
      </c>
      <c r="Q322" s="12">
        <v>43.1499786762</v>
      </c>
      <c r="R322" s="8" t="s">
        <v>8</v>
      </c>
      <c r="S322" s="12">
        <v>4.2973888473999997</v>
      </c>
      <c r="T322" s="8" t="s">
        <v>8</v>
      </c>
      <c r="U322" s="8">
        <v>4.9080929785</v>
      </c>
      <c r="V322" s="8">
        <v>6.5948863635000006</v>
      </c>
      <c r="W322" s="8">
        <v>80.307525086400005</v>
      </c>
      <c r="X322" s="8" t="s">
        <v>8</v>
      </c>
      <c r="Y322" s="8">
        <v>28.640087749500001</v>
      </c>
      <c r="Z322" s="8" t="s">
        <v>8</v>
      </c>
      <c r="AA322" s="8">
        <v>13.542699820199999</v>
      </c>
      <c r="AB322" s="8" t="s">
        <v>8</v>
      </c>
      <c r="AC322" s="8">
        <v>40.099991347699998</v>
      </c>
      <c r="AD322" s="8" t="s">
        <v>8</v>
      </c>
      <c r="AE322" s="8">
        <v>12.543695312600001</v>
      </c>
      <c r="AF322" s="8" t="s">
        <v>8</v>
      </c>
      <c r="AG322" s="8">
        <v>34.892621067</v>
      </c>
      <c r="AH322" s="8" t="s">
        <v>8</v>
      </c>
      <c r="AI322" s="8">
        <v>19.930873106300002</v>
      </c>
      <c r="AJ322" s="11" t="s">
        <v>8</v>
      </c>
    </row>
    <row r="323" spans="1:36">
      <c r="A323" s="29">
        <v>45108</v>
      </c>
      <c r="B323" s="8">
        <v>3.9772243594000001</v>
      </c>
      <c r="C323" s="8" t="s">
        <v>8</v>
      </c>
      <c r="D323" s="11">
        <f t="shared" ref="D323" si="86">AVERAGE(B321:B323)</f>
        <v>3.1930878094666668</v>
      </c>
      <c r="E323" s="12">
        <v>-7.7638882767000004</v>
      </c>
      <c r="F323" s="8" t="s">
        <v>8</v>
      </c>
      <c r="G323" s="11">
        <f t="shared" ref="G323" si="87">AVERAGE(E321:E323)</f>
        <v>-5.4479908299666668</v>
      </c>
      <c r="H323" s="12">
        <v>5.1440468607999996</v>
      </c>
      <c r="I323" s="8" t="s">
        <v>8</v>
      </c>
      <c r="J323" s="11">
        <f t="shared" ref="J323" si="88">AVERAGE(H321:H323)</f>
        <v>6.9570865418666665</v>
      </c>
      <c r="K323" s="12">
        <v>7.3844729886999998</v>
      </c>
      <c r="L323" s="8" t="s">
        <v>8</v>
      </c>
      <c r="M323" s="11">
        <f t="shared" ref="M323" si="89">AVERAGE(K321:K323)</f>
        <v>7.7187655660333334</v>
      </c>
      <c r="N323" s="12">
        <v>14.414790610100001</v>
      </c>
      <c r="O323" s="8" t="s">
        <v>8</v>
      </c>
      <c r="P323" s="11">
        <f t="shared" ref="P323" si="90">AVERAGE(N321:N323)</f>
        <v>15.674010413066666</v>
      </c>
      <c r="Q323" s="12">
        <v>41.780788592199997</v>
      </c>
      <c r="R323" s="8" t="s">
        <v>8</v>
      </c>
      <c r="S323" s="12">
        <v>15.045060039099999</v>
      </c>
      <c r="T323" s="8" t="s">
        <v>8</v>
      </c>
      <c r="U323" s="8">
        <v>0.55305825880000004</v>
      </c>
      <c r="V323" s="8">
        <v>1.9406452658000002</v>
      </c>
      <c r="W323" s="8">
        <v>76.146868421299999</v>
      </c>
      <c r="X323" s="8" t="s">
        <v>8</v>
      </c>
      <c r="Y323" s="8">
        <v>29.327039425799999</v>
      </c>
      <c r="Z323" s="8" t="s">
        <v>8</v>
      </c>
      <c r="AA323" s="8">
        <v>17.825835027</v>
      </c>
      <c r="AB323" s="8" t="s">
        <v>8</v>
      </c>
      <c r="AC323" s="8">
        <v>46.071891162900002</v>
      </c>
      <c r="AD323" s="8" t="s">
        <v>8</v>
      </c>
      <c r="AE323" s="8">
        <v>14.8536951863</v>
      </c>
      <c r="AF323" s="8" t="s">
        <v>8</v>
      </c>
      <c r="AG323" s="8">
        <v>34.666908476499998</v>
      </c>
      <c r="AH323" s="8" t="s">
        <v>8</v>
      </c>
      <c r="AI323" s="8">
        <v>20.773017192299999</v>
      </c>
      <c r="AJ323" s="11" t="s">
        <v>8</v>
      </c>
    </row>
    <row r="324" spans="1:36">
      <c r="A324" s="29">
        <v>45139</v>
      </c>
      <c r="B324" s="8">
        <v>1.1239244936999999</v>
      </c>
      <c r="C324" s="8" t="s">
        <v>8</v>
      </c>
      <c r="D324" s="11">
        <f t="shared" ref="D324" si="91">AVERAGE(B322:B324)</f>
        <v>3.0591490249333337</v>
      </c>
      <c r="E324" s="12">
        <v>-8.1457646803999992</v>
      </c>
      <c r="F324" s="8" t="s">
        <v>8</v>
      </c>
      <c r="G324" s="11">
        <f t="shared" ref="G324" si="92">AVERAGE(E322:E324)</f>
        <v>-6.736194132633333</v>
      </c>
      <c r="H324" s="12">
        <v>4.0069156811999997</v>
      </c>
      <c r="I324" s="8" t="s">
        <v>8</v>
      </c>
      <c r="J324" s="11">
        <f t="shared" ref="J324" si="93">AVERAGE(H322:H324)</f>
        <v>5.095068373766666</v>
      </c>
      <c r="K324" s="12">
        <v>8.8806036151000001</v>
      </c>
      <c r="L324" s="8" t="s">
        <v>8</v>
      </c>
      <c r="M324" s="11">
        <f t="shared" ref="M324" si="94">AVERAGE(K322:K324)</f>
        <v>8.3027690986000007</v>
      </c>
      <c r="N324" s="12">
        <v>12.3272731545</v>
      </c>
      <c r="O324" s="8" t="s">
        <v>8</v>
      </c>
      <c r="P324" s="11">
        <f t="shared" ref="P324" si="95">AVERAGE(N322:N324)</f>
        <v>13.779927028666668</v>
      </c>
      <c r="Q324" s="12">
        <v>42.4464392179</v>
      </c>
      <c r="R324" s="8" t="s">
        <v>8</v>
      </c>
      <c r="S324" s="12">
        <v>18.281986903300002</v>
      </c>
      <c r="T324" s="8" t="s">
        <v>8</v>
      </c>
      <c r="U324" s="8">
        <v>4.6087227469999998</v>
      </c>
      <c r="V324" s="8">
        <v>5.7242643769999999</v>
      </c>
      <c r="W324" s="8">
        <v>78.8366578567</v>
      </c>
      <c r="X324" s="8" t="s">
        <v>8</v>
      </c>
      <c r="Y324" s="8">
        <v>31.553416568100001</v>
      </c>
      <c r="Z324" s="8" t="s">
        <v>8</v>
      </c>
      <c r="AA324" s="8">
        <v>7.8819865344000002</v>
      </c>
      <c r="AB324" s="8" t="s">
        <v>8</v>
      </c>
      <c r="AC324" s="8">
        <v>42.194394260800003</v>
      </c>
      <c r="AD324" s="8" t="s">
        <v>8</v>
      </c>
      <c r="AE324" s="8">
        <v>17.5905939001</v>
      </c>
      <c r="AF324" s="8" t="s">
        <v>8</v>
      </c>
      <c r="AG324" s="8">
        <v>32.294475067500002</v>
      </c>
      <c r="AH324" s="8" t="s">
        <v>8</v>
      </c>
      <c r="AI324" s="8">
        <v>15.3751853697</v>
      </c>
      <c r="AJ324" s="11" t="s">
        <v>8</v>
      </c>
    </row>
    <row r="325" spans="1:36">
      <c r="A325" s="29">
        <v>45170</v>
      </c>
      <c r="B325" s="8">
        <v>-1.1062139367999999</v>
      </c>
      <c r="C325" s="8" t="s">
        <v>8</v>
      </c>
      <c r="D325" s="11">
        <f t="shared" ref="D325" si="96">AVERAGE(B323:B325)</f>
        <v>1.3316449721000001</v>
      </c>
      <c r="E325" s="12">
        <v>-6.1592944938</v>
      </c>
      <c r="F325" s="8" t="s">
        <v>8</v>
      </c>
      <c r="G325" s="11">
        <f t="shared" ref="G325" si="97">AVERAGE(E323:E325)</f>
        <v>-7.3563158169666671</v>
      </c>
      <c r="H325" s="12">
        <v>2.086231808</v>
      </c>
      <c r="I325" s="8" t="s">
        <v>8</v>
      </c>
      <c r="J325" s="11">
        <f t="shared" ref="J325" si="98">AVERAGE(H323:H325)</f>
        <v>3.7457314499999996</v>
      </c>
      <c r="K325" s="12">
        <v>7.6175623148999998</v>
      </c>
      <c r="L325" s="8" t="s">
        <v>8</v>
      </c>
      <c r="M325" s="11">
        <f t="shared" ref="M325" si="99">AVERAGE(K323:K325)</f>
        <v>7.9608796395666666</v>
      </c>
      <c r="N325" s="12">
        <v>15.528115832299999</v>
      </c>
      <c r="O325" s="8" t="s">
        <v>8</v>
      </c>
      <c r="P325" s="11">
        <f t="shared" ref="P325" si="100">AVERAGE(N323:N325)</f>
        <v>14.090059865633334</v>
      </c>
      <c r="Q325" s="12">
        <v>43.335620678300003</v>
      </c>
      <c r="R325" s="8" t="s">
        <v>8</v>
      </c>
      <c r="S325" s="12">
        <v>6.1180812550999999</v>
      </c>
      <c r="T325" s="8" t="s">
        <v>8</v>
      </c>
      <c r="U325" s="8">
        <v>6.2252245657999996</v>
      </c>
      <c r="V325" s="8">
        <v>8.0907844868000005</v>
      </c>
      <c r="W325" s="8">
        <v>79.142853185700005</v>
      </c>
      <c r="X325" s="8" t="s">
        <v>8</v>
      </c>
      <c r="Y325" s="8">
        <v>32.956706152000002</v>
      </c>
      <c r="Z325" s="8" t="s">
        <v>8</v>
      </c>
      <c r="AA325" s="8">
        <v>13.5276898283</v>
      </c>
      <c r="AB325" s="8" t="s">
        <v>8</v>
      </c>
      <c r="AC325" s="8">
        <v>42.982084946599997</v>
      </c>
      <c r="AD325" s="8" t="s">
        <v>8</v>
      </c>
      <c r="AE325" s="8">
        <v>17.121152796299999</v>
      </c>
      <c r="AF325" s="8" t="s">
        <v>8</v>
      </c>
      <c r="AG325" s="8">
        <v>36.097578216199999</v>
      </c>
      <c r="AH325" s="8" t="s">
        <v>8</v>
      </c>
      <c r="AI325" s="8">
        <v>21.8233741588</v>
      </c>
      <c r="AJ325" s="11" t="s">
        <v>8</v>
      </c>
    </row>
    <row r="326" spans="1:36">
      <c r="A326" s="29">
        <v>45200</v>
      </c>
      <c r="B326" s="8">
        <v>0.99994394980000001</v>
      </c>
      <c r="C326" s="8" t="s">
        <v>8</v>
      </c>
      <c r="D326" s="11">
        <f t="shared" ref="D326" si="101">AVERAGE(B324:B326)</f>
        <v>0.33921816890000001</v>
      </c>
      <c r="E326" s="12">
        <v>-6.9677331959000002</v>
      </c>
      <c r="F326" s="8" t="s">
        <v>8</v>
      </c>
      <c r="G326" s="11">
        <f t="shared" ref="G326" si="102">AVERAGE(E324:E326)</f>
        <v>-7.0909307900333332</v>
      </c>
      <c r="H326" s="12">
        <v>-2.3050430801999999</v>
      </c>
      <c r="I326" s="8" t="s">
        <v>8</v>
      </c>
      <c r="J326" s="11">
        <f t="shared" ref="J326" si="103">AVERAGE(H324:H326)</f>
        <v>1.2627014696666665</v>
      </c>
      <c r="K326" s="12">
        <v>4.8751662927000003</v>
      </c>
      <c r="L326" s="8" t="s">
        <v>8</v>
      </c>
      <c r="M326" s="11">
        <f t="shared" ref="M326" si="104">AVERAGE(K324:K326)</f>
        <v>7.1244440742333337</v>
      </c>
      <c r="N326" s="12">
        <v>12.2826573836</v>
      </c>
      <c r="O326" s="8" t="s">
        <v>8</v>
      </c>
      <c r="P326" s="11">
        <f t="shared" ref="P326" si="105">AVERAGE(N324:N326)</f>
        <v>13.379348790133335</v>
      </c>
      <c r="Q326" s="12">
        <v>42.266330356899999</v>
      </c>
      <c r="R326" s="8" t="s">
        <v>8</v>
      </c>
      <c r="S326" s="12">
        <v>10.437771958400001</v>
      </c>
      <c r="T326" s="8" t="s">
        <v>8</v>
      </c>
      <c r="U326" s="8">
        <v>1.4473638253000001</v>
      </c>
      <c r="V326" s="8">
        <v>4.2038620623000007</v>
      </c>
      <c r="W326" s="8">
        <v>77.441405291999999</v>
      </c>
      <c r="X326" s="8" t="s">
        <v>8</v>
      </c>
      <c r="Y326" s="8">
        <v>29.841227465500001</v>
      </c>
      <c r="Z326" s="8" t="s">
        <v>8</v>
      </c>
      <c r="AA326" s="8">
        <v>10.659368967100001</v>
      </c>
      <c r="AB326" s="8" t="s">
        <v>8</v>
      </c>
      <c r="AC326" s="8">
        <v>42.662374954800001</v>
      </c>
      <c r="AD326" s="8" t="s">
        <v>8</v>
      </c>
      <c r="AE326" s="8">
        <v>17.286538424900002</v>
      </c>
      <c r="AF326" s="8" t="s">
        <v>8</v>
      </c>
      <c r="AG326" s="8">
        <v>36.602818690900001</v>
      </c>
      <c r="AH326" s="8" t="s">
        <v>8</v>
      </c>
      <c r="AI326" s="8">
        <v>19.675577166899998</v>
      </c>
      <c r="AJ326" s="11" t="s">
        <v>8</v>
      </c>
    </row>
    <row r="327" spans="1:36">
      <c r="A327" s="29">
        <v>45231</v>
      </c>
      <c r="B327" s="8">
        <v>1.4189616285</v>
      </c>
      <c r="C327" s="8" t="s">
        <v>8</v>
      </c>
      <c r="D327" s="11">
        <f t="shared" ref="D327" si="106">AVERAGE(B325:B327)</f>
        <v>0.4375638805</v>
      </c>
      <c r="E327" s="12">
        <v>-8.3706694006000006</v>
      </c>
      <c r="F327" s="8" t="s">
        <v>8</v>
      </c>
      <c r="G327" s="11">
        <f t="shared" ref="G327" si="107">AVERAGE(E325:E327)</f>
        <v>-7.1658990301000003</v>
      </c>
      <c r="H327" s="12">
        <v>-9.0409002200000005E-2</v>
      </c>
      <c r="I327" s="8" t="s">
        <v>8</v>
      </c>
      <c r="J327" s="11">
        <f t="shared" ref="J327" si="108">AVERAGE(H325:H327)</f>
        <v>-0.10307342479999999</v>
      </c>
      <c r="K327" s="12">
        <v>7.4356654040999999</v>
      </c>
      <c r="L327" s="8" t="s">
        <v>8</v>
      </c>
      <c r="M327" s="11">
        <f t="shared" ref="M327" si="109">AVERAGE(K325:K327)</f>
        <v>6.6427980039000003</v>
      </c>
      <c r="N327" s="12">
        <v>11.341537049299999</v>
      </c>
      <c r="O327" s="8" t="s">
        <v>8</v>
      </c>
      <c r="P327" s="11">
        <f t="shared" ref="P327" si="110">AVERAGE(N325:N327)</f>
        <v>13.0507700884</v>
      </c>
      <c r="Q327" s="12">
        <v>44.489101624699998</v>
      </c>
      <c r="R327" s="8" t="s">
        <v>8</v>
      </c>
      <c r="S327" s="12">
        <v>14.137922016699999</v>
      </c>
      <c r="T327" s="8" t="s">
        <v>8</v>
      </c>
      <c r="U327" s="8">
        <v>29.9756116185</v>
      </c>
      <c r="V327" s="8">
        <v>29.931058893500001</v>
      </c>
      <c r="W327" s="8">
        <v>69.698780569299998</v>
      </c>
      <c r="X327" s="8" t="s">
        <v>8</v>
      </c>
      <c r="Y327" s="8">
        <v>20.873422277900001</v>
      </c>
      <c r="Z327" s="8" t="s">
        <v>8</v>
      </c>
      <c r="AA327" s="8">
        <v>12.916172276699999</v>
      </c>
      <c r="AB327" s="8" t="s">
        <v>8</v>
      </c>
      <c r="AC327" s="8">
        <v>39.453003829300002</v>
      </c>
      <c r="AD327" s="8" t="s">
        <v>8</v>
      </c>
      <c r="AE327" s="8">
        <v>25.415413251699999</v>
      </c>
      <c r="AF327" s="8" t="s">
        <v>8</v>
      </c>
      <c r="AG327" s="8">
        <v>36.836745710899997</v>
      </c>
      <c r="AH327" s="8" t="s">
        <v>8</v>
      </c>
      <c r="AI327" s="8">
        <v>22.999001530699999</v>
      </c>
      <c r="AJ327" s="11" t="s">
        <v>8</v>
      </c>
    </row>
    <row r="328" spans="1:36">
      <c r="A328" s="29">
        <v>45261</v>
      </c>
      <c r="B328" s="8">
        <v>-5.0532302212999998</v>
      </c>
      <c r="C328" s="8" t="s">
        <v>8</v>
      </c>
      <c r="D328" s="11">
        <f t="shared" ref="D328" si="111">AVERAGE(B326:B328)</f>
        <v>-0.8781082143333333</v>
      </c>
      <c r="E328" s="12">
        <v>-12.091824922600001</v>
      </c>
      <c r="F328" s="8" t="s">
        <v>8</v>
      </c>
      <c r="G328" s="11">
        <f t="shared" ref="G328" si="112">AVERAGE(E326:E328)</f>
        <v>-9.1434091730333336</v>
      </c>
      <c r="H328" s="12">
        <v>0.3188968807</v>
      </c>
      <c r="I328" s="8" t="s">
        <v>8</v>
      </c>
      <c r="J328" s="11">
        <f t="shared" ref="J328" si="113">AVERAGE(H326:H328)</f>
        <v>-0.69218506723333328</v>
      </c>
      <c r="K328" s="12">
        <v>15.7793140072</v>
      </c>
      <c r="L328" s="8" t="s">
        <v>8</v>
      </c>
      <c r="M328" s="11">
        <f t="shared" ref="M328" si="114">AVERAGE(K326:K328)</f>
        <v>9.3633819013333337</v>
      </c>
      <c r="N328" s="12">
        <v>15.115962185600001</v>
      </c>
      <c r="O328" s="8" t="s">
        <v>8</v>
      </c>
      <c r="P328" s="11">
        <f t="shared" ref="P328" si="115">AVERAGE(N326:N328)</f>
        <v>12.913385539499998</v>
      </c>
      <c r="Q328" s="12">
        <v>43.955004574199997</v>
      </c>
      <c r="R328" s="8" t="s">
        <v>8</v>
      </c>
      <c r="S328" s="12">
        <v>13.755660977</v>
      </c>
      <c r="T328" s="8" t="s">
        <v>8</v>
      </c>
      <c r="U328" s="8">
        <v>23.656038517999999</v>
      </c>
      <c r="V328" s="8">
        <v>23.973677537</v>
      </c>
      <c r="W328" s="8">
        <v>71.816409382299994</v>
      </c>
      <c r="X328" s="8" t="s">
        <v>8</v>
      </c>
      <c r="Y328" s="8">
        <v>13.2774644905</v>
      </c>
      <c r="Z328" s="8" t="s">
        <v>8</v>
      </c>
      <c r="AA328" s="8">
        <v>15.9394578714</v>
      </c>
      <c r="AB328" s="8" t="s">
        <v>8</v>
      </c>
      <c r="AC328" s="8">
        <v>43.329412553200001</v>
      </c>
      <c r="AD328" s="8" t="s">
        <v>8</v>
      </c>
      <c r="AE328" s="8">
        <v>24.1954574793</v>
      </c>
      <c r="AF328" s="8" t="s">
        <v>8</v>
      </c>
      <c r="AG328" s="8">
        <v>37.804209589899997</v>
      </c>
      <c r="AH328" s="8" t="s">
        <v>8</v>
      </c>
      <c r="AI328" s="8">
        <v>22.495708959400002</v>
      </c>
      <c r="AJ328" s="11" t="s">
        <v>8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8"/>
  <sheetViews>
    <sheetView showGridLines="0" zoomScaleNormal="100" workbookViewId="0">
      <pane xSplit="1" ySplit="7" topLeftCell="B31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719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878</v>
      </c>
      <c r="X6" s="80"/>
      <c r="Y6" s="80" t="s">
        <v>877</v>
      </c>
      <c r="Z6" s="80"/>
      <c r="AA6" s="80" t="s">
        <v>879</v>
      </c>
      <c r="AB6" s="80"/>
      <c r="AC6" s="80" t="s">
        <v>13</v>
      </c>
      <c r="AD6" s="80"/>
      <c r="AE6" s="80" t="s">
        <v>880</v>
      </c>
      <c r="AF6" s="80"/>
      <c r="AG6" s="80" t="s">
        <v>881</v>
      </c>
      <c r="AH6" s="80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4.9794654170574173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2.3791227590574167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24.47761831605742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20.421176465057417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15.851245548057417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10.806577085057416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7.3364848870574164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32.786975710057419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32.43906188705742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67.033108800057406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37.735670076057417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22.598444016057421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23.512778447057421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24.406049769057418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27.811835128057421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20.735321048057415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14.010722105057416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17.104079703057415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12.212660417057418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9.6005862050574162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6.399386450057416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3.8893756830574171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2.499061113057417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4.9371887430574155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2.217960623057416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7.716236295057417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10.137097553057417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8.4847311830574164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12.225326519057417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10.492439283057417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11.153654303057415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25.34886213305742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9.1771629130574173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11.28438789105742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9.3806048950574201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1.0688130320574163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8.2100271930574173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34.259839922057417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22.482408155057421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17.593614370057416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14.045827208057418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10.964708440057416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11.246983312057417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9.6332391560574173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40.21316724105742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44.854488171057419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45.906253803057417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47.180396147057415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59.553078867057408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47.336664137057419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34.815006203057415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21.415866403057418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34.493097947057421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16.009530726057417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15.356540389057416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10.679771237057416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5.8811796550574167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2.717560935057417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10.01440028505742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7.7061042730574165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4.1885986900574164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4.6380322110574168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12.045228362057417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10.691674295057416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12.556818988057417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12.663559846057415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11.295776650057416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8.5965499950574173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24.205138485057422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49.421763904057407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35.758238381057417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27.60678584905742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24.865606511057422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24.202769430057419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16.991655659057418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12.173876421057415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13.386888580057416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10.901436097057417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9.1838696970574158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13.98793694005742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14.006061705057419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9.0086389280574171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6.5736962490574165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10.886039751057417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5.401608249057416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6.5146566920574163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7.8943264120574153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9.3241051130574171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9.1285535290574167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10.053518770057416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8.8557005440574166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10.032695993057416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5.6332132560574166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1.4129262830574154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2.0777390070574158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1.2452160810574169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3.4659719760574159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5.5127189560574159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7.6209256880574152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8.3162102470574162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8.135844409057416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8.3597264910574172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7.5108330900574174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5.9098419540574163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7.2547720560574165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4.6112088650574163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6.578798890057417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6.4050334900574164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9.9989388170574163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5.8274471890574162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5.3187751110574162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7.5528553800574159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8.7418735000574159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6.8500671870574159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10.280199333057416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14.578036517057416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21.404560328057421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17.953925926057419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10.053017592057417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17.032015629057419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5.1704741260574174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5.3918752120574158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7.8872846830574161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10.394665289057416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8.8245582080574163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9.7746497690574152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9.7008524040574162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5.4623034040574172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2.3538724220574156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6.9143175440574165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1.8618436340574158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1.2548949580574158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5.6486889490574166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9.5728973410574163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13.741416240057417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8.6385907940574178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9.1941302670574174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8.5964165070574161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8.2861395500574169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7.0045912150574168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5.8809728020574168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1.0513176860574163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15.846345763057421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6.6370875680574164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6.4567349020574163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4.6823690274324177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5.7833230256324182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6.0057629467324176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6.4519381352324174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7.3669462957324168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7.0416943598324178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5.7901323372324169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10.333808911732417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11.935152946832417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19.37504068283242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25.826280088832419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23.60813843963242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16.532974626532422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10.458627461032417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6.9385234983324171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6.1166426107324172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5.9066990169324169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5.398777315732417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8.5769772506324173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15.799457759532419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14.01862744453242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12.936966927632421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11.973221833932419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5.6775816362324178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-0.64745546876758286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5.6198976989324168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6.9839358619324168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5.9097858831324164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7.4222680991324168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4.9452332066324169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13.226030740632417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3.2117082919324171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-1.5373493677675834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-3.4020194278675824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-2.9705426290675829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-2.0777206826675831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1.8612836615324166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2.2881561316324168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5.1405655621324176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5.7712377001324171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4.837457458232417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4.1737569082324164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3.7607128944324169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-2.6343706467582884E-2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2.2297968632324174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1.3078284304324166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3.6347732753324169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7.9056165271324179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6.2572873977324175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9.1497697766324162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5.6746837257324172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6.0739913187324168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5.0669852721324178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3.1473692275324172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2.7585266249324167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0.28819585873241704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9.0070424840324179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17.734641683432418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19.487915843432418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13.245670621932421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3.6383536823324163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6.1241773758324163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6.5893163316324168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6.5173139142324175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6.7075058197324164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11.386198762832414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11.114315021332414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10.857694168032417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7.0683486630324186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5.2949647578324166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2.4571116480324178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-0.30268690406758303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4.1384311434083338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2.7160116110083332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5.1311169208083331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5.5651910145083336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4.7491467968083336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10.515435941208334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7.9708623917083337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2.7481983236083334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7.0529896574083324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6.136628657308334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7.3974937377083325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8.8936261091083324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9.784507232808334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9.7128618431083336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6.954829720008334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5.5527606798083333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6.7146327850083338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5.9200010515083337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3.3641898244083333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4.9178820766083335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2.8511115966083334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4.5798006481083338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4.2685909866083334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3.0344375440083331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0.59703624910833319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4.5375657833083327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7.2672620697083339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5.6036409993083325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5.4635479305083336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3.5661110334083332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10.699142297508333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2.4866503981083334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2.9087802424083335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1.1473202607083328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6.1718782529083338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16.626612057908336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6.687237714008333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8.4073014206083343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5.3081150745083336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5.7519852534083338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5.2531533985083332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3.9755916010083334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4.4568428717083339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5.5891487483083333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3.4449786370083335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2.6021254818083328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2.6476771669083332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2.8761767576083335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2.661252305708333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3.5384039407083336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5.2820105813083336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6.3139441533083334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6.1073141475083332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5.2420875605083337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6.7967574384083331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11.964726891508334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7.9177743615083331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4.7290316477083314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6.4674038048083338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3.9737226060083342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6.5820892350083318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6.2413888406083329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8.4955220506083329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6.2514781308083336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6.8296768566083337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9.4693571990083338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6.7197034638083339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5.7697021619083335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5.9633393253083327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10.430649714108334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16.168983280608334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3.7247560412083338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8.0812162203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4.9250289612000007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3.6871451557999997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5.0977541705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5.1696141782999998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3.1649872220000002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6.7293588146000003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1.1613641201000002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1.6280951477999999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-4.8322864453000003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-1.0118744254999998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0.52427125549999998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2.3943216201999999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2.5705076352999998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5.1032630215000001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6.2517552123000009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6.1956558155999994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8.5782468308999995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10.815944806800001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17.6154466003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15.839085046099999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16.539535880300001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4.9941468568000005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12.6278474435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-1.353200011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  <row r="322" spans="1:36">
      <c r="A322" s="29">
        <v>45078</v>
      </c>
      <c r="B322" s="8">
        <v>-12.1243431361</v>
      </c>
      <c r="C322" s="8" t="s">
        <v>8</v>
      </c>
      <c r="D322" s="11">
        <f t="shared" ref="D322" si="81">AVERAGE(B320:B322)</f>
        <v>-11.403143950833334</v>
      </c>
      <c r="E322" s="12">
        <v>4.4459878046999997</v>
      </c>
      <c r="F322" s="8" t="s">
        <v>8</v>
      </c>
      <c r="G322" s="11">
        <f t="shared" ref="G322" si="82">AVERAGE(E320:E322)</f>
        <v>-13.519086202966667</v>
      </c>
      <c r="H322" s="12">
        <v>17.4162632968</v>
      </c>
      <c r="I322" s="8" t="s">
        <v>8</v>
      </c>
      <c r="J322" s="11">
        <f t="shared" ref="J322" si="83">AVERAGE(H320:H322)</f>
        <v>11.245388224966666</v>
      </c>
      <c r="K322" s="12">
        <v>-3.7191822389999998</v>
      </c>
      <c r="L322" s="8" t="s">
        <v>8</v>
      </c>
      <c r="M322" s="11">
        <f t="shared" ref="M322" si="84">AVERAGE(K320:K322)</f>
        <v>-3.8526865318666665</v>
      </c>
      <c r="N322" s="12">
        <v>11.852374473499999</v>
      </c>
      <c r="O322" s="8" t="s">
        <v>8</v>
      </c>
      <c r="P322" s="11">
        <f t="shared" ref="P322" si="85">AVERAGE(N320:N322)</f>
        <v>15.733163079266667</v>
      </c>
      <c r="Q322" s="12">
        <v>53.815361539500003</v>
      </c>
      <c r="R322" s="8" t="s">
        <v>8</v>
      </c>
      <c r="S322" s="12">
        <v>29.851294270299999</v>
      </c>
      <c r="T322" s="8" t="s">
        <v>8</v>
      </c>
      <c r="U322" s="8">
        <v>11.249355706899999</v>
      </c>
      <c r="V322" s="8">
        <v>13.708008255899999</v>
      </c>
      <c r="W322" s="8">
        <v>65.477595814899999</v>
      </c>
      <c r="X322" s="8" t="s">
        <v>8</v>
      </c>
      <c r="Y322" s="8">
        <v>31.3183880329</v>
      </c>
      <c r="Z322" s="8" t="s">
        <v>8</v>
      </c>
      <c r="AA322" s="8">
        <v>21.331607967099998</v>
      </c>
      <c r="AB322" s="8" t="s">
        <v>8</v>
      </c>
      <c r="AC322" s="8">
        <v>32.042032799799998</v>
      </c>
      <c r="AD322" s="8" t="s">
        <v>8</v>
      </c>
      <c r="AE322" s="8">
        <v>11.191021644699999</v>
      </c>
      <c r="AF322" s="8" t="s">
        <v>8</v>
      </c>
      <c r="AG322" s="8">
        <v>7.1243073630999998</v>
      </c>
      <c r="AH322" s="8" t="s">
        <v>8</v>
      </c>
      <c r="AI322" s="8">
        <v>38.079686139499998</v>
      </c>
      <c r="AJ322" s="11" t="s">
        <v>8</v>
      </c>
    </row>
    <row r="323" spans="1:36">
      <c r="A323" s="29">
        <v>45108</v>
      </c>
      <c r="B323" s="8">
        <v>20.351651897499998</v>
      </c>
      <c r="C323" s="8" t="s">
        <v>8</v>
      </c>
      <c r="D323" s="11">
        <f t="shared" ref="D323" si="86">AVERAGE(B321:B323)</f>
        <v>-0.71399867953333407</v>
      </c>
      <c r="E323" s="12">
        <v>-3.7271172780000001</v>
      </c>
      <c r="F323" s="8" t="s">
        <v>8</v>
      </c>
      <c r="G323" s="11">
        <f t="shared" ref="G323" si="87">AVERAGE(E321:E323)</f>
        <v>-6.7853894431666673</v>
      </c>
      <c r="H323" s="12">
        <v>19.837429073500001</v>
      </c>
      <c r="I323" s="8" t="s">
        <v>8</v>
      </c>
      <c r="J323" s="11">
        <f t="shared" ref="J323" si="88">AVERAGE(H321:H323)</f>
        <v>14.101206409833333</v>
      </c>
      <c r="K323" s="12">
        <v>-4.8412886223999996</v>
      </c>
      <c r="L323" s="8" t="s">
        <v>8</v>
      </c>
      <c r="M323" s="11">
        <f t="shared" ref="M323" si="89">AVERAGE(K321:K323)</f>
        <v>-2.3494066004999996</v>
      </c>
      <c r="N323" s="12">
        <v>12.624085495999999</v>
      </c>
      <c r="O323" s="8" t="s">
        <v>8</v>
      </c>
      <c r="P323" s="11">
        <f t="shared" ref="P323" si="90">AVERAGE(N321:N323)</f>
        <v>13.952948366699999</v>
      </c>
      <c r="Q323" s="12">
        <v>50.572419988900002</v>
      </c>
      <c r="R323" s="8" t="s">
        <v>8</v>
      </c>
      <c r="S323" s="12">
        <v>24.106117603800001</v>
      </c>
      <c r="T323" s="8" t="s">
        <v>8</v>
      </c>
      <c r="U323" s="8">
        <v>0.50945302449999996</v>
      </c>
      <c r="V323" s="8">
        <v>4.0138826475</v>
      </c>
      <c r="W323" s="8">
        <v>72.220513736599997</v>
      </c>
      <c r="X323" s="8" t="s">
        <v>8</v>
      </c>
      <c r="Y323" s="8">
        <v>26.3635735348</v>
      </c>
      <c r="Z323" s="8" t="s">
        <v>8</v>
      </c>
      <c r="AA323" s="8">
        <v>22.147580042600001</v>
      </c>
      <c r="AB323" s="8" t="s">
        <v>8</v>
      </c>
      <c r="AC323" s="8">
        <v>46.5454806706</v>
      </c>
      <c r="AD323" s="8" t="s">
        <v>8</v>
      </c>
      <c r="AE323" s="8">
        <v>9.9524821910999997</v>
      </c>
      <c r="AF323" s="8" t="s">
        <v>8</v>
      </c>
      <c r="AG323" s="8">
        <v>7.2466539853</v>
      </c>
      <c r="AH323" s="8" t="s">
        <v>8</v>
      </c>
      <c r="AI323" s="8">
        <v>33.652990685600003</v>
      </c>
      <c r="AJ323" s="11" t="s">
        <v>8</v>
      </c>
    </row>
    <row r="324" spans="1:36">
      <c r="A324" s="29">
        <v>45139</v>
      </c>
      <c r="B324" s="8">
        <v>14.3491633577</v>
      </c>
      <c r="C324" s="8" t="s">
        <v>8</v>
      </c>
      <c r="D324" s="11">
        <f t="shared" ref="D324" si="91">AVERAGE(B322:B324)</f>
        <v>7.5254907063666652</v>
      </c>
      <c r="E324" s="12">
        <v>-14.2514941345</v>
      </c>
      <c r="F324" s="8" t="s">
        <v>8</v>
      </c>
      <c r="G324" s="11">
        <f t="shared" ref="G324" si="92">AVERAGE(E322:E324)</f>
        <v>-4.5108745359333335</v>
      </c>
      <c r="H324" s="12">
        <v>1.611641095</v>
      </c>
      <c r="I324" s="8" t="s">
        <v>8</v>
      </c>
      <c r="J324" s="11">
        <f t="shared" ref="J324" si="93">AVERAGE(H322:H324)</f>
        <v>12.955111155100001</v>
      </c>
      <c r="K324" s="12">
        <v>-3.2753837029000001</v>
      </c>
      <c r="L324" s="8" t="s">
        <v>8</v>
      </c>
      <c r="M324" s="11">
        <f t="shared" ref="M324" si="94">AVERAGE(K322:K324)</f>
        <v>-3.9452848547666668</v>
      </c>
      <c r="N324" s="12">
        <v>11.587739283199999</v>
      </c>
      <c r="O324" s="8" t="s">
        <v>8</v>
      </c>
      <c r="P324" s="11">
        <f t="shared" ref="P324" si="95">AVERAGE(N322:N324)</f>
        <v>12.021399750900001</v>
      </c>
      <c r="Q324" s="12">
        <v>49.036162983399997</v>
      </c>
      <c r="R324" s="8" t="s">
        <v>8</v>
      </c>
      <c r="S324" s="12">
        <v>30.1217612654</v>
      </c>
      <c r="T324" s="8" t="s">
        <v>8</v>
      </c>
      <c r="U324" s="8">
        <v>0.56565791219999995</v>
      </c>
      <c r="V324" s="8">
        <v>5.3513909752000002</v>
      </c>
      <c r="W324" s="8">
        <v>63.540855409199999</v>
      </c>
      <c r="X324" s="8" t="s">
        <v>8</v>
      </c>
      <c r="Y324" s="8">
        <v>21.439137924800001</v>
      </c>
      <c r="Z324" s="8" t="s">
        <v>8</v>
      </c>
      <c r="AA324" s="8">
        <v>8.1730659917999997</v>
      </c>
      <c r="AB324" s="8" t="s">
        <v>8</v>
      </c>
      <c r="AC324" s="8">
        <v>37.908687841499997</v>
      </c>
      <c r="AD324" s="8" t="s">
        <v>8</v>
      </c>
      <c r="AE324" s="8">
        <v>13.8759938284</v>
      </c>
      <c r="AF324" s="8" t="s">
        <v>8</v>
      </c>
      <c r="AG324" s="8">
        <v>9.9089011664999997</v>
      </c>
      <c r="AH324" s="8" t="s">
        <v>8</v>
      </c>
      <c r="AI324" s="8">
        <v>38.033507531399998</v>
      </c>
      <c r="AJ324" s="11" t="s">
        <v>8</v>
      </c>
    </row>
    <row r="325" spans="1:36">
      <c r="A325" s="29">
        <v>45170</v>
      </c>
      <c r="B325" s="8">
        <v>17.9579092448</v>
      </c>
      <c r="C325" s="8" t="s">
        <v>8</v>
      </c>
      <c r="D325" s="11">
        <f t="shared" ref="D325" si="96">AVERAGE(B323:B325)</f>
        <v>17.552908166666665</v>
      </c>
      <c r="E325" s="12">
        <v>-23.538844811600001</v>
      </c>
      <c r="F325" s="8" t="s">
        <v>8</v>
      </c>
      <c r="G325" s="11">
        <f t="shared" ref="G325" si="97">AVERAGE(E323:E325)</f>
        <v>-13.839152074700001</v>
      </c>
      <c r="H325" s="12">
        <v>7.0412300199000004</v>
      </c>
      <c r="I325" s="8" t="s">
        <v>8</v>
      </c>
      <c r="J325" s="11">
        <f t="shared" ref="J325" si="98">AVERAGE(H323:H325)</f>
        <v>9.4967667294666658</v>
      </c>
      <c r="K325" s="12">
        <v>-3.8203089593000001</v>
      </c>
      <c r="L325" s="8" t="s">
        <v>8</v>
      </c>
      <c r="M325" s="11">
        <f t="shared" ref="M325" si="99">AVERAGE(K323:K325)</f>
        <v>-3.9789937615333333</v>
      </c>
      <c r="N325" s="12">
        <v>13.355546547599999</v>
      </c>
      <c r="O325" s="8" t="s">
        <v>8</v>
      </c>
      <c r="P325" s="11">
        <f t="shared" ref="P325" si="100">AVERAGE(N323:N325)</f>
        <v>12.522457108933333</v>
      </c>
      <c r="Q325" s="12">
        <v>50.946663699600002</v>
      </c>
      <c r="R325" s="8" t="s">
        <v>8</v>
      </c>
      <c r="S325" s="12">
        <v>25.088856972399999</v>
      </c>
      <c r="T325" s="8" t="s">
        <v>8</v>
      </c>
      <c r="U325" s="8">
        <v>4.9778345240000004</v>
      </c>
      <c r="V325" s="8">
        <v>9.6708917480000007</v>
      </c>
      <c r="W325" s="8">
        <v>70.321004641800002</v>
      </c>
      <c r="X325" s="8" t="s">
        <v>8</v>
      </c>
      <c r="Y325" s="8">
        <v>29.676998698999999</v>
      </c>
      <c r="Z325" s="8" t="s">
        <v>8</v>
      </c>
      <c r="AA325" s="8">
        <v>27.8682606934</v>
      </c>
      <c r="AB325" s="8" t="s">
        <v>8</v>
      </c>
      <c r="AC325" s="8">
        <v>36.095447795399998</v>
      </c>
      <c r="AD325" s="8" t="s">
        <v>8</v>
      </c>
      <c r="AE325" s="8">
        <v>11.8487519454</v>
      </c>
      <c r="AF325" s="8" t="s">
        <v>8</v>
      </c>
      <c r="AG325" s="8">
        <v>7.4999450778999996</v>
      </c>
      <c r="AH325" s="8" t="s">
        <v>8</v>
      </c>
      <c r="AI325" s="8">
        <v>38.708539520800002</v>
      </c>
      <c r="AJ325" s="11" t="s">
        <v>8</v>
      </c>
    </row>
    <row r="326" spans="1:36">
      <c r="A326" s="29">
        <v>45200</v>
      </c>
      <c r="B326" s="8">
        <v>13.3980386023</v>
      </c>
      <c r="C326" s="8" t="s">
        <v>8</v>
      </c>
      <c r="D326" s="11">
        <f t="shared" ref="D326" si="101">AVERAGE(B324:B326)</f>
        <v>15.235037068266665</v>
      </c>
      <c r="E326" s="12">
        <v>-27.010367514999999</v>
      </c>
      <c r="F326" s="8" t="s">
        <v>8</v>
      </c>
      <c r="G326" s="11">
        <f t="shared" ref="G326" si="102">AVERAGE(E324:E326)</f>
        <v>-21.600235487033331</v>
      </c>
      <c r="H326" s="12">
        <v>22.196674420099999</v>
      </c>
      <c r="I326" s="8" t="s">
        <v>8</v>
      </c>
      <c r="J326" s="11">
        <f t="shared" ref="J326" si="103">AVERAGE(H324:H326)</f>
        <v>10.283181845</v>
      </c>
      <c r="K326" s="12">
        <v>4.7147249053999998</v>
      </c>
      <c r="L326" s="8" t="s">
        <v>8</v>
      </c>
      <c r="M326" s="11">
        <f t="shared" ref="M326" si="104">AVERAGE(K324:K326)</f>
        <v>-0.79365591893333354</v>
      </c>
      <c r="N326" s="12">
        <v>16.457894443000001</v>
      </c>
      <c r="O326" s="8" t="s">
        <v>8</v>
      </c>
      <c r="P326" s="11">
        <f t="shared" ref="P326" si="105">AVERAGE(N324:N326)</f>
        <v>13.800393424600001</v>
      </c>
      <c r="Q326" s="12">
        <v>56.487692940499997</v>
      </c>
      <c r="R326" s="8" t="s">
        <v>8</v>
      </c>
      <c r="S326" s="12">
        <v>25.552549253500001</v>
      </c>
      <c r="T326" s="8" t="s">
        <v>8</v>
      </c>
      <c r="U326" s="8">
        <v>7.1771049727999996</v>
      </c>
      <c r="V326" s="8">
        <v>9.9668407277999993</v>
      </c>
      <c r="W326" s="8">
        <v>70.0198538068</v>
      </c>
      <c r="X326" s="8" t="s">
        <v>8</v>
      </c>
      <c r="Y326" s="8">
        <v>31.5467283638</v>
      </c>
      <c r="Z326" s="8" t="s">
        <v>8</v>
      </c>
      <c r="AA326" s="8">
        <v>21.016093384099999</v>
      </c>
      <c r="AB326" s="8" t="s">
        <v>8</v>
      </c>
      <c r="AC326" s="8">
        <v>28.457589374800001</v>
      </c>
      <c r="AD326" s="8" t="s">
        <v>8</v>
      </c>
      <c r="AE326" s="8">
        <v>15.0889765243</v>
      </c>
      <c r="AF326" s="8" t="s">
        <v>8</v>
      </c>
      <c r="AG326" s="8">
        <v>13.8141588903</v>
      </c>
      <c r="AH326" s="8" t="s">
        <v>8</v>
      </c>
      <c r="AI326" s="8">
        <v>36.489838388199999</v>
      </c>
      <c r="AJ326" s="11" t="s">
        <v>8</v>
      </c>
    </row>
    <row r="327" spans="1:36">
      <c r="A327" s="29">
        <v>45231</v>
      </c>
      <c r="B327" s="8">
        <v>17.148139520899999</v>
      </c>
      <c r="C327" s="8" t="s">
        <v>8</v>
      </c>
      <c r="D327" s="11">
        <f t="shared" ref="D327" si="106">AVERAGE(B325:B327)</f>
        <v>16.168029122666667</v>
      </c>
      <c r="E327" s="12">
        <v>-21.069565741200002</v>
      </c>
      <c r="F327" s="8" t="s">
        <v>8</v>
      </c>
      <c r="G327" s="11">
        <f t="shared" ref="G327" si="107">AVERAGE(E325:E327)</f>
        <v>-23.872926022600002</v>
      </c>
      <c r="H327" s="12">
        <v>3.0504947241</v>
      </c>
      <c r="I327" s="8" t="s">
        <v>8</v>
      </c>
      <c r="J327" s="11">
        <f t="shared" ref="J327" si="108">AVERAGE(H325:H327)</f>
        <v>10.762799721366667</v>
      </c>
      <c r="K327" s="12">
        <v>-0.82491908800000002</v>
      </c>
      <c r="L327" s="8" t="s">
        <v>8</v>
      </c>
      <c r="M327" s="11">
        <f t="shared" ref="M327" si="109">AVERAGE(K325:K327)</f>
        <v>2.3165619366666539E-2</v>
      </c>
      <c r="N327" s="12">
        <v>12.8493590508</v>
      </c>
      <c r="O327" s="8" t="s">
        <v>8</v>
      </c>
      <c r="P327" s="11">
        <f t="shared" ref="P327" si="110">AVERAGE(N325:N327)</f>
        <v>14.220933347133334</v>
      </c>
      <c r="Q327" s="12">
        <v>46.365464962899999</v>
      </c>
      <c r="R327" s="8" t="s">
        <v>8</v>
      </c>
      <c r="S327" s="12">
        <v>28.343081402100001</v>
      </c>
      <c r="T327" s="8" t="s">
        <v>8</v>
      </c>
      <c r="U327" s="8">
        <v>32.750871161699997</v>
      </c>
      <c r="V327" s="8">
        <v>32.447315905699995</v>
      </c>
      <c r="W327" s="8">
        <v>71.166990741000006</v>
      </c>
      <c r="X327" s="8" t="s">
        <v>8</v>
      </c>
      <c r="Y327" s="8">
        <v>18.187113727300002</v>
      </c>
      <c r="Z327" s="8" t="s">
        <v>8</v>
      </c>
      <c r="AA327" s="8">
        <v>23.144977326500001</v>
      </c>
      <c r="AB327" s="8" t="s">
        <v>8</v>
      </c>
      <c r="AC327" s="8">
        <v>34.468491998200001</v>
      </c>
      <c r="AD327" s="8" t="s">
        <v>8</v>
      </c>
      <c r="AE327" s="8">
        <v>13.656470046800001</v>
      </c>
      <c r="AF327" s="8" t="s">
        <v>8</v>
      </c>
      <c r="AG327" s="8">
        <v>2.7183518351</v>
      </c>
      <c r="AH327" s="8" t="s">
        <v>8</v>
      </c>
      <c r="AI327" s="8">
        <v>36.192564328099998</v>
      </c>
      <c r="AJ327" s="11" t="s">
        <v>8</v>
      </c>
    </row>
    <row r="328" spans="1:36">
      <c r="A328" s="29">
        <v>45261</v>
      </c>
      <c r="B328" s="8">
        <v>16.058631063699998</v>
      </c>
      <c r="C328" s="8" t="s">
        <v>8</v>
      </c>
      <c r="D328" s="11">
        <f t="shared" ref="D328" si="111">AVERAGE(B326:B328)</f>
        <v>15.534936395633332</v>
      </c>
      <c r="E328" s="12">
        <v>-24.117785435799998</v>
      </c>
      <c r="F328" s="8" t="s">
        <v>8</v>
      </c>
      <c r="G328" s="11">
        <f t="shared" ref="G328" si="112">AVERAGE(E326:E328)</f>
        <v>-24.065906230666666</v>
      </c>
      <c r="H328" s="12">
        <v>8.0978437404000001</v>
      </c>
      <c r="I328" s="8" t="s">
        <v>8</v>
      </c>
      <c r="J328" s="11">
        <f t="shared" ref="J328" si="113">AVERAGE(H326:H328)</f>
        <v>11.115004294866667</v>
      </c>
      <c r="K328" s="12">
        <v>-0.17131548529999999</v>
      </c>
      <c r="L328" s="8" t="s">
        <v>8</v>
      </c>
      <c r="M328" s="11">
        <f t="shared" ref="M328" si="114">AVERAGE(K326:K328)</f>
        <v>1.2394967773666665</v>
      </c>
      <c r="N328" s="12">
        <v>15.445085001300001</v>
      </c>
      <c r="O328" s="8" t="s">
        <v>8</v>
      </c>
      <c r="P328" s="11">
        <f t="shared" ref="P328" si="115">AVERAGE(N326:N328)</f>
        <v>14.917446165033335</v>
      </c>
      <c r="Q328" s="12">
        <v>50.968019586700002</v>
      </c>
      <c r="R328" s="8" t="s">
        <v>8</v>
      </c>
      <c r="S328" s="12">
        <v>24.065266508200001</v>
      </c>
      <c r="T328" s="8" t="s">
        <v>8</v>
      </c>
      <c r="U328" s="8">
        <v>42.261813625800002</v>
      </c>
      <c r="V328" s="8">
        <v>40.989174281800004</v>
      </c>
      <c r="W328" s="8">
        <v>72.587383972799998</v>
      </c>
      <c r="X328" s="8" t="s">
        <v>8</v>
      </c>
      <c r="Y328" s="8">
        <v>26.022492529499999</v>
      </c>
      <c r="Z328" s="8" t="s">
        <v>8</v>
      </c>
      <c r="AA328" s="8">
        <v>20.071325312300001</v>
      </c>
      <c r="AB328" s="8" t="s">
        <v>8</v>
      </c>
      <c r="AC328" s="8">
        <v>30.787506002200001</v>
      </c>
      <c r="AD328" s="8" t="s">
        <v>8</v>
      </c>
      <c r="AE328" s="8">
        <v>10.1985412719</v>
      </c>
      <c r="AF328" s="8" t="s">
        <v>8</v>
      </c>
      <c r="AG328" s="8">
        <v>8.6573730381999994</v>
      </c>
      <c r="AH328" s="8" t="s">
        <v>8</v>
      </c>
      <c r="AI328" s="8">
        <v>32.017776718100002</v>
      </c>
      <c r="AJ328" s="11" t="s">
        <v>8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8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722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878</v>
      </c>
      <c r="X6" s="80"/>
      <c r="Y6" s="80" t="s">
        <v>877</v>
      </c>
      <c r="Z6" s="80"/>
      <c r="AA6" s="80" t="s">
        <v>879</v>
      </c>
      <c r="AB6" s="80"/>
      <c r="AC6" s="80" t="s">
        <v>13</v>
      </c>
      <c r="AD6" s="80"/>
      <c r="AE6" s="80" t="s">
        <v>880</v>
      </c>
      <c r="AF6" s="80"/>
      <c r="AG6" s="80" t="s">
        <v>881</v>
      </c>
      <c r="AH6" s="80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 t="s">
        <v>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 t="s">
        <v>8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 t="s">
        <v>8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 t="s">
        <v>8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 t="s">
        <v>8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 t="s">
        <v>8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 t="s">
        <v>8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 t="s">
        <v>8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 t="s">
        <v>8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 t="s">
        <v>8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 t="s">
        <v>8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 t="s">
        <v>8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 t="s">
        <v>8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 t="s">
        <v>8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 t="s">
        <v>8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 t="s">
        <v>8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 t="s">
        <v>8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 t="s">
        <v>8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 t="s">
        <v>8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 t="s">
        <v>8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 t="s">
        <v>8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 t="s">
        <v>8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 t="s">
        <v>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 t="s">
        <v>8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 t="s">
        <v>8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 t="s">
        <v>8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 t="s">
        <v>8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 t="s">
        <v>8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 t="s">
        <v>8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 t="s">
        <v>8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 t="s">
        <v>8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 t="s">
        <v>8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 t="s">
        <v>8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 t="s">
        <v>8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 t="s">
        <v>8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 t="s">
        <v>8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 t="s">
        <v>8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 t="s">
        <v>8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 t="s">
        <v>8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 t="s">
        <v>8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 t="s">
        <v>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 t="s">
        <v>8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 t="s">
        <v>8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 t="s">
        <v>8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 t="s">
        <v>8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 t="s">
        <v>8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 t="s">
        <v>8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 t="s">
        <v>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 t="s">
        <v>8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 t="s">
        <v>8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 t="s">
        <v>8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 t="s">
        <v>8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 t="s">
        <v>8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 t="s">
        <v>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 t="s">
        <v>8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 t="s">
        <v>8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 t="s">
        <v>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 t="s">
        <v>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 t="s">
        <v>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 t="s">
        <v>8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 t="s">
        <v>8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 t="s">
        <v>8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 t="s">
        <v>8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 t="s">
        <v>8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 t="s">
        <v>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 t="s">
        <v>8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 t="s">
        <v>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 t="s">
        <v>8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 t="s">
        <v>8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 t="s">
        <v>8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 t="s">
        <v>8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 t="s">
        <v>8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 t="s">
        <v>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 t="s">
        <v>8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 t="s">
        <v>8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 t="s">
        <v>8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 t="s">
        <v>8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 t="s">
        <v>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 t="s">
        <v>8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 t="s">
        <v>8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 t="s">
        <v>8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 t="s">
        <v>8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 t="s">
        <v>8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 t="s">
        <v>8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 t="s">
        <v>8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 t="s">
        <v>8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 t="s">
        <v>8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 t="s">
        <v>8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 t="s">
        <v>8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 t="s">
        <v>8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 t="s">
        <v>8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 t="s">
        <v>8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 t="s">
        <v>8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 t="s">
        <v>8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 t="s">
        <v>8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 t="s">
        <v>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 t="s">
        <v>8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 t="s">
        <v>8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 t="s">
        <v>8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 t="s">
        <v>8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 t="s">
        <v>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 t="s">
        <v>8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 t="s">
        <v>8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 t="s">
        <v>8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 t="s">
        <v>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 t="s">
        <v>8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 t="s">
        <v>8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 t="s">
        <v>8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 t="s">
        <v>8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 t="s">
        <v>8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 t="s">
        <v>8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 t="s">
        <v>8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 t="s">
        <v>8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 t="s">
        <v>8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 t="s">
        <v>8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 t="s">
        <v>8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 t="s">
        <v>8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 t="s">
        <v>8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 t="s">
        <v>8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 t="s">
        <v>8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 t="s">
        <v>8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 t="s">
        <v>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 t="s">
        <v>8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 t="s">
        <v>8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 t="s">
        <v>8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 t="s">
        <v>8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 t="s">
        <v>8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 t="s">
        <v>8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 t="s">
        <v>8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 t="s">
        <v>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 t="s">
        <v>8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 t="s">
        <v>8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 t="s">
        <v>8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 t="s">
        <v>8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 t="s">
        <v>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 t="s">
        <v>8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 t="s">
        <v>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 t="s">
        <v>8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 t="s">
        <v>8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 t="s">
        <v>8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 t="s">
        <v>8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 t="s">
        <v>8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 t="s">
        <v>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 t="s">
        <v>8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 t="s">
        <v>8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 t="s">
        <v>8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 t="s">
        <v>8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 t="s">
        <v>8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 t="s">
        <v>8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 t="s">
        <v>8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 t="s">
        <v>8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 t="s">
        <v>8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 t="s">
        <v>8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 t="s">
        <v>8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 t="s">
        <v>8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 t="s">
        <v>8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 t="s">
        <v>8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 t="s">
        <v>8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 t="s">
        <v>8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 t="s">
        <v>8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 t="s">
        <v>8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 t="s">
        <v>8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 t="s">
        <v>8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 t="s">
        <v>8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 t="s">
        <v>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 t="s">
        <v>8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 t="s">
        <v>8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 t="s">
        <v>8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 t="s">
        <v>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  <row r="322" spans="1:36">
      <c r="A322" s="29">
        <v>45078</v>
      </c>
      <c r="B322" s="8">
        <v>7.9960427162999999</v>
      </c>
      <c r="C322" s="8" t="s">
        <v>8</v>
      </c>
      <c r="D322" s="11">
        <f t="shared" ref="D322" si="73">AVERAGE(B320:B322)</f>
        <v>9.8757894190000002</v>
      </c>
      <c r="E322" s="12">
        <v>-8.6318047570999994</v>
      </c>
      <c r="F322" s="8" t="s">
        <v>8</v>
      </c>
      <c r="G322" s="11">
        <f t="shared" ref="G322" si="74">AVERAGE(E320:E322)</f>
        <v>-8.1090123859999999</v>
      </c>
      <c r="H322" s="12">
        <v>9.3614565955</v>
      </c>
      <c r="I322" s="8" t="s">
        <v>8</v>
      </c>
      <c r="J322" s="11">
        <f t="shared" ref="J322" si="75">AVERAGE(H320:H322)</f>
        <v>8.3012739938666673</v>
      </c>
      <c r="K322" s="12">
        <v>7.2496795150000004</v>
      </c>
      <c r="L322" s="8" t="s">
        <v>8</v>
      </c>
      <c r="M322" s="11">
        <f t="shared" ref="M322" si="76">AVERAGE(K320:K322)</f>
        <v>10.115226560166667</v>
      </c>
      <c r="N322" s="12">
        <v>15.1144325055</v>
      </c>
      <c r="O322" s="8" t="s">
        <v>8</v>
      </c>
      <c r="P322" s="11">
        <f t="shared" ref="P322" si="77">AVERAGE(N320:N322)</f>
        <v>18.423512933066664</v>
      </c>
      <c r="Q322" s="12">
        <v>37.283787999899999</v>
      </c>
      <c r="R322" s="8" t="s">
        <v>8</v>
      </c>
      <c r="S322" s="12">
        <v>21.356732994400002</v>
      </c>
      <c r="T322" s="8" t="s">
        <v>8</v>
      </c>
      <c r="U322" s="8">
        <v>19.305990376499999</v>
      </c>
      <c r="V322" s="8" t="s">
        <v>8</v>
      </c>
      <c r="W322" s="8">
        <v>67.089553385100004</v>
      </c>
      <c r="X322" s="8" t="s">
        <v>8</v>
      </c>
      <c r="Y322" s="8">
        <v>34.937518159600003</v>
      </c>
      <c r="Z322" s="8" t="s">
        <v>8</v>
      </c>
      <c r="AA322" s="8">
        <v>18.204828352700002</v>
      </c>
      <c r="AB322" s="8" t="s">
        <v>8</v>
      </c>
      <c r="AC322" s="8">
        <v>18.5989216517</v>
      </c>
      <c r="AD322" s="8" t="s">
        <v>8</v>
      </c>
      <c r="AE322" s="8">
        <v>6.5324730051</v>
      </c>
      <c r="AF322" s="8" t="s">
        <v>8</v>
      </c>
      <c r="AG322" s="8">
        <v>6.4705670448000001</v>
      </c>
      <c r="AH322" s="8" t="s">
        <v>8</v>
      </c>
      <c r="AI322" s="8">
        <v>33.095048154799997</v>
      </c>
      <c r="AJ322" s="11" t="s">
        <v>8</v>
      </c>
    </row>
    <row r="323" spans="1:36">
      <c r="A323" s="29">
        <v>45108</v>
      </c>
      <c r="B323" s="8">
        <v>12.925101682299999</v>
      </c>
      <c r="C323" s="8" t="s">
        <v>8</v>
      </c>
      <c r="D323" s="11">
        <f t="shared" ref="D323" si="78">AVERAGE(B321:B323)</f>
        <v>10.8731004829</v>
      </c>
      <c r="E323" s="12">
        <v>-3.3631966477000002</v>
      </c>
      <c r="F323" s="8" t="s">
        <v>8</v>
      </c>
      <c r="G323" s="11">
        <f t="shared" ref="G323" si="79">AVERAGE(E321:E323)</f>
        <v>-6.5222784468666672</v>
      </c>
      <c r="H323" s="12">
        <v>6.0876238975000003</v>
      </c>
      <c r="I323" s="8" t="s">
        <v>8</v>
      </c>
      <c r="J323" s="11">
        <f t="shared" ref="J323" si="80">AVERAGE(H321:H323)</f>
        <v>7.3680099018333349</v>
      </c>
      <c r="K323" s="12">
        <v>6.1468496456999997</v>
      </c>
      <c r="L323" s="8" t="s">
        <v>8</v>
      </c>
      <c r="M323" s="11">
        <f t="shared" ref="M323" si="81">AVERAGE(K321:K323)</f>
        <v>8.1076887087999996</v>
      </c>
      <c r="N323" s="12">
        <v>15.1173888096</v>
      </c>
      <c r="O323" s="8" t="s">
        <v>8</v>
      </c>
      <c r="P323" s="11">
        <f t="shared" ref="P323" si="82">AVERAGE(N321:N323)</f>
        <v>14.569735790233333</v>
      </c>
      <c r="Q323" s="12">
        <v>37.871022482000001</v>
      </c>
      <c r="R323" s="8" t="s">
        <v>8</v>
      </c>
      <c r="S323" s="12">
        <v>18.999976633799999</v>
      </c>
      <c r="T323" s="8" t="s">
        <v>8</v>
      </c>
      <c r="U323" s="8">
        <v>7.7799016030999999</v>
      </c>
      <c r="V323" s="8" t="s">
        <v>8</v>
      </c>
      <c r="W323" s="8">
        <v>66.502970423199997</v>
      </c>
      <c r="X323" s="8" t="s">
        <v>8</v>
      </c>
      <c r="Y323" s="8">
        <v>32.3534660543</v>
      </c>
      <c r="Z323" s="8" t="s">
        <v>8</v>
      </c>
      <c r="AA323" s="8">
        <v>13.3982110713</v>
      </c>
      <c r="AB323" s="8" t="s">
        <v>8</v>
      </c>
      <c r="AC323" s="8">
        <v>16.116641213000001</v>
      </c>
      <c r="AD323" s="8" t="s">
        <v>8</v>
      </c>
      <c r="AE323" s="8">
        <v>7.7517272536000004</v>
      </c>
      <c r="AF323" s="8" t="s">
        <v>8</v>
      </c>
      <c r="AG323" s="8">
        <v>6.2862965920000002</v>
      </c>
      <c r="AH323" s="8" t="s">
        <v>8</v>
      </c>
      <c r="AI323" s="8">
        <v>34.146688616299997</v>
      </c>
      <c r="AJ323" s="11" t="s">
        <v>8</v>
      </c>
    </row>
    <row r="324" spans="1:36">
      <c r="A324" s="29">
        <v>45139</v>
      </c>
      <c r="B324" s="8">
        <v>10.096198685099999</v>
      </c>
      <c r="C324" s="8" t="s">
        <v>8</v>
      </c>
      <c r="D324" s="11">
        <f t="shared" ref="D324" si="83">AVERAGE(B322:B324)</f>
        <v>10.339114361233333</v>
      </c>
      <c r="E324" s="12">
        <v>-5.4136859182999997</v>
      </c>
      <c r="F324" s="8" t="s">
        <v>8</v>
      </c>
      <c r="G324" s="11">
        <f t="shared" ref="G324" si="84">AVERAGE(E322:E324)</f>
        <v>-5.8028957743666671</v>
      </c>
      <c r="H324" s="12">
        <v>2.5004031897000001</v>
      </c>
      <c r="I324" s="8" t="s">
        <v>8</v>
      </c>
      <c r="J324" s="11">
        <f t="shared" ref="J324" si="85">AVERAGE(H322:H324)</f>
        <v>5.9831612275666659</v>
      </c>
      <c r="K324" s="12">
        <v>8.4061026366</v>
      </c>
      <c r="L324" s="8" t="s">
        <v>8</v>
      </c>
      <c r="M324" s="11">
        <f t="shared" ref="M324" si="86">AVERAGE(K322:K324)</f>
        <v>7.267543932433334</v>
      </c>
      <c r="N324" s="12">
        <v>20.727623990200001</v>
      </c>
      <c r="O324" s="8" t="s">
        <v>8</v>
      </c>
      <c r="P324" s="11">
        <f t="shared" ref="P324" si="87">AVERAGE(N322:N324)</f>
        <v>16.986481768433332</v>
      </c>
      <c r="Q324" s="12">
        <v>40.243007035799998</v>
      </c>
      <c r="R324" s="8" t="s">
        <v>8</v>
      </c>
      <c r="S324" s="12">
        <v>17.904531565599999</v>
      </c>
      <c r="T324" s="8" t="s">
        <v>8</v>
      </c>
      <c r="U324" s="8">
        <v>9.3374034685999998</v>
      </c>
      <c r="V324" s="8" t="s">
        <v>8</v>
      </c>
      <c r="W324" s="8">
        <v>75.018920320199996</v>
      </c>
      <c r="X324" s="8" t="s">
        <v>8</v>
      </c>
      <c r="Y324" s="8">
        <v>28.421789929300001</v>
      </c>
      <c r="Z324" s="8" t="s">
        <v>8</v>
      </c>
      <c r="AA324" s="8">
        <v>11.762550604699999</v>
      </c>
      <c r="AB324" s="8" t="s">
        <v>8</v>
      </c>
      <c r="AC324" s="8">
        <v>28.007669697000001</v>
      </c>
      <c r="AD324" s="8" t="s">
        <v>8</v>
      </c>
      <c r="AE324" s="8">
        <v>10.186386667700001</v>
      </c>
      <c r="AF324" s="8" t="s">
        <v>8</v>
      </c>
      <c r="AG324" s="8">
        <v>9.7286797379000003</v>
      </c>
      <c r="AH324" s="8" t="s">
        <v>8</v>
      </c>
      <c r="AI324" s="8">
        <v>26.7550038597</v>
      </c>
      <c r="AJ324" s="11" t="s">
        <v>8</v>
      </c>
    </row>
    <row r="325" spans="1:36">
      <c r="A325" s="29">
        <v>45170</v>
      </c>
      <c r="B325" s="8">
        <v>2.6372898093999999</v>
      </c>
      <c r="C325" s="8" t="s">
        <v>8</v>
      </c>
      <c r="D325" s="11">
        <f t="shared" ref="D325" si="88">AVERAGE(B323:B325)</f>
        <v>8.5528633922666657</v>
      </c>
      <c r="E325" s="12">
        <v>1.0235100794000001</v>
      </c>
      <c r="F325" s="8" t="s">
        <v>8</v>
      </c>
      <c r="G325" s="11">
        <f t="shared" ref="G325" si="89">AVERAGE(E323:E325)</f>
        <v>-2.584457495533333</v>
      </c>
      <c r="H325" s="12">
        <v>1.0784176158000001</v>
      </c>
      <c r="I325" s="8" t="s">
        <v>8</v>
      </c>
      <c r="J325" s="11">
        <f t="shared" ref="J325" si="90">AVERAGE(H323:H325)</f>
        <v>3.2221482343333334</v>
      </c>
      <c r="K325" s="12">
        <v>5.8541907549000003</v>
      </c>
      <c r="L325" s="8" t="s">
        <v>8</v>
      </c>
      <c r="M325" s="11">
        <f t="shared" ref="M325" si="91">AVERAGE(K323:K325)</f>
        <v>6.8023810124000006</v>
      </c>
      <c r="N325" s="12">
        <v>17.373845889399998</v>
      </c>
      <c r="O325" s="8" t="s">
        <v>8</v>
      </c>
      <c r="P325" s="11">
        <f t="shared" ref="P325" si="92">AVERAGE(N323:N325)</f>
        <v>17.739619563066668</v>
      </c>
      <c r="Q325" s="12">
        <v>35.705966022499993</v>
      </c>
      <c r="R325" s="8" t="s">
        <v>8</v>
      </c>
      <c r="S325" s="12">
        <v>24.986951796300001</v>
      </c>
      <c r="T325" s="8" t="s">
        <v>8</v>
      </c>
      <c r="U325" s="8">
        <v>10.0782366555</v>
      </c>
      <c r="V325" s="8" t="s">
        <v>8</v>
      </c>
      <c r="W325" s="8">
        <v>67.862803880100003</v>
      </c>
      <c r="X325" s="8" t="s">
        <v>8</v>
      </c>
      <c r="Y325" s="8">
        <v>22.312482500000002</v>
      </c>
      <c r="Z325" s="8" t="s">
        <v>8</v>
      </c>
      <c r="AA325" s="8">
        <v>9.7593778451999995</v>
      </c>
      <c r="AB325" s="8" t="s">
        <v>8</v>
      </c>
      <c r="AC325" s="8">
        <v>25.6505594759</v>
      </c>
      <c r="AD325" s="8" t="s">
        <v>8</v>
      </c>
      <c r="AE325" s="8">
        <v>8.7370502997999999</v>
      </c>
      <c r="AF325" s="8" t="s">
        <v>8</v>
      </c>
      <c r="AG325" s="8">
        <v>6.9077419335999997</v>
      </c>
      <c r="AH325" s="8" t="s">
        <v>8</v>
      </c>
      <c r="AI325" s="8">
        <v>23.486806883900002</v>
      </c>
      <c r="AJ325" s="11" t="s">
        <v>8</v>
      </c>
    </row>
    <row r="326" spans="1:36">
      <c r="A326" s="29">
        <v>45200</v>
      </c>
      <c r="B326" s="8">
        <v>7.7222970974000003</v>
      </c>
      <c r="C326" s="8" t="s">
        <v>8</v>
      </c>
      <c r="D326" s="11">
        <f t="shared" ref="D326" si="93">AVERAGE(B324:B326)</f>
        <v>6.8185951972999996</v>
      </c>
      <c r="E326" s="12">
        <v>-2.0827293912</v>
      </c>
      <c r="F326" s="8" t="s">
        <v>8</v>
      </c>
      <c r="G326" s="11">
        <f t="shared" ref="G326" si="94">AVERAGE(E324:E326)</f>
        <v>-2.1576350766999997</v>
      </c>
      <c r="H326" s="12">
        <v>1.8132328826999999</v>
      </c>
      <c r="I326" s="8" t="s">
        <v>8</v>
      </c>
      <c r="J326" s="11">
        <f t="shared" ref="J326" si="95">AVERAGE(H324:H326)</f>
        <v>1.7973512294000002</v>
      </c>
      <c r="K326" s="12">
        <v>6.3427379738000003</v>
      </c>
      <c r="L326" s="8" t="s">
        <v>8</v>
      </c>
      <c r="M326" s="11">
        <f t="shared" ref="M326" si="96">AVERAGE(K324:K326)</f>
        <v>6.8676771217666657</v>
      </c>
      <c r="N326" s="12">
        <v>15.799518197099999</v>
      </c>
      <c r="O326" s="8" t="s">
        <v>8</v>
      </c>
      <c r="P326" s="11">
        <f t="shared" ref="P326" si="97">AVERAGE(N324:N326)</f>
        <v>17.966996025566669</v>
      </c>
      <c r="Q326" s="12">
        <v>35.044613273699994</v>
      </c>
      <c r="R326" s="8" t="s">
        <v>8</v>
      </c>
      <c r="S326" s="12">
        <v>24.735323283500001</v>
      </c>
      <c r="T326" s="8" t="s">
        <v>8</v>
      </c>
      <c r="U326" s="8">
        <v>2.3479852272000001</v>
      </c>
      <c r="V326" s="8" t="s">
        <v>8</v>
      </c>
      <c r="W326" s="8">
        <v>68.834206229700001</v>
      </c>
      <c r="X326" s="8" t="s">
        <v>8</v>
      </c>
      <c r="Y326" s="8">
        <v>27.456870801099999</v>
      </c>
      <c r="Z326" s="8" t="s">
        <v>8</v>
      </c>
      <c r="AA326" s="8">
        <v>18.111230451699999</v>
      </c>
      <c r="AB326" s="8" t="s">
        <v>8</v>
      </c>
      <c r="AC326" s="8">
        <v>30.7246490691</v>
      </c>
      <c r="AD326" s="8" t="s">
        <v>8</v>
      </c>
      <c r="AE326" s="8">
        <v>10.816067030099999</v>
      </c>
      <c r="AF326" s="8" t="s">
        <v>8</v>
      </c>
      <c r="AG326" s="8">
        <v>6.0314640458</v>
      </c>
      <c r="AH326" s="8" t="s">
        <v>8</v>
      </c>
      <c r="AI326" s="8">
        <v>23.795578918299999</v>
      </c>
      <c r="AJ326" s="11" t="s">
        <v>8</v>
      </c>
    </row>
    <row r="327" spans="1:36">
      <c r="A327" s="29">
        <v>45231</v>
      </c>
      <c r="B327" s="8">
        <v>7.5959803977</v>
      </c>
      <c r="C327" s="8" t="s">
        <v>8</v>
      </c>
      <c r="D327" s="11">
        <f t="shared" ref="D327" si="98">AVERAGE(B325:B327)</f>
        <v>5.9851891015000005</v>
      </c>
      <c r="E327" s="12">
        <v>1.3755181944999999</v>
      </c>
      <c r="F327" s="8" t="s">
        <v>8</v>
      </c>
      <c r="G327" s="11">
        <f t="shared" ref="G327" si="99">AVERAGE(E325:E327)</f>
        <v>0.10543296089999998</v>
      </c>
      <c r="H327" s="12">
        <v>4.1568447750999997</v>
      </c>
      <c r="I327" s="8" t="s">
        <v>8</v>
      </c>
      <c r="J327" s="11">
        <f t="shared" ref="J327" si="100">AVERAGE(H325:H327)</f>
        <v>2.349498424533333</v>
      </c>
      <c r="K327" s="12">
        <v>6.0743631884999996</v>
      </c>
      <c r="L327" s="8" t="s">
        <v>8</v>
      </c>
      <c r="M327" s="11">
        <f t="shared" ref="M327" si="101">AVERAGE(K325:K327)</f>
        <v>6.0904306390666676</v>
      </c>
      <c r="N327" s="12">
        <v>19.507481481100001</v>
      </c>
      <c r="O327" s="8" t="s">
        <v>8</v>
      </c>
      <c r="P327" s="11">
        <f t="shared" ref="P327" si="102">AVERAGE(N325:N327)</f>
        <v>17.560281855866666</v>
      </c>
      <c r="Q327" s="12">
        <v>41.1867647117</v>
      </c>
      <c r="R327" s="8" t="s">
        <v>8</v>
      </c>
      <c r="S327" s="12">
        <v>24.214060090099998</v>
      </c>
      <c r="T327" s="8" t="s">
        <v>8</v>
      </c>
      <c r="U327" s="8">
        <v>24.9615809527</v>
      </c>
      <c r="V327" s="8" t="s">
        <v>8</v>
      </c>
      <c r="W327" s="8">
        <v>69.7564801483</v>
      </c>
      <c r="X327" s="8" t="s">
        <v>8</v>
      </c>
      <c r="Y327" s="8">
        <v>24.970988093999999</v>
      </c>
      <c r="Z327" s="8" t="s">
        <v>8</v>
      </c>
      <c r="AA327" s="8">
        <v>16.1163782731</v>
      </c>
      <c r="AB327" s="8" t="s">
        <v>8</v>
      </c>
      <c r="AC327" s="8">
        <v>28.0902219699</v>
      </c>
      <c r="AD327" s="8" t="s">
        <v>8</v>
      </c>
      <c r="AE327" s="8">
        <v>11.3039454216</v>
      </c>
      <c r="AF327" s="8" t="s">
        <v>8</v>
      </c>
      <c r="AG327" s="8">
        <v>13.232078722300001</v>
      </c>
      <c r="AH327" s="8" t="s">
        <v>8</v>
      </c>
      <c r="AI327" s="8">
        <v>24.539281882600001</v>
      </c>
      <c r="AJ327" s="11" t="s">
        <v>8</v>
      </c>
    </row>
    <row r="328" spans="1:36">
      <c r="A328" s="29">
        <v>45261</v>
      </c>
      <c r="B328" s="8">
        <v>6.7356250032</v>
      </c>
      <c r="C328" s="8" t="s">
        <v>8</v>
      </c>
      <c r="D328" s="11">
        <f t="shared" ref="D328" si="103">AVERAGE(B326:B328)</f>
        <v>7.3513008327666673</v>
      </c>
      <c r="E328" s="12">
        <v>0.72100136530000003</v>
      </c>
      <c r="F328" s="8" t="s">
        <v>8</v>
      </c>
      <c r="G328" s="11">
        <f t="shared" ref="G328" si="104">AVERAGE(E326:E328)</f>
        <v>4.5967228666666431E-3</v>
      </c>
      <c r="H328" s="12">
        <v>-0.79272856619999998</v>
      </c>
      <c r="I328" s="8" t="s">
        <v>8</v>
      </c>
      <c r="J328" s="11">
        <f t="shared" ref="J328" si="105">AVERAGE(H326:H328)</f>
        <v>1.725783030533333</v>
      </c>
      <c r="K328" s="12">
        <v>2.0620017095000001</v>
      </c>
      <c r="L328" s="8" t="s">
        <v>8</v>
      </c>
      <c r="M328" s="11">
        <f t="shared" ref="M328" si="106">AVERAGE(K326:K328)</f>
        <v>4.8263676239333337</v>
      </c>
      <c r="N328" s="12">
        <v>19.373371028600001</v>
      </c>
      <c r="O328" s="8" t="s">
        <v>8</v>
      </c>
      <c r="P328" s="11">
        <f t="shared" ref="P328" si="107">AVERAGE(N326:N328)</f>
        <v>18.226790235600003</v>
      </c>
      <c r="Q328" s="12">
        <v>39.103830344599999</v>
      </c>
      <c r="R328" s="8" t="s">
        <v>8</v>
      </c>
      <c r="S328" s="12">
        <v>22.982905047900001</v>
      </c>
      <c r="T328" s="8" t="s">
        <v>8</v>
      </c>
      <c r="U328" s="8">
        <v>24.8729070927</v>
      </c>
      <c r="V328" s="8" t="s">
        <v>8</v>
      </c>
      <c r="W328" s="8">
        <v>68.949573747399995</v>
      </c>
      <c r="X328" s="8" t="s">
        <v>8</v>
      </c>
      <c r="Y328" s="8">
        <v>24.7417165323</v>
      </c>
      <c r="Z328" s="8" t="s">
        <v>8</v>
      </c>
      <c r="AA328" s="8">
        <v>20.0976555427</v>
      </c>
      <c r="AB328" s="8" t="s">
        <v>8</v>
      </c>
      <c r="AC328" s="8">
        <v>28.990331962500001</v>
      </c>
      <c r="AD328" s="8" t="s">
        <v>8</v>
      </c>
      <c r="AE328" s="8">
        <v>7.4607105041999997</v>
      </c>
      <c r="AF328" s="8" t="s">
        <v>8</v>
      </c>
      <c r="AG328" s="8">
        <v>11.1060208858</v>
      </c>
      <c r="AH328" s="8" t="s">
        <v>8</v>
      </c>
      <c r="AI328" s="8">
        <v>22.139630769899998</v>
      </c>
      <c r="AJ328" s="11" t="s">
        <v>8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4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728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733</v>
      </c>
      <c r="C6" s="73" t="s">
        <v>7</v>
      </c>
      <c r="D6" s="79"/>
      <c r="E6" s="72" t="s">
        <v>733</v>
      </c>
      <c r="F6" s="73" t="s">
        <v>7</v>
      </c>
      <c r="G6" s="79"/>
      <c r="H6" s="72" t="s">
        <v>733</v>
      </c>
      <c r="I6" s="73" t="s">
        <v>7</v>
      </c>
      <c r="J6" s="79"/>
      <c r="K6" s="72" t="s">
        <v>733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54.578371006049998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8" si="7">AVERAGE(L73:L74)</f>
        <v>-22.959634043249999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si="7"/>
        <v>11.23865873195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6.8803701707000009</v>
      </c>
      <c r="M109" s="11">
        <f t="shared" ref="M109" si="11">AVERAGE(L108:L109)</f>
        <v>4.1965369396500005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6.4697440296999993</v>
      </c>
      <c r="M110" s="11">
        <f t="shared" ref="M110" si="15">AVERAGE(L109:L110)</f>
        <v>6.6750571002000001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5.3592409537000005</v>
      </c>
      <c r="M111" s="11">
        <f t="shared" ref="M111" si="19">AVERAGE(L110:L111)</f>
        <v>5.9144924916999999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6.2918444733000012</v>
      </c>
      <c r="M112" s="11">
        <f t="shared" ref="M112" si="23">AVERAGE(L111:L112)</f>
        <v>5.8255427135000009</v>
      </c>
    </row>
    <row r="113" spans="1:13">
      <c r="A113" s="29">
        <v>45108</v>
      </c>
      <c r="B113" s="8">
        <v>9.0057327582000006</v>
      </c>
      <c r="C113" s="8" t="s">
        <v>8</v>
      </c>
      <c r="D113" s="11">
        <f t="shared" ref="D113" si="24">AVERAGE(B112:B113)</f>
        <v>8.75238730375</v>
      </c>
      <c r="E113" s="12">
        <v>81.606079336500002</v>
      </c>
      <c r="F113" s="8" t="s">
        <v>8</v>
      </c>
      <c r="G113" s="11">
        <f t="shared" ref="G113" si="25">AVERAGE(E112:E113)</f>
        <v>80.981539490849997</v>
      </c>
      <c r="H113" s="12">
        <v>6.6854845701999999</v>
      </c>
      <c r="I113" s="8" t="s">
        <v>8</v>
      </c>
      <c r="J113" s="11">
        <f t="shared" ref="J113" si="26">AVERAGE(H112:H113)</f>
        <v>9.7205391114499999</v>
      </c>
      <c r="K113" s="12">
        <v>7.0962146139</v>
      </c>
      <c r="L113" s="8">
        <v>3.7638045929000001</v>
      </c>
      <c r="M113" s="11">
        <f t="shared" ref="M113" si="27">AVERAGE(L112:L113)</f>
        <v>5.0278245331000004</v>
      </c>
    </row>
    <row r="114" spans="1:13">
      <c r="A114" s="29">
        <v>45200</v>
      </c>
      <c r="B114" s="8">
        <v>8.9045129696000007</v>
      </c>
      <c r="C114" s="8" t="s">
        <v>8</v>
      </c>
      <c r="D114" s="11">
        <f t="shared" ref="D114" si="28">AVERAGE(B113:B114)</f>
        <v>8.9551228639000016</v>
      </c>
      <c r="E114" s="12">
        <v>79.958694035899995</v>
      </c>
      <c r="F114" s="8" t="s">
        <v>8</v>
      </c>
      <c r="G114" s="11">
        <f t="shared" ref="G114" si="29">AVERAGE(E113:E114)</f>
        <v>80.782386686199999</v>
      </c>
      <c r="H114" s="12">
        <v>1.0484693811000001</v>
      </c>
      <c r="I114" s="8" t="s">
        <v>8</v>
      </c>
      <c r="J114" s="11">
        <f t="shared" ref="J114" si="30">AVERAGE(H113:H114)</f>
        <v>3.8669769756500001</v>
      </c>
      <c r="K114" s="12">
        <v>2.3898512670000001</v>
      </c>
      <c r="L114" s="8">
        <v>4.5083995469999998</v>
      </c>
      <c r="M114" s="11">
        <f t="shared" ref="M114" si="31">AVERAGE(L113:L114)</f>
        <v>4.1361020699499997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4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729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717</v>
      </c>
      <c r="C6" s="73" t="s">
        <v>7</v>
      </c>
      <c r="D6" s="79"/>
      <c r="E6" s="72" t="s">
        <v>717</v>
      </c>
      <c r="F6" s="73" t="s">
        <v>7</v>
      </c>
      <c r="G6" s="79"/>
      <c r="H6" s="72" t="s">
        <v>717</v>
      </c>
      <c r="I6" s="73" t="s">
        <v>7</v>
      </c>
      <c r="J6" s="79"/>
      <c r="K6" s="72" t="s">
        <v>717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  <row r="113" spans="1:13">
      <c r="A113" s="29">
        <v>45108</v>
      </c>
      <c r="B113" s="8">
        <v>8.3708201562000006</v>
      </c>
      <c r="C113" s="8" t="s">
        <v>8</v>
      </c>
      <c r="D113" s="11">
        <f t="shared" ref="D113" si="24">AVERAGE(B112:B113)</f>
        <v>8.1635659888499994</v>
      </c>
      <c r="E113" s="12">
        <v>78.2024138214</v>
      </c>
      <c r="F113" s="8" t="s">
        <v>8</v>
      </c>
      <c r="G113" s="11">
        <f t="shared" ref="G113" si="25">AVERAGE(E112:E113)</f>
        <v>78.850840952150008</v>
      </c>
      <c r="H113" s="12">
        <v>7.5798682123000001</v>
      </c>
      <c r="I113" s="8" t="s">
        <v>8</v>
      </c>
      <c r="J113" s="11">
        <f t="shared" ref="J113" si="26">AVERAGE(H112:H113)</f>
        <v>10.26202774125</v>
      </c>
      <c r="K113" s="12">
        <v>6.5732154996999999</v>
      </c>
      <c r="L113" s="8" t="s">
        <v>8</v>
      </c>
      <c r="M113" s="11">
        <f t="shared" ref="M113" si="27">AVERAGE(K112:K113)</f>
        <v>8.9643169458000003</v>
      </c>
    </row>
    <row r="114" spans="1:13">
      <c r="A114" s="29">
        <v>45200</v>
      </c>
      <c r="B114" s="8">
        <v>8.3375465699000006</v>
      </c>
      <c r="C114" s="8" t="s">
        <v>8</v>
      </c>
      <c r="D114" s="11">
        <f t="shared" ref="D114" si="28">AVERAGE(B113:B114)</f>
        <v>8.3541833630500015</v>
      </c>
      <c r="E114" s="12">
        <v>76.900834319699996</v>
      </c>
      <c r="F114" s="8" t="s">
        <v>8</v>
      </c>
      <c r="G114" s="11">
        <f t="shared" ref="G114" si="29">AVERAGE(E113:E114)</f>
        <v>77.551624070549991</v>
      </c>
      <c r="H114" s="12">
        <v>-1.0711869763999999</v>
      </c>
      <c r="I114" s="8" t="s">
        <v>8</v>
      </c>
      <c r="J114" s="11">
        <f t="shared" ref="J114" si="30">AVERAGE(H113:H114)</f>
        <v>3.2543406179500001</v>
      </c>
      <c r="K114" s="12">
        <v>2.3710194317000002</v>
      </c>
      <c r="L114" s="8" t="s">
        <v>8</v>
      </c>
      <c r="M114" s="11">
        <f t="shared" ref="M114" si="31">AVERAGE(K113:K114)</f>
        <v>4.4721174657000002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4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730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364</v>
      </c>
      <c r="C6" s="73" t="s">
        <v>7</v>
      </c>
      <c r="D6" s="79"/>
      <c r="E6" s="72" t="s">
        <v>364</v>
      </c>
      <c r="F6" s="73" t="s">
        <v>7</v>
      </c>
      <c r="G6" s="79"/>
      <c r="H6" s="72" t="s">
        <v>364</v>
      </c>
      <c r="I6" s="73" t="s">
        <v>7</v>
      </c>
      <c r="J6" s="79"/>
      <c r="K6" s="72" t="s">
        <v>364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  <row r="113" spans="1:13">
      <c r="A113" s="29">
        <v>45108</v>
      </c>
      <c r="B113" s="8">
        <v>13.829030466400001</v>
      </c>
      <c r="C113" s="8" t="s">
        <v>8</v>
      </c>
      <c r="D113" s="11">
        <f t="shared" ref="D113" si="24">AVERAGE(B112:B113)</f>
        <v>13.607467859</v>
      </c>
      <c r="E113" s="12">
        <v>84.215561611599995</v>
      </c>
      <c r="F113" s="8" t="s">
        <v>8</v>
      </c>
      <c r="G113" s="11">
        <f t="shared" ref="G113" si="25">AVERAGE(E112:E113)</f>
        <v>83.739616660699994</v>
      </c>
      <c r="H113" s="12">
        <v>3.7645377294000002</v>
      </c>
      <c r="I113" s="8" t="s">
        <v>8</v>
      </c>
      <c r="J113" s="11">
        <f t="shared" ref="J113" si="26">AVERAGE(H112:H113)</f>
        <v>11.14554110465</v>
      </c>
      <c r="K113" s="12">
        <v>5.1368729893999996</v>
      </c>
      <c r="L113" s="8" t="s">
        <v>8</v>
      </c>
      <c r="M113" s="11">
        <f t="shared" ref="M113" si="27">AVERAGE(K112:K113)</f>
        <v>12.000920344400001</v>
      </c>
    </row>
    <row r="114" spans="1:13">
      <c r="A114" s="29">
        <v>45200</v>
      </c>
      <c r="B114" s="8">
        <v>13.9979816906</v>
      </c>
      <c r="C114" s="8" t="s">
        <v>8</v>
      </c>
      <c r="D114" s="11">
        <f t="shared" ref="D114" si="28">AVERAGE(B113:B114)</f>
        <v>13.913506078499999</v>
      </c>
      <c r="E114" s="12">
        <v>84.034189105600007</v>
      </c>
      <c r="F114" s="8" t="s">
        <v>8</v>
      </c>
      <c r="G114" s="11">
        <f t="shared" ref="G114" si="29">AVERAGE(E113:E114)</f>
        <v>84.124875358600008</v>
      </c>
      <c r="H114" s="12">
        <v>4.2935524293</v>
      </c>
      <c r="I114" s="8" t="s">
        <v>8</v>
      </c>
      <c r="J114" s="11">
        <f t="shared" ref="J114" si="30">AVERAGE(H113:H114)</f>
        <v>4.0290450793500003</v>
      </c>
      <c r="K114" s="12">
        <v>4.6865401643000002</v>
      </c>
      <c r="L114" s="8" t="s">
        <v>8</v>
      </c>
      <c r="M114" s="11">
        <f t="shared" ref="M114" si="31">AVERAGE(K113:K114)</f>
        <v>4.9117065768499995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4"/>
  <sheetViews>
    <sheetView showGridLines="0" zoomScaleNormal="100" workbookViewId="0">
      <pane xSplit="1" ySplit="7" topLeftCell="B106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731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723</v>
      </c>
      <c r="C6" s="73">
        <v>43</v>
      </c>
      <c r="D6" s="79"/>
      <c r="E6" s="72" t="s">
        <v>723</v>
      </c>
      <c r="F6" s="73">
        <v>43</v>
      </c>
      <c r="G6" s="79"/>
      <c r="H6" s="72" t="s">
        <v>723</v>
      </c>
      <c r="I6" s="73">
        <v>43</v>
      </c>
      <c r="J6" s="79"/>
      <c r="K6" s="72" t="s">
        <v>723</v>
      </c>
      <c r="L6" s="73">
        <v>43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  <row r="113" spans="1:13">
      <c r="A113" s="29">
        <v>45108</v>
      </c>
      <c r="B113" s="8">
        <v>6.5411227991000001</v>
      </c>
      <c r="C113" s="8" t="s">
        <v>8</v>
      </c>
      <c r="D113" s="11">
        <f t="shared" ref="D113" si="24">AVERAGE(B112:B113)</f>
        <v>6.1089323163499998</v>
      </c>
      <c r="E113" s="12">
        <v>85.878067223499997</v>
      </c>
      <c r="F113" s="8" t="s">
        <v>8</v>
      </c>
      <c r="G113" s="11">
        <f t="shared" ref="G113" si="25">AVERAGE(E112:E113)</f>
        <v>82.725101755799997</v>
      </c>
      <c r="H113" s="12">
        <v>7.2440601757999996</v>
      </c>
      <c r="I113" s="8" t="s">
        <v>8</v>
      </c>
      <c r="J113" s="11">
        <f t="shared" ref="J113" si="26">AVERAGE(H112:H113)</f>
        <v>7.6403521588999999</v>
      </c>
      <c r="K113" s="12">
        <v>9.5278222873999994</v>
      </c>
      <c r="L113" s="8" t="s">
        <v>8</v>
      </c>
      <c r="M113" s="11">
        <f t="shared" ref="M113" si="27">AVERAGE(K112:K113)</f>
        <v>7.2528972055499992</v>
      </c>
    </row>
    <row r="114" spans="1:13">
      <c r="A114" s="29">
        <v>45200</v>
      </c>
      <c r="B114" s="8">
        <v>6.1122491420999996</v>
      </c>
      <c r="C114" s="8" t="s">
        <v>8</v>
      </c>
      <c r="D114" s="11">
        <f t="shared" ref="D114" si="28">AVERAGE(B113:B114)</f>
        <v>6.3266859705999998</v>
      </c>
      <c r="E114" s="12">
        <v>82.494675301100003</v>
      </c>
      <c r="F114" s="8" t="s">
        <v>8</v>
      </c>
      <c r="G114" s="11">
        <f t="shared" ref="G114" si="29">AVERAGE(E113:E114)</f>
        <v>84.1863712623</v>
      </c>
      <c r="H114" s="12">
        <v>2.4904727235999999</v>
      </c>
      <c r="I114" s="8" t="s">
        <v>8</v>
      </c>
      <c r="J114" s="11">
        <f t="shared" ref="J114" si="30">AVERAGE(H113:H114)</f>
        <v>4.8672664496999998</v>
      </c>
      <c r="K114" s="12">
        <v>0.69700992760000002</v>
      </c>
      <c r="L114" s="8" t="s">
        <v>8</v>
      </c>
      <c r="M114" s="11">
        <f t="shared" ref="M114" si="31">AVERAGE(K113:K114)</f>
        <v>5.1124161074999996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3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27</v>
      </c>
    </row>
    <row r="2" spans="1:40">
      <c r="A2" s="1" t="s">
        <v>825</v>
      </c>
    </row>
    <row r="3" spans="1:40">
      <c r="A3" s="2" t="s">
        <v>827</v>
      </c>
    </row>
    <row r="4" spans="1:40">
      <c r="A4" s="2" t="s">
        <v>927</v>
      </c>
    </row>
    <row r="5" spans="1:40" ht="45" customHeight="1">
      <c r="A5" s="70" t="s">
        <v>0</v>
      </c>
      <c r="B5" s="64" t="s">
        <v>908</v>
      </c>
      <c r="C5" s="65"/>
      <c r="D5" s="66"/>
      <c r="E5" s="64" t="s">
        <v>909</v>
      </c>
      <c r="F5" s="65"/>
      <c r="G5" s="66"/>
      <c r="H5" s="64" t="s">
        <v>910</v>
      </c>
      <c r="I5" s="65"/>
      <c r="J5" s="66"/>
      <c r="K5" s="64" t="s">
        <v>914</v>
      </c>
      <c r="L5" s="65"/>
      <c r="M5" s="66"/>
      <c r="N5" s="64" t="s">
        <v>911</v>
      </c>
      <c r="O5" s="65"/>
      <c r="P5" s="66"/>
      <c r="Q5" s="64" t="s">
        <v>912</v>
      </c>
      <c r="R5" s="65"/>
      <c r="S5" s="66"/>
      <c r="T5" s="64" t="s">
        <v>913</v>
      </c>
      <c r="U5" s="65"/>
      <c r="V5" s="66"/>
      <c r="W5" s="64" t="s">
        <v>915</v>
      </c>
      <c r="X5" s="65"/>
      <c r="Y5" s="66"/>
      <c r="Z5" s="64" t="s">
        <v>916</v>
      </c>
      <c r="AA5" s="65"/>
      <c r="AB5" s="66"/>
      <c r="AC5" s="64" t="s">
        <v>917</v>
      </c>
      <c r="AD5" s="65"/>
      <c r="AE5" s="66"/>
      <c r="AF5" s="64" t="s">
        <v>918</v>
      </c>
      <c r="AG5" s="65"/>
      <c r="AH5" s="66"/>
      <c r="AI5" s="64" t="s">
        <v>919</v>
      </c>
      <c r="AJ5" s="65"/>
      <c r="AK5" s="66"/>
      <c r="AL5" s="64" t="s">
        <v>920</v>
      </c>
      <c r="AM5" s="65"/>
      <c r="AN5" s="66"/>
    </row>
    <row r="6" spans="1:4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67"/>
      <c r="AG6" s="68"/>
      <c r="AH6" s="69"/>
      <c r="AI6" s="67"/>
      <c r="AJ6" s="68"/>
      <c r="AK6" s="69"/>
      <c r="AL6" s="67"/>
      <c r="AM6" s="68"/>
      <c r="AN6" s="69"/>
    </row>
    <row r="7" spans="1:40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-14.522692891577648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12.952708695239734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-18.008032402577655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12.431161181239734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-56.007074372276691</v>
      </c>
      <c r="G75" s="11">
        <f t="shared" ref="G75:G138" si="16">AVERAGE(F73:F75)</f>
        <v>-56.215880098943359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-54.856744118276694</v>
      </c>
      <c r="G76" s="11">
        <f t="shared" si="16"/>
        <v>-55.98994851227669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-54.658427434276703</v>
      </c>
      <c r="G77" s="11">
        <f t="shared" si="16"/>
        <v>-55.174081974943363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-53.43751202527671</v>
      </c>
      <c r="G78" s="11">
        <f t="shared" si="16"/>
        <v>-54.317561192610036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-53.293105637276696</v>
      </c>
      <c r="G79" s="11">
        <f t="shared" si="16"/>
        <v>-53.796348365610037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-50.656265533276709</v>
      </c>
      <c r="G80" s="11">
        <f t="shared" si="16"/>
        <v>-52.462294398610048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-52.642884258276688</v>
      </c>
      <c r="G81" s="11">
        <f t="shared" si="16"/>
        <v>-52.197418476276702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-52.858444073276701</v>
      </c>
      <c r="G82" s="11">
        <f t="shared" si="16"/>
        <v>-52.052531288276697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-52.363438466276698</v>
      </c>
      <c r="G83" s="11">
        <f t="shared" si="16"/>
        <v>-52.621588932610031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-51.330573733276708</v>
      </c>
      <c r="G84" s="11">
        <f t="shared" si="16"/>
        <v>-52.184152090943371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-49.467161594276703</v>
      </c>
      <c r="G85" s="11">
        <f t="shared" si="16"/>
        <v>-51.053724597943379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-48.42127654127669</v>
      </c>
      <c r="G86" s="11">
        <f t="shared" si="16"/>
        <v>-49.739670622943372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-47.425331061276708</v>
      </c>
      <c r="G87" s="11">
        <f t="shared" si="16"/>
        <v>-48.437923065610029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-47.338797452276687</v>
      </c>
      <c r="G88" s="11">
        <f t="shared" si="16"/>
        <v>-47.728468351610026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-45.733377347276686</v>
      </c>
      <c r="G89" s="11">
        <f t="shared" si="16"/>
        <v>-46.832501953610027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-41.62573253527669</v>
      </c>
      <c r="G90" s="11">
        <f t="shared" si="16"/>
        <v>-44.899302444943352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-42.052277759276706</v>
      </c>
      <c r="G91" s="11">
        <f t="shared" si="16"/>
        <v>-43.137129213943361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-42.559973970276694</v>
      </c>
      <c r="G92" s="11">
        <f t="shared" si="16"/>
        <v>-42.079328088276696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-43.381124861276696</v>
      </c>
      <c r="G93" s="11">
        <f t="shared" si="16"/>
        <v>-42.664458863610037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-44.529953467276712</v>
      </c>
      <c r="G94" s="11">
        <f t="shared" si="16"/>
        <v>-43.490350766276698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-50.513813558276688</v>
      </c>
      <c r="G95" s="11">
        <f t="shared" si="16"/>
        <v>-46.141630628943368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-49.556578873276692</v>
      </c>
      <c r="G96" s="11">
        <f t="shared" si="16"/>
        <v>-48.200115299610026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-50.24643117527669</v>
      </c>
      <c r="G97" s="11">
        <f t="shared" si="16"/>
        <v>-50.105607868943359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-46.898004419276695</v>
      </c>
      <c r="G98" s="11">
        <f t="shared" si="16"/>
        <v>-48.900338155943359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-43.528885001276684</v>
      </c>
      <c r="G99" s="11">
        <f t="shared" si="16"/>
        <v>-46.89110686527669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-41.107902934276702</v>
      </c>
      <c r="G100" s="11">
        <f t="shared" si="16"/>
        <v>-43.844930784943358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-48.321544280276711</v>
      </c>
      <c r="G101" s="11">
        <f t="shared" si="16"/>
        <v>-44.319444071943366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-51.413086717276684</v>
      </c>
      <c r="G102" s="11">
        <f t="shared" si="16"/>
        <v>-46.947511310610032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-53.492892214276708</v>
      </c>
      <c r="G103" s="11">
        <f t="shared" si="16"/>
        <v>-51.075841070610032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-54.455929998276709</v>
      </c>
      <c r="G104" s="11">
        <f t="shared" si="16"/>
        <v>-53.120636309943364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-54.535506565276712</v>
      </c>
      <c r="G105" s="11">
        <f t="shared" si="16"/>
        <v>-54.161442925943369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-51.946675344276706</v>
      </c>
      <c r="G106" s="11">
        <f t="shared" si="16"/>
        <v>-53.64603730261004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-51.228809944276712</v>
      </c>
      <c r="G107" s="11">
        <f t="shared" si="16"/>
        <v>-52.570330617943377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-49.472463468276686</v>
      </c>
      <c r="G108" s="11">
        <f t="shared" si="16"/>
        <v>-50.882649585610032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-45.323192094276685</v>
      </c>
      <c r="G109" s="11">
        <f t="shared" si="16"/>
        <v>-48.674821835610032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-43.562937314276695</v>
      </c>
      <c r="G110" s="11">
        <f t="shared" si="16"/>
        <v>-46.119530958943358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-45.27834789727671</v>
      </c>
      <c r="G111" s="11">
        <f t="shared" si="16"/>
        <v>-44.721492435276701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-46.083566428276697</v>
      </c>
      <c r="G112" s="11">
        <f t="shared" si="16"/>
        <v>-44.974950546610039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-41.514946573276696</v>
      </c>
      <c r="G113" s="11">
        <f t="shared" si="16"/>
        <v>-44.292286966276698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-41.620300506276713</v>
      </c>
      <c r="G114" s="11">
        <f t="shared" si="16"/>
        <v>-43.072937835943371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-38.992385010276699</v>
      </c>
      <c r="G115" s="11">
        <f t="shared" si="16"/>
        <v>-40.709210696610036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-37.1510101042767</v>
      </c>
      <c r="G116" s="11">
        <f t="shared" si="16"/>
        <v>-39.254565206943369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-35.301679183276711</v>
      </c>
      <c r="G117" s="11">
        <f t="shared" si="16"/>
        <v>-37.148358099276699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-36.127836701276692</v>
      </c>
      <c r="G118" s="11">
        <f t="shared" si="16"/>
        <v>-36.193508662943366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-31.3833312462767</v>
      </c>
      <c r="G119" s="11">
        <f t="shared" si="16"/>
        <v>-34.270949043610038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-32.2202716482767</v>
      </c>
      <c r="G120" s="11">
        <f t="shared" si="16"/>
        <v>-33.243813198610034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-32.125371285276699</v>
      </c>
      <c r="G121" s="11">
        <f t="shared" si="16"/>
        <v>-31.909658059943368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-34.697737619276701</v>
      </c>
      <c r="G122" s="11">
        <f t="shared" si="16"/>
        <v>-33.014460184276693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-34.483573251276695</v>
      </c>
      <c r="G123" s="11">
        <f t="shared" si="16"/>
        <v>-33.76889405194337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-31.781760956276692</v>
      </c>
      <c r="G124" s="11">
        <f t="shared" si="16"/>
        <v>-33.654357275610032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-35.976106610276695</v>
      </c>
      <c r="G125" s="11">
        <f t="shared" si="16"/>
        <v>-34.080480272610032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-38.816335770276694</v>
      </c>
      <c r="G126" s="11">
        <f t="shared" si="16"/>
        <v>-35.524734445610029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-41.424843027276694</v>
      </c>
      <c r="G127" s="11">
        <f t="shared" si="16"/>
        <v>-38.739095135943359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-45.825029971276692</v>
      </c>
      <c r="G128" s="11">
        <f t="shared" si="16"/>
        <v>-42.022069589610027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-44.875309364276696</v>
      </c>
      <c r="G129" s="11">
        <f t="shared" si="16"/>
        <v>-44.041727454276696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-44.741818989276709</v>
      </c>
      <c r="G130" s="11">
        <f t="shared" si="16"/>
        <v>-45.147386108276699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-48.459050317276699</v>
      </c>
      <c r="G131" s="11">
        <f t="shared" si="16"/>
        <v>-46.025392890276699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-50.428416631276711</v>
      </c>
      <c r="G132" s="11">
        <f t="shared" si="16"/>
        <v>-47.876428645943378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-51.284997001276693</v>
      </c>
      <c r="G133" s="11">
        <f t="shared" si="16"/>
        <v>-50.057487983276701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-51.934507448276705</v>
      </c>
      <c r="G134" s="11">
        <f t="shared" si="16"/>
        <v>-51.215973693610032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-48.836105624276698</v>
      </c>
      <c r="G135" s="11">
        <f t="shared" si="16"/>
        <v>-50.685203357943372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-55.21338322594336</v>
      </c>
      <c r="G136" s="11">
        <f t="shared" si="16"/>
        <v>-51.994665432832257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-65.452231224943347</v>
      </c>
      <c r="G137" s="11">
        <f t="shared" si="16"/>
        <v>-56.500573358387804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-66.072799843943358</v>
      </c>
      <c r="G138" s="11">
        <f t="shared" si="16"/>
        <v>-62.246138098276695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8">AVERAGE(F137:F139)</f>
        <v>-64.146666312276693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-58.138824693943356</v>
      </c>
      <c r="G140" s="11">
        <f t="shared" si="28"/>
        <v>-61.708864135276691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-60.952895102943359</v>
      </c>
      <c r="G141" s="11">
        <f t="shared" si="28"/>
        <v>-60.00222922161003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-62.954093636943369</v>
      </c>
      <c r="G142" s="11">
        <f t="shared" si="28"/>
        <v>-60.68193781127669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-61.137509905943375</v>
      </c>
      <c r="G143" s="11">
        <f t="shared" si="28"/>
        <v>-61.681499548610041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-62.821537954943359</v>
      </c>
      <c r="G144" s="11">
        <f t="shared" si="28"/>
        <v>-62.304380499276704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-68.036432810943353</v>
      </c>
      <c r="G145" s="11">
        <f t="shared" si="28"/>
        <v>-63.998493557276696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-67.143209650943362</v>
      </c>
      <c r="G146" s="11">
        <f t="shared" si="28"/>
        <v>-66.000393472276684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-66.031442326943377</v>
      </c>
      <c r="G147" s="11">
        <f t="shared" si="28"/>
        <v>-67.070361596276697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-62.988991454943374</v>
      </c>
      <c r="G148" s="11">
        <f t="shared" si="28"/>
        <v>-65.387881144276705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-58.540603214943353</v>
      </c>
      <c r="G149" s="11">
        <f t="shared" si="28"/>
        <v>-62.520345665610044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-52.084881215943369</v>
      </c>
      <c r="G150" s="11">
        <f t="shared" si="28"/>
        <v>-57.87149196194337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-50.144167273943367</v>
      </c>
      <c r="G151" s="11">
        <f t="shared" si="28"/>
        <v>-53.58988390161003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-45.173779960943364</v>
      </c>
      <c r="G152" s="11">
        <f t="shared" si="28"/>
        <v>-49.134276150276698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-42.124349347943365</v>
      </c>
      <c r="G153" s="11">
        <f t="shared" si="28"/>
        <v>-45.814098860943368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-44.106895450943348</v>
      </c>
      <c r="G154" s="11">
        <f t="shared" si="28"/>
        <v>-43.801674919943359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-50.770801730943376</v>
      </c>
      <c r="G155" s="11">
        <f t="shared" si="28"/>
        <v>-45.667348843276692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-49.481293338943367</v>
      </c>
      <c r="G156" s="11">
        <f t="shared" si="28"/>
        <v>-48.119663506943368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-52.428172415943365</v>
      </c>
      <c r="G157" s="11">
        <f t="shared" si="28"/>
        <v>-50.893422495276695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-52.312297581943376</v>
      </c>
      <c r="G158" s="11">
        <f t="shared" si="28"/>
        <v>-51.407254445610029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-50.79007747594337</v>
      </c>
      <c r="G159" s="11">
        <f t="shared" si="28"/>
        <v>-51.843515824610044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-54.101005085943363</v>
      </c>
      <c r="G160" s="11">
        <f t="shared" si="28"/>
        <v>-52.401126714610037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-58.629241457943372</v>
      </c>
      <c r="G161" s="11">
        <f t="shared" si="28"/>
        <v>-54.506774673276702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-59.072766669943348</v>
      </c>
      <c r="G162" s="11">
        <f t="shared" si="28"/>
        <v>-57.267671071276688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-57.207059787943372</v>
      </c>
      <c r="G163" s="11">
        <f t="shared" si="28"/>
        <v>-58.303022638610031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-53.469083049943372</v>
      </c>
      <c r="G164" s="11">
        <f t="shared" si="28"/>
        <v>-56.582969835943366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-62.212341429943372</v>
      </c>
      <c r="G165" s="11">
        <f t="shared" si="28"/>
        <v>-57.629494755943369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-66.108768697943347</v>
      </c>
      <c r="G166" s="11">
        <f t="shared" si="28"/>
        <v>-60.596731059276692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-65.162922011943365</v>
      </c>
      <c r="G167" s="11">
        <f t="shared" si="28"/>
        <v>-64.494677379943369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-64.536018734943369</v>
      </c>
      <c r="G168" s="11">
        <f t="shared" si="28"/>
        <v>-65.269236481610037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-62.186733096943371</v>
      </c>
      <c r="G169" s="11">
        <f t="shared" si="28"/>
        <v>-63.961891281276699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-64.667258006943356</v>
      </c>
      <c r="G170" s="11">
        <f t="shared" si="28"/>
        <v>-63.796669946276701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-72.76789399894335</v>
      </c>
      <c r="G171" s="11">
        <f t="shared" si="28"/>
        <v>-66.540628367610026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-68.722123956943378</v>
      </c>
      <c r="G172" s="11">
        <f t="shared" si="28"/>
        <v>-68.719091987610042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-66.919318117943376</v>
      </c>
      <c r="G173" s="11">
        <f t="shared" si="28"/>
        <v>-69.469778691276701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-68.335121715943373</v>
      </c>
      <c r="G174" s="11">
        <f t="shared" si="28"/>
        <v>-67.992187930276714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-71.893260299943364</v>
      </c>
      <c r="G175" s="11">
        <f t="shared" si="28"/>
        <v>-69.049233377943366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-73.193835434943367</v>
      </c>
      <c r="G176" s="11">
        <f t="shared" si="28"/>
        <v>-71.140739150276701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-72.602729700943371</v>
      </c>
      <c r="G177" s="11">
        <f t="shared" si="28"/>
        <v>-72.563275145276705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-71.592053772943345</v>
      </c>
      <c r="G178" s="11">
        <f t="shared" si="28"/>
        <v>-72.462872969610032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-70.930085523943362</v>
      </c>
      <c r="G179" s="11">
        <f t="shared" si="28"/>
        <v>-71.708289665943369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-71.166766148943367</v>
      </c>
      <c r="G180" s="11">
        <f t="shared" si="28"/>
        <v>-71.229635148610029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-70.906599084943352</v>
      </c>
      <c r="G181" s="11">
        <f t="shared" si="28"/>
        <v>-71.001150252610032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-69.960309825943355</v>
      </c>
      <c r="G182" s="11">
        <f t="shared" si="28"/>
        <v>-70.67789168661001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-70.572002575943344</v>
      </c>
      <c r="G183" s="11">
        <f t="shared" si="28"/>
        <v>-70.479637162276688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-69.576085303943344</v>
      </c>
      <c r="G184" s="11">
        <f t="shared" si="28"/>
        <v>-70.036132568610014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-68.071715335943338</v>
      </c>
      <c r="G185" s="11">
        <f t="shared" si="28"/>
        <v>-69.406601071943342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-70.718373495943368</v>
      </c>
      <c r="G186" s="11">
        <f t="shared" si="28"/>
        <v>-69.455391378610003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-69.808770092943362</v>
      </c>
      <c r="G187" s="11">
        <f t="shared" si="28"/>
        <v>-69.532952974943342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-73.441097641943344</v>
      </c>
      <c r="G188" s="11">
        <f t="shared" si="28"/>
        <v>-71.322747076943358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-77.053154859943362</v>
      </c>
      <c r="G189" s="11">
        <f t="shared" si="28"/>
        <v>-73.434340864943366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-72.376507038943359</v>
      </c>
      <c r="G190" s="11">
        <f t="shared" si="28"/>
        <v>-74.290253180276693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-71.563334421943352</v>
      </c>
      <c r="G191" s="11">
        <f t="shared" si="28"/>
        <v>-73.664332106943348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-73.358164227943362</v>
      </c>
      <c r="G192" s="11">
        <f t="shared" si="28"/>
        <v>-72.432668562943363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-69.40744754594337</v>
      </c>
      <c r="G193" s="11">
        <f t="shared" si="28"/>
        <v>-71.442982065276695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-74.188412939943362</v>
      </c>
      <c r="G194" s="11">
        <f t="shared" si="28"/>
        <v>-72.318008237943374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-71.471660051943374</v>
      </c>
      <c r="G195" s="11">
        <f t="shared" si="28"/>
        <v>-71.689173512610026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-70.264554697943368</v>
      </c>
      <c r="G196" s="11">
        <f t="shared" si="28"/>
        <v>-71.974875896610044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-69.929274643943344</v>
      </c>
      <c r="G197" s="11">
        <f t="shared" si="28"/>
        <v>-70.5551631312767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-67.544403728943365</v>
      </c>
      <c r="G198" s="11">
        <f t="shared" si="28"/>
        <v>-69.246077690276692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-64.471986347943357</v>
      </c>
      <c r="G199" s="11">
        <f t="shared" si="28"/>
        <v>-67.315221573610017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-58.685523397943356</v>
      </c>
      <c r="G200" s="11">
        <f t="shared" si="28"/>
        <v>-63.567304491610024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-57.919258108943367</v>
      </c>
      <c r="G201" s="11">
        <f t="shared" si="28"/>
        <v>-60.358922618276694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-55.456961000943366</v>
      </c>
      <c r="G202" s="11">
        <f t="shared" si="28"/>
        <v>-57.353914169276699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40">AVERAGE(F201:F203)</f>
        <v>-54.90997166961003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-47.681641757943375</v>
      </c>
      <c r="G204" s="11">
        <f t="shared" si="40"/>
        <v>-51.497432885943368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-46.023748125943349</v>
      </c>
      <c r="G205" s="11">
        <f t="shared" si="40"/>
        <v>-48.353028594276687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-39.463062770943367</v>
      </c>
      <c r="G206" s="11">
        <f t="shared" si="40"/>
        <v>-44.389484218276699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-40.960338748943357</v>
      </c>
      <c r="G207" s="11">
        <f t="shared" si="40"/>
        <v>-42.149049881943355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-37.213004828943369</v>
      </c>
      <c r="G208" s="11">
        <f t="shared" si="40"/>
        <v>-39.212135449610031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-37.810189500943359</v>
      </c>
      <c r="G209" s="11">
        <f t="shared" si="40"/>
        <v>-38.661177692943362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-32.323080451943362</v>
      </c>
      <c r="G210" s="11">
        <f t="shared" si="40"/>
        <v>-35.782091593943363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-38.599582666943363</v>
      </c>
      <c r="G211" s="11">
        <f t="shared" si="40"/>
        <v>-36.244284206610025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-30.816331826943369</v>
      </c>
      <c r="G212" s="11">
        <f t="shared" si="40"/>
        <v>-33.912998315276702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-27.86732821994336</v>
      </c>
      <c r="G213" s="11">
        <f t="shared" si="40"/>
        <v>-32.427747571276697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-24.054775077943368</v>
      </c>
      <c r="G214" s="11">
        <f t="shared" si="40"/>
        <v>-27.579478374943363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-25.977854716943362</v>
      </c>
      <c r="G215" s="11">
        <f t="shared" si="40"/>
        <v>-25.966652671610031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-25.597691916427276</v>
      </c>
      <c r="G216" s="11">
        <f t="shared" si="40"/>
        <v>-25.210107237104669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-17.62742495389594</v>
      </c>
      <c r="G217" s="11">
        <f t="shared" si="40"/>
        <v>-23.067657195755526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-16.223044232558859</v>
      </c>
      <c r="G218" s="11">
        <f t="shared" si="40"/>
        <v>-19.816053700960694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-16.193334952222948</v>
      </c>
      <c r="G219" s="11">
        <f t="shared" si="40"/>
        <v>-16.681268046225917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-17.073639971055186</v>
      </c>
      <c r="G220" s="11">
        <f t="shared" si="40"/>
        <v>-16.496673051945663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-12.43749832661158</v>
      </c>
      <c r="G221" s="11">
        <f t="shared" si="40"/>
        <v>-15.234824416629905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-15.823620267837249</v>
      </c>
      <c r="G222" s="11">
        <f t="shared" si="40"/>
        <v>-15.11158618850134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-11.036556709331679</v>
      </c>
      <c r="G223" s="11">
        <f t="shared" si="40"/>
        <v>-13.099225101260169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-9.5660790429665106</v>
      </c>
      <c r="G224" s="11">
        <f t="shared" si="40"/>
        <v>-12.142085340045147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-10.455279648494429</v>
      </c>
      <c r="G225" s="11">
        <f t="shared" si="40"/>
        <v>-10.352638466930873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-11.991046260526668</v>
      </c>
      <c r="G226" s="11">
        <f t="shared" si="40"/>
        <v>-10.670801650662534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-11.594326188160309</v>
      </c>
      <c r="G227" s="11">
        <f t="shared" si="40"/>
        <v>-11.346884032393802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-12.80504240455538</v>
      </c>
      <c r="G228" s="11">
        <f t="shared" si="40"/>
        <v>-12.130138284414118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-13.251277130480609</v>
      </c>
      <c r="G229" s="11">
        <f t="shared" si="40"/>
        <v>-12.550215241065432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-13.558484559320512</v>
      </c>
      <c r="G230" s="11">
        <f t="shared" si="40"/>
        <v>-13.204934698118834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-12.41221266684672</v>
      </c>
      <c r="G231" s="11">
        <f t="shared" si="40"/>
        <v>-13.073991452215948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-12.54534640408461</v>
      </c>
      <c r="G232" s="11">
        <f t="shared" si="40"/>
        <v>-12.838681210083948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-12.020584452898579</v>
      </c>
      <c r="G233" s="11">
        <f t="shared" si="40"/>
        <v>-12.326047841276639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-11.674128353598681</v>
      </c>
      <c r="G234" s="11">
        <f t="shared" si="40"/>
        <v>-12.080019736860622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-10.004230029278149</v>
      </c>
      <c r="G235" s="11">
        <f t="shared" si="40"/>
        <v>-11.232980945258468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-11.632446630634858</v>
      </c>
      <c r="G236" s="11">
        <f t="shared" si="40"/>
        <v>-11.103601671170564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-9.3146096011884616</v>
      </c>
      <c r="G237" s="11">
        <f t="shared" si="40"/>
        <v>-10.317095420367156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-5.2160083606706893</v>
      </c>
      <c r="G238" s="11">
        <f t="shared" si="40"/>
        <v>-8.7210215308313348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2.9864692166370403</v>
      </c>
      <c r="G239" s="11">
        <f t="shared" si="40"/>
        <v>-3.8480495817407032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1.3165732699335395</v>
      </c>
      <c r="G240" s="11">
        <f t="shared" si="40"/>
        <v>-0.30432195803336981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1.1949820624939402</v>
      </c>
      <c r="G241" s="11">
        <f t="shared" si="40"/>
        <v>1.8326748496881733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4.2714866319533495</v>
      </c>
      <c r="G242" s="11">
        <f t="shared" si="40"/>
        <v>2.2610139881269431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5.496014787122089</v>
      </c>
      <c r="G243" s="11">
        <f t="shared" si="40"/>
        <v>3.6541611605231261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10.248259230330039</v>
      </c>
      <c r="G244" s="11">
        <f t="shared" si="40"/>
        <v>6.671920216468493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19.091914818277537</v>
      </c>
      <c r="G245" s="11">
        <f t="shared" si="40"/>
        <v>11.612062945243222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16.898001608645281</v>
      </c>
      <c r="G246" s="11">
        <f t="shared" si="40"/>
        <v>15.412725219084285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13.749669445020869</v>
      </c>
      <c r="G247" s="11">
        <f t="shared" si="40"/>
        <v>16.579861957314563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14.022344448523427</v>
      </c>
      <c r="G248" s="11">
        <f t="shared" si="40"/>
        <v>14.890005167396525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20.069201846432858</v>
      </c>
      <c r="G249" s="11">
        <f t="shared" si="40"/>
        <v>15.94707191332572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12.155957473924548</v>
      </c>
      <c r="G250" s="11">
        <f t="shared" si="40"/>
        <v>15.415834589626945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15.317388289036508</v>
      </c>
      <c r="G251" s="11">
        <f t="shared" si="40"/>
        <v>15.847515869797972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13.86824766912728</v>
      </c>
      <c r="G252" s="11">
        <f t="shared" si="40"/>
        <v>13.780531144029446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15.052950895083869</v>
      </c>
      <c r="G253" s="11">
        <f t="shared" si="40"/>
        <v>14.746195617749217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14.100063065329268</v>
      </c>
      <c r="G254" s="11">
        <f t="shared" si="40"/>
        <v>14.340420543180139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13.527786868971091</v>
      </c>
      <c r="G255" s="11">
        <f t="shared" si="40"/>
        <v>14.226933609794742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11.413147759563369</v>
      </c>
      <c r="G256" s="11">
        <f t="shared" si="40"/>
        <v>13.013665897954576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6.4225684581169098</v>
      </c>
      <c r="G257" s="11">
        <f t="shared" si="40"/>
        <v>10.45450102888379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6.5230346842376008</v>
      </c>
      <c r="G258" s="11">
        <f t="shared" si="40"/>
        <v>8.1195836339726259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5.4991330104305893</v>
      </c>
      <c r="G259" s="11">
        <f t="shared" si="40"/>
        <v>6.1482453842617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5.7771646431023189</v>
      </c>
      <c r="G260" s="11">
        <f t="shared" si="40"/>
        <v>5.9331107792568361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4.6151076668608493</v>
      </c>
      <c r="G261" s="11">
        <f t="shared" si="40"/>
        <v>5.2971351067979189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3.5310915468383599</v>
      </c>
      <c r="G262" s="11">
        <f t="shared" si="40"/>
        <v>4.6411212856005095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2.4845307338558693</v>
      </c>
      <c r="G263" s="11">
        <f t="shared" si="40"/>
        <v>3.543576649185026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0.51359622941208993</v>
      </c>
      <c r="G264" s="11">
        <f t="shared" si="40"/>
        <v>2.1764061700354396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-3.4848937155166988</v>
      </c>
      <c r="G265" s="11">
        <f t="shared" si="40"/>
        <v>-0.16225558408291318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-6.8691579111673589</v>
      </c>
      <c r="G266" s="11">
        <f t="shared" si="40"/>
        <v>-3.2801517990906555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2">AVERAGE(F265:F267)</f>
        <v>-3.1788782325601859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-1.0828458671789201</v>
      </c>
      <c r="G268" s="11">
        <f t="shared" si="52"/>
        <v>-2.3781956164475933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0.1873079250285099</v>
      </c>
      <c r="G269" s="11">
        <f t="shared" si="52"/>
        <v>-2.604033771563689E-2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-1.9458787852559833E-2</v>
      </c>
      <c r="G270" s="11">
        <f t="shared" si="52"/>
        <v>-0.30499891000099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-0.76132811146305057</v>
      </c>
      <c r="G271" s="11">
        <f t="shared" si="52"/>
        <v>-0.19782632476236683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-0.53765581459421008</v>
      </c>
      <c r="G272" s="11">
        <f t="shared" si="52"/>
        <v>-0.43948090463660683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-1.951795290437941</v>
      </c>
      <c r="G273" s="11">
        <f t="shared" si="52"/>
        <v>-1.0835930721650673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-1.0357462956954495</v>
      </c>
      <c r="G274" s="11">
        <f t="shared" si="52"/>
        <v>-1.1750658002425334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-3.3239769799471204</v>
      </c>
      <c r="G275" s="11">
        <f t="shared" si="52"/>
        <v>-2.1038395220268371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-4.1335133529360801</v>
      </c>
      <c r="G276" s="11">
        <f t="shared" si="52"/>
        <v>-2.8310788761928833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-5.0398088169793507</v>
      </c>
      <c r="G277" s="11">
        <f t="shared" si="52"/>
        <v>-4.1657663832875169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-9.8333699382303497</v>
      </c>
      <c r="G278" s="11">
        <f t="shared" si="52"/>
        <v>-6.3355640360485923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-14.612393879061315</v>
      </c>
      <c r="G279" s="11">
        <f t="shared" si="52"/>
        <v>-9.8285242114236713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-51.504624318164396</v>
      </c>
      <c r="G280" s="11">
        <f t="shared" si="52"/>
        <v>-25.316796045152017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-58.724370657763927</v>
      </c>
      <c r="G281" s="11">
        <f t="shared" si="52"/>
        <v>-41.613796284996546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-63.428165629975815</v>
      </c>
      <c r="G282" s="11">
        <f t="shared" si="52"/>
        <v>-57.885720201968041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-65.791758023907661</v>
      </c>
      <c r="G283" s="11">
        <f t="shared" si="52"/>
        <v>-62.648098103882468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-68.888772269698904</v>
      </c>
      <c r="G284" s="11">
        <f t="shared" si="52"/>
        <v>-66.036231974527468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-69.132865041926365</v>
      </c>
      <c r="G285" s="11">
        <f t="shared" si="52"/>
        <v>-67.937798445177648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-69.542263269036468</v>
      </c>
      <c r="G286" s="11">
        <f t="shared" si="52"/>
        <v>-69.187966860220584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-71.641298668396828</v>
      </c>
      <c r="G287" s="11">
        <f t="shared" si="52"/>
        <v>-70.105475659786563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-71.746167287246479</v>
      </c>
      <c r="G288" s="11">
        <f t="shared" si="52"/>
        <v>-70.976576408226592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-75.475504574956631</v>
      </c>
      <c r="G289" s="11">
        <f t="shared" si="52"/>
        <v>-72.954323510199984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-71.323416993450266</v>
      </c>
      <c r="G290" s="11">
        <f t="shared" si="52"/>
        <v>-72.848362951884454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-68.338031656426054</v>
      </c>
      <c r="G291" s="11">
        <f t="shared" si="52"/>
        <v>-71.712317741610988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-63.709577566785576</v>
      </c>
      <c r="G292" s="11">
        <f t="shared" si="52"/>
        <v>-67.790342072220639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-53.191819424208298</v>
      </c>
      <c r="G293" s="11">
        <f t="shared" si="52"/>
        <v>-61.746476215806638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-57.016352774835752</v>
      </c>
      <c r="G294" s="11">
        <f t="shared" si="52"/>
        <v>-57.97258325527654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-50.693095672028726</v>
      </c>
      <c r="G295" s="11">
        <f t="shared" si="52"/>
        <v>-53.633755957024256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-41.19283952239536</v>
      </c>
      <c r="G296" s="11">
        <f t="shared" si="52"/>
        <v>-49.634095989753284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-44.112545476540639</v>
      </c>
      <c r="G297" s="11">
        <f t="shared" si="52"/>
        <v>-45.332826890321577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-47.948480631724387</v>
      </c>
      <c r="G298" s="11">
        <f t="shared" si="52"/>
        <v>-44.417955210220128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-50.585107129625435</v>
      </c>
      <c r="G299" s="11">
        <f t="shared" si="52"/>
        <v>-47.548711079296822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-50.815653362856494</v>
      </c>
      <c r="G300" s="11">
        <f t="shared" si="52"/>
        <v>-49.783080374735441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-41.3986570772257</v>
      </c>
      <c r="G301" s="11">
        <f t="shared" si="52"/>
        <v>-47.599805856569212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-53.192957955172503</v>
      </c>
      <c r="G302" s="11">
        <f t="shared" si="52"/>
        <v>-48.469089465084892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-60.851683578177102</v>
      </c>
      <c r="G303" s="11">
        <f t="shared" si="52"/>
        <v>-51.814432870191773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-61.258617098518499</v>
      </c>
      <c r="G304" s="11">
        <f t="shared" si="52"/>
        <v>-58.434419543956039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-62.804227292603102</v>
      </c>
      <c r="G305" s="11">
        <f t="shared" ref="G305" si="75">AVERAGE(F303:F305)</f>
        <v>-61.638175989766239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-75.773293820893301</v>
      </c>
      <c r="M305" s="11">
        <f t="shared" ref="M305" si="77">AVERAGE(L303:L305)</f>
        <v>-73.628410326972471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59.421656985774</v>
      </c>
      <c r="AB305" s="11">
        <f t="shared" ref="AB305" si="82">AVERAGE(AA303:AA305)</f>
        <v>61.558312370444334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-65.545472200967296</v>
      </c>
      <c r="G306" s="11">
        <f t="shared" ref="G306" si="88">AVERAGE(F304:F306)</f>
        <v>-63.202772197362968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-72.623703098325095</v>
      </c>
      <c r="M306" s="11">
        <f t="shared" ref="M306" si="90">AVERAGE(L304:L306)</f>
        <v>-73.659269958372747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48.915374569098496</v>
      </c>
      <c r="AB306" s="11">
        <f t="shared" ref="AB306" si="95">AVERAGE(AA304:AA306)</f>
        <v>55.448498115690107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-65.422358805947994</v>
      </c>
      <c r="G307" s="11">
        <f t="shared" ref="G307" si="101">AVERAGE(F305:F307)</f>
        <v>-64.590686099839459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-75.936064445325897</v>
      </c>
      <c r="M307" s="11">
        <f t="shared" ref="M307" si="103">AVERAGE(L305:L307)</f>
        <v>-74.777687121514759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8">AVERAGE(AA305:AA307)</f>
        <v>50.933276240738799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-71.828494979000197</v>
      </c>
      <c r="G308" s="11">
        <f t="shared" ref="G308" si="114">AVERAGE(F306:F308)</f>
        <v>-67.598775328638496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-79.588758429649602</v>
      </c>
      <c r="M308" s="11">
        <f t="shared" ref="M308" si="116">AVERAGE(L306:L308)</f>
        <v>-76.049508657766864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45.170785634769103</v>
      </c>
      <c r="AB308" s="11">
        <f t="shared" ref="AB308" si="121">AVERAGE(AA306:AA308)</f>
        <v>46.182985790403826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-76.081387399845795</v>
      </c>
      <c r="G309" s="11">
        <f t="shared" ref="G309" si="127">AVERAGE(F307:F309)</f>
        <v>-71.110747061597991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-80.511189322758199</v>
      </c>
      <c r="M309" s="11">
        <f t="shared" ref="M309" si="129">AVERAGE(L307:L309)</f>
        <v>-78.678670732577885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4">AVERAGE(AA307:AA309)</f>
        <v>47.117190061990534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-76.534573624241105</v>
      </c>
      <c r="G310" s="11">
        <f t="shared" ref="G310" si="140">AVERAGE(F308:F310)</f>
        <v>-74.814818667695704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-78.248114056837508</v>
      </c>
      <c r="M310" s="11">
        <f t="shared" ref="M310" si="142">AVERAGE(L308:L310)</f>
        <v>-79.449353936415093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7">AVERAGE(AA308:AA310)</f>
        <v>46.205620413385098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-73.523161711542201</v>
      </c>
      <c r="G311" s="11">
        <f t="shared" ref="G311" si="153">AVERAGE(F309:F311)</f>
        <v>-75.379707578543034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-80.702787593416289</v>
      </c>
      <c r="M311" s="11">
        <f t="shared" ref="M311" si="155">AVERAGE(L309:L311)</f>
        <v>-79.820696991003999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33.279522704642403</v>
      </c>
      <c r="AB311" s="11">
        <f t="shared" ref="AB311" si="160">AVERAGE(AA309:AA311)</f>
        <v>42.241866103342865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-75.097913713661796</v>
      </c>
      <c r="G312" s="11">
        <f t="shared" ref="G312" si="166">AVERAGE(F310:F312)</f>
        <v>-75.05188301648171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-80.728570303667794</v>
      </c>
      <c r="M312" s="11">
        <f t="shared" ref="M312" si="168">AVERAGE(L310:L312)</f>
        <v>-79.893157317973859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3">AVERAGE(AA310:AA312)</f>
        <v>34.074267667615935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-68.959586898988107</v>
      </c>
      <c r="G313" s="11">
        <f t="shared" ref="G313" si="179">AVERAGE(F311:F313)</f>
        <v>-72.526887441397363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-81.049942448190805</v>
      </c>
      <c r="M313" s="11">
        <f t="shared" ref="M313" si="181">AVERAGE(L311:L313)</f>
        <v>-80.827100115091625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27.933073839990001</v>
      </c>
      <c r="AB313" s="11">
        <f t="shared" ref="AB313" si="186">AVERAGE(AA311:AA313)</f>
        <v>29.475929540436734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-71.645533001959109</v>
      </c>
      <c r="G314" s="11">
        <f t="shared" ref="G314" si="192">AVERAGE(F312:F314)</f>
        <v>-71.901011204869675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-79.582949780534705</v>
      </c>
      <c r="M314" s="11">
        <f t="shared" ref="M314" si="194">AVERAGE(L312:L314)</f>
        <v>-80.453820844131101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22.585071058886601</v>
      </c>
      <c r="AB314" s="11">
        <f t="shared" ref="AB314" si="199">AVERAGE(AA312:AA314)</f>
        <v>25.911112325184799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-67.470706558459199</v>
      </c>
      <c r="G315" s="11">
        <f t="shared" ref="G315" si="205">AVERAGE(F313:F315)</f>
        <v>-69.358608819802143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-79.2042135823839</v>
      </c>
      <c r="M315" s="11">
        <f t="shared" ref="M315" si="207">AVERAGE(L313:L315)</f>
        <v>-79.945701937036461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2">AVERAGE(AA313:AA315)</f>
        <v>21.022697968837349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-60.506329660966102</v>
      </c>
      <c r="G316" s="11">
        <f t="shared" ref="G316" si="218">AVERAGE(F314:F316)</f>
        <v>-66.540856407128146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-81.56197094944541</v>
      </c>
      <c r="M316" s="11">
        <f t="shared" ref="M316" si="220">AVERAGE(L314:L316)</f>
        <v>-80.116378104121338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13.38169021064887</v>
      </c>
      <c r="AB316" s="11">
        <f t="shared" ref="AB316" si="225">AVERAGE(AA314:AA316)</f>
        <v>16.172236759056975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8</v>
      </c>
      <c r="D317" s="11">
        <f t="shared" ref="D317" si="230">AVERAGE(B315:B317)</f>
        <v>-27.903583796389537</v>
      </c>
      <c r="E317" s="10">
        <v>-54.667207740123303</v>
      </c>
      <c r="F317" s="8">
        <v>-51.923987506123304</v>
      </c>
      <c r="G317" s="11">
        <f t="shared" ref="G317" si="231">AVERAGE(F315:F317)</f>
        <v>-59.967007908516202</v>
      </c>
      <c r="H317" s="10">
        <v>67.999262385823002</v>
      </c>
      <c r="I317" s="8" t="s">
        <v>8</v>
      </c>
      <c r="J317" s="11">
        <f t="shared" ref="J317" si="232">AVERAGE(H315:H317)</f>
        <v>75.25865333075582</v>
      </c>
      <c r="K317" s="10">
        <v>-77.378727234100893</v>
      </c>
      <c r="L317" s="8">
        <v>-78.062527495100895</v>
      </c>
      <c r="M317" s="11">
        <f t="shared" ref="M317" si="233">AVERAGE(L315:L317)</f>
        <v>-79.609570675643397</v>
      </c>
      <c r="N317" s="10">
        <v>-47.384115323728601</v>
      </c>
      <c r="O317" s="8" t="s">
        <v>8</v>
      </c>
      <c r="P317" s="11">
        <f t="shared" ref="P317" si="234">AVERAGE(N315:N317)</f>
        <v>-51.268181691379503</v>
      </c>
      <c r="Q317" s="10">
        <v>6.5633864141968496</v>
      </c>
      <c r="R317" s="8" t="s">
        <v>8</v>
      </c>
      <c r="S317" s="11">
        <f t="shared" ref="S317" si="235">AVERAGE(Q315:Q317)</f>
        <v>6.4228349913249039</v>
      </c>
      <c r="T317" s="10">
        <v>-9.0802849187172097</v>
      </c>
      <c r="U317" s="8" t="s">
        <v>8</v>
      </c>
      <c r="V317" s="11">
        <f t="shared" ref="V317" si="236">AVERAGE(T315:T317)</f>
        <v>-12.794296268553637</v>
      </c>
      <c r="W317" s="10">
        <v>-24.258196763942301</v>
      </c>
      <c r="X317" s="8" t="s">
        <v>8</v>
      </c>
      <c r="Y317" s="11">
        <f t="shared" ref="Y317" si="237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8">AVERAGE(AA315:AA317)</f>
        <v>11.067700035017729</v>
      </c>
      <c r="AC317" s="10">
        <v>16.909795152149702</v>
      </c>
      <c r="AD317" s="8" t="s">
        <v>8</v>
      </c>
      <c r="AE317" s="11">
        <f t="shared" ref="AE317" si="239">AVERAGE(AC315:AC317)</f>
        <v>22.592775610068866</v>
      </c>
      <c r="AF317" s="10">
        <v>-34.049720352121199</v>
      </c>
      <c r="AG317" s="8" t="s">
        <v>8</v>
      </c>
      <c r="AH317" s="11">
        <f t="shared" ref="AH317" si="240">AVERAGE(AF315:AF317)</f>
        <v>-35.207411210214133</v>
      </c>
      <c r="AI317" s="10">
        <v>-35.5246560288601</v>
      </c>
      <c r="AJ317" s="8" t="s">
        <v>8</v>
      </c>
      <c r="AK317" s="11">
        <f t="shared" ref="AK317" si="241">AVERAGE(AI315:AI317)</f>
        <v>-37.611706760769835</v>
      </c>
      <c r="AL317" s="10">
        <v>-6.8842479998652797</v>
      </c>
      <c r="AM317" s="8" t="s">
        <v>8</v>
      </c>
      <c r="AN317" s="11">
        <f t="shared" ref="AN317" si="242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8</v>
      </c>
      <c r="D318" s="11">
        <f t="shared" ref="D318" si="243">AVERAGE(B316:B318)</f>
        <v>-25.416891603254999</v>
      </c>
      <c r="E318" s="10">
        <v>-52.7639144374712</v>
      </c>
      <c r="F318" s="8">
        <v>-50.185851382471199</v>
      </c>
      <c r="G318" s="11">
        <f t="shared" ref="G318" si="244">AVERAGE(F316:F318)</f>
        <v>-54.205389516520199</v>
      </c>
      <c r="H318" s="10">
        <v>66.250460560216396</v>
      </c>
      <c r="I318" s="8" t="s">
        <v>8</v>
      </c>
      <c r="J318" s="11">
        <f t="shared" ref="J318" si="245">AVERAGE(H316:H318)</f>
        <v>69.235079492146468</v>
      </c>
      <c r="K318" s="10">
        <v>-73.219071639383102</v>
      </c>
      <c r="L318" s="8">
        <v>-77.163426308383109</v>
      </c>
      <c r="M318" s="11">
        <f t="shared" ref="M318" si="246">AVERAGE(L316:L318)</f>
        <v>-78.929308250976476</v>
      </c>
      <c r="N318" s="10">
        <v>-49.025338806431897</v>
      </c>
      <c r="O318" s="8" t="s">
        <v>8</v>
      </c>
      <c r="P318" s="11">
        <f t="shared" ref="P318" si="247">AVERAGE(N316:N318)</f>
        <v>-49.627178936103263</v>
      </c>
      <c r="Q318" s="10">
        <v>8.5510698061551302</v>
      </c>
      <c r="R318" s="8" t="s">
        <v>8</v>
      </c>
      <c r="S318" s="11">
        <f t="shared" ref="S318" si="248">AVERAGE(Q316:Q318)</f>
        <v>7.2200045630671363</v>
      </c>
      <c r="T318" s="10">
        <v>-6.4914480557279903</v>
      </c>
      <c r="U318" s="8" t="s">
        <v>8</v>
      </c>
      <c r="V318" s="11">
        <f t="shared" ref="V318" si="249">AVERAGE(T316:T318)</f>
        <v>-9.3516280298379328</v>
      </c>
      <c r="W318" s="10">
        <v>-24.433182243928499</v>
      </c>
      <c r="X318" s="8" t="s">
        <v>8</v>
      </c>
      <c r="Y318" s="11">
        <f t="shared" ref="Y318" si="250">AVERAGE(W316:W318)</f>
        <v>-26.762681995030402</v>
      </c>
      <c r="Z318" s="10">
        <v>4.3592513166447002</v>
      </c>
      <c r="AA318" s="8">
        <v>6.9617544346446998</v>
      </c>
      <c r="AB318" s="11">
        <f t="shared" ref="AB318" si="251">AVERAGE(AA316:AA318)</f>
        <v>9.2049685106874808</v>
      </c>
      <c r="AC318" s="10">
        <v>17.087239775426301</v>
      </c>
      <c r="AD318" s="8" t="s">
        <v>8</v>
      </c>
      <c r="AE318" s="11">
        <f t="shared" ref="AE318" si="252">AVERAGE(AC316:AC318)</f>
        <v>19.546973372322132</v>
      </c>
      <c r="AF318" s="10">
        <v>-28.802372282972801</v>
      </c>
      <c r="AG318" s="8" t="s">
        <v>8</v>
      </c>
      <c r="AH318" s="11">
        <f t="shared" ref="AH318" si="253">AVERAGE(AF316:AF318)</f>
        <v>-33.265769687305429</v>
      </c>
      <c r="AI318" s="10">
        <v>-31.900702565172299</v>
      </c>
      <c r="AJ318" s="8" t="s">
        <v>8</v>
      </c>
      <c r="AK318" s="11">
        <f t="shared" ref="AK318" si="254">AVERAGE(AI316:AI318)</f>
        <v>-35.058987636065396</v>
      </c>
      <c r="AL318" s="10">
        <v>-7.6848946796534401</v>
      </c>
      <c r="AM318" s="8" t="s">
        <v>8</v>
      </c>
      <c r="AN318" s="11">
        <f t="shared" ref="AN318" si="255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8</v>
      </c>
      <c r="D319" s="11">
        <f t="shared" ref="D319" si="256">AVERAGE(B317:B319)</f>
        <v>-23.686052494269465</v>
      </c>
      <c r="E319" s="10">
        <v>-53.003123602107202</v>
      </c>
      <c r="F319" s="8">
        <v>-53.568752980107199</v>
      </c>
      <c r="G319" s="11">
        <f t="shared" ref="G319" si="257">AVERAGE(F317:F319)</f>
        <v>-51.892863956233903</v>
      </c>
      <c r="H319" s="10">
        <v>64.035764146068502</v>
      </c>
      <c r="I319" s="8" t="s">
        <v>8</v>
      </c>
      <c r="J319" s="11">
        <f t="shared" ref="J319" si="258">AVERAGE(H317:H319)</f>
        <v>66.095162364035971</v>
      </c>
      <c r="K319" s="10">
        <v>-75.011150189733002</v>
      </c>
      <c r="L319" s="8">
        <v>-76.844921896732998</v>
      </c>
      <c r="M319" s="11">
        <f t="shared" ref="M319" si="259">AVERAGE(L317:L319)</f>
        <v>-77.35695856673901</v>
      </c>
      <c r="N319" s="10">
        <v>-48.762590555346698</v>
      </c>
      <c r="O319" s="8" t="s">
        <v>8</v>
      </c>
      <c r="P319" s="11">
        <f t="shared" ref="P319" si="260">AVERAGE(N317:N319)</f>
        <v>-48.390681561835727</v>
      </c>
      <c r="Q319" s="10">
        <v>8.2391216390312003</v>
      </c>
      <c r="R319" s="8" t="s">
        <v>8</v>
      </c>
      <c r="S319" s="11">
        <f t="shared" ref="S319" si="261">AVERAGE(Q317:Q319)</f>
        <v>7.7845259531277264</v>
      </c>
      <c r="T319" s="10">
        <v>-9.6283558716240396</v>
      </c>
      <c r="U319" s="8" t="s">
        <v>8</v>
      </c>
      <c r="V319" s="11">
        <f t="shared" ref="V319" si="262">AVERAGE(T317:T319)</f>
        <v>-8.4000296153564147</v>
      </c>
      <c r="W319" s="10">
        <v>-25.2515198176498</v>
      </c>
      <c r="X319" s="8" t="s">
        <v>8</v>
      </c>
      <c r="Y319" s="11">
        <f t="shared" ref="Y319" si="263">AVERAGE(W317:W319)</f>
        <v>-24.6476329418402</v>
      </c>
      <c r="Z319" s="10">
        <v>9.6042941244848006</v>
      </c>
      <c r="AA319" s="8">
        <v>14.664593527484801</v>
      </c>
      <c r="AB319" s="11">
        <f t="shared" ref="AB319" si="264">AVERAGE(AA317:AA319)</f>
        <v>9.6326029496327905</v>
      </c>
      <c r="AC319" s="10">
        <v>23.007807647762899</v>
      </c>
      <c r="AD319" s="8" t="s">
        <v>8</v>
      </c>
      <c r="AE319" s="11">
        <f t="shared" ref="AE319" si="265">AVERAGE(AC317:AC319)</f>
        <v>19.001614191779634</v>
      </c>
      <c r="AF319" s="10">
        <v>-30.085656698753901</v>
      </c>
      <c r="AG319" s="8" t="s">
        <v>8</v>
      </c>
      <c r="AH319" s="11">
        <f t="shared" ref="AH319" si="266">AVERAGE(AF317:AF319)</f>
        <v>-30.979249777949303</v>
      </c>
      <c r="AI319" s="10">
        <v>-33.4112002686987</v>
      </c>
      <c r="AJ319" s="8" t="s">
        <v>8</v>
      </c>
      <c r="AK319" s="11">
        <f t="shared" ref="AK319" si="267">AVERAGE(AI317:AI319)</f>
        <v>-33.612186287577032</v>
      </c>
      <c r="AL319" s="10">
        <v>-11.3174056601966</v>
      </c>
      <c r="AM319" s="8" t="s">
        <v>8</v>
      </c>
      <c r="AN319" s="11">
        <f t="shared" ref="AN319" si="268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8</v>
      </c>
      <c r="D320" s="11">
        <f t="shared" ref="D320" si="269">AVERAGE(B318:B320)</f>
        <v>-22.990304665482132</v>
      </c>
      <c r="E320" s="10">
        <v>-54.485993143518797</v>
      </c>
      <c r="F320" s="8">
        <v>-58.329727845518796</v>
      </c>
      <c r="G320" s="11">
        <f t="shared" ref="G320" si="270">AVERAGE(F318:F320)</f>
        <v>-54.028110736032396</v>
      </c>
      <c r="H320" s="10">
        <v>60.128907165914299</v>
      </c>
      <c r="I320" s="8" t="s">
        <v>8</v>
      </c>
      <c r="J320" s="11">
        <f t="shared" ref="J320" si="271">AVERAGE(H318:H320)</f>
        <v>63.471710624066397</v>
      </c>
      <c r="K320" s="10">
        <v>-78.541493298744598</v>
      </c>
      <c r="L320" s="8">
        <v>-79.611178779744591</v>
      </c>
      <c r="M320" s="11">
        <f t="shared" ref="M320" si="272">AVERAGE(L318:L320)</f>
        <v>-77.873175661620238</v>
      </c>
      <c r="N320" s="10">
        <v>-50.042508058433597</v>
      </c>
      <c r="O320" s="8" t="s">
        <v>8</v>
      </c>
      <c r="P320" s="11">
        <f t="shared" ref="P320" si="273">AVERAGE(N318:N320)</f>
        <v>-49.276812473404071</v>
      </c>
      <c r="Q320" s="10">
        <v>5.75787818234613</v>
      </c>
      <c r="R320" s="8" t="s">
        <v>8</v>
      </c>
      <c r="S320" s="11">
        <f t="shared" ref="S320" si="274">AVERAGE(Q318:Q320)</f>
        <v>7.5160232091774866</v>
      </c>
      <c r="T320" s="10">
        <v>-10.7319999316059</v>
      </c>
      <c r="U320" s="8" t="s">
        <v>8</v>
      </c>
      <c r="V320" s="11">
        <f t="shared" ref="V320" si="275">AVERAGE(T318:T320)</f>
        <v>-8.9506012863193103</v>
      </c>
      <c r="W320" s="10">
        <v>-32.185641106683597</v>
      </c>
      <c r="X320" s="8" t="s">
        <v>8</v>
      </c>
      <c r="Y320" s="11">
        <f t="shared" ref="Y320" si="276">AVERAGE(W318:W320)</f>
        <v>-27.290114389420634</v>
      </c>
      <c r="Z320" s="10">
        <v>15.2048893652627</v>
      </c>
      <c r="AA320" s="8">
        <v>16.437024722262699</v>
      </c>
      <c r="AB320" s="11">
        <f t="shared" ref="AB320" si="277">AVERAGE(AA318:AA320)</f>
        <v>12.6877908947974</v>
      </c>
      <c r="AC320" s="10">
        <v>30.7889916958406</v>
      </c>
      <c r="AD320" s="8" t="s">
        <v>8</v>
      </c>
      <c r="AE320" s="11">
        <f t="shared" ref="AE320" si="278">AVERAGE(AC318:AC320)</f>
        <v>23.628013039676603</v>
      </c>
      <c r="AF320" s="10">
        <v>-37.948183161054203</v>
      </c>
      <c r="AG320" s="8" t="s">
        <v>8</v>
      </c>
      <c r="AH320" s="11">
        <f t="shared" ref="AH320" si="279">AVERAGE(AF318:AF320)</f>
        <v>-32.27873738092697</v>
      </c>
      <c r="AI320" s="10">
        <v>-33.453977543134698</v>
      </c>
      <c r="AJ320" s="8" t="s">
        <v>8</v>
      </c>
      <c r="AK320" s="11">
        <f t="shared" ref="AK320" si="280">AVERAGE(AI318:AI320)</f>
        <v>-32.921960125668569</v>
      </c>
      <c r="AL320" s="10">
        <v>-12.492341080150201</v>
      </c>
      <c r="AM320" s="8" t="s">
        <v>8</v>
      </c>
      <c r="AN320" s="11">
        <f t="shared" ref="AN320" si="281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8</v>
      </c>
      <c r="D321" s="11">
        <f t="shared" ref="D321" si="282">AVERAGE(B319:B321)</f>
        <v>-24.121686639191136</v>
      </c>
      <c r="E321" s="10">
        <v>-61.125556309290403</v>
      </c>
      <c r="F321" s="8">
        <v>-64.311149039290399</v>
      </c>
      <c r="G321" s="11">
        <f t="shared" ref="G321" si="283">AVERAGE(F319:F321)</f>
        <v>-58.736543288305462</v>
      </c>
      <c r="H321" s="10">
        <v>69.885925538028104</v>
      </c>
      <c r="I321" s="8" t="s">
        <v>8</v>
      </c>
      <c r="J321" s="11">
        <f t="shared" ref="J321" si="284">AVERAGE(H319:H321)</f>
        <v>64.683532283336959</v>
      </c>
      <c r="K321" s="10">
        <v>-79.015192435291297</v>
      </c>
      <c r="L321" s="8">
        <v>-80.667600396291292</v>
      </c>
      <c r="M321" s="11">
        <f t="shared" ref="M321" si="285">AVERAGE(L319:L321)</f>
        <v>-79.041233690922965</v>
      </c>
      <c r="N321" s="10">
        <v>-52.062928224701302</v>
      </c>
      <c r="O321" s="8" t="s">
        <v>8</v>
      </c>
      <c r="P321" s="11">
        <f t="shared" ref="P321" si="286">AVERAGE(N319:N321)</f>
        <v>-50.289342279493866</v>
      </c>
      <c r="Q321" s="10">
        <v>7.1716344581265599</v>
      </c>
      <c r="R321" s="8" t="s">
        <v>8</v>
      </c>
      <c r="S321" s="11">
        <f t="shared" ref="S321" si="287">AVERAGE(Q319:Q321)</f>
        <v>7.0562114265012967</v>
      </c>
      <c r="T321" s="10">
        <v>-13.0320246897079</v>
      </c>
      <c r="U321" s="8" t="s">
        <v>8</v>
      </c>
      <c r="V321" s="11">
        <f t="shared" ref="V321" si="288">AVERAGE(T319:T321)</f>
        <v>-11.130793497645946</v>
      </c>
      <c r="W321" s="10">
        <v>-35.194480711747097</v>
      </c>
      <c r="X321" s="8" t="s">
        <v>8</v>
      </c>
      <c r="Y321" s="11">
        <f t="shared" ref="Y321" si="289">AVERAGE(W319:W321)</f>
        <v>-30.8772138786935</v>
      </c>
      <c r="Z321" s="10">
        <v>22.6392690825827</v>
      </c>
      <c r="AA321" s="8">
        <v>20.227274630582698</v>
      </c>
      <c r="AB321" s="11">
        <f t="shared" ref="AB321" si="290">AVERAGE(AA319:AA321)</f>
        <v>17.109630960110067</v>
      </c>
      <c r="AC321" s="10">
        <v>30.1358902303406</v>
      </c>
      <c r="AD321" s="8" t="s">
        <v>8</v>
      </c>
      <c r="AE321" s="11">
        <f t="shared" ref="AE321" si="291">AVERAGE(AC319:AC321)</f>
        <v>27.977563191314697</v>
      </c>
      <c r="AF321" s="10">
        <v>-35.200704440122102</v>
      </c>
      <c r="AG321" s="8" t="s">
        <v>8</v>
      </c>
      <c r="AH321" s="11">
        <f t="shared" ref="AH321" si="292">AVERAGE(AF319:AF321)</f>
        <v>-34.4115147666434</v>
      </c>
      <c r="AI321" s="10">
        <v>-34.337135086225501</v>
      </c>
      <c r="AJ321" s="8" t="s">
        <v>8</v>
      </c>
      <c r="AK321" s="11">
        <f t="shared" ref="AK321" si="293">AVERAGE(AI319:AI321)</f>
        <v>-33.734104299352971</v>
      </c>
      <c r="AL321" s="10">
        <v>-11.8476689788565</v>
      </c>
      <c r="AM321" s="8" t="s">
        <v>8</v>
      </c>
      <c r="AN321" s="11">
        <f t="shared" ref="AN321" si="294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8</v>
      </c>
      <c r="D322" s="11">
        <f t="shared" ref="D322" si="295">AVERAGE(B320:B322)</f>
        <v>-26.070190559229633</v>
      </c>
      <c r="E322" s="10">
        <v>-63.139416847800199</v>
      </c>
      <c r="F322" s="8">
        <v>-63.598404193800199</v>
      </c>
      <c r="G322" s="11">
        <f t="shared" ref="G322" si="296">AVERAGE(F320:F322)</f>
        <v>-62.079760359536465</v>
      </c>
      <c r="H322" s="10">
        <v>67.939411895740193</v>
      </c>
      <c r="I322" s="8" t="s">
        <v>8</v>
      </c>
      <c r="J322" s="11">
        <f t="shared" ref="J322" si="297">AVERAGE(H320:H322)</f>
        <v>65.984748199894199</v>
      </c>
      <c r="K322" s="10">
        <v>-79.891629387413104</v>
      </c>
      <c r="L322" s="8">
        <v>-78.807325611413106</v>
      </c>
      <c r="M322" s="11">
        <f t="shared" ref="M322" si="298">AVERAGE(L320:L322)</f>
        <v>-79.695368262482987</v>
      </c>
      <c r="N322" s="10">
        <v>-53.230075668152999</v>
      </c>
      <c r="O322" s="8" t="s">
        <v>8</v>
      </c>
      <c r="P322" s="11">
        <f t="shared" ref="P322" si="299">AVERAGE(N320:N322)</f>
        <v>-51.77850398376264</v>
      </c>
      <c r="Q322" s="10">
        <v>6.5402493143448996</v>
      </c>
      <c r="R322" s="8" t="s">
        <v>8</v>
      </c>
      <c r="S322" s="11">
        <f t="shared" ref="S322" si="300">AVERAGE(Q320:Q322)</f>
        <v>6.4899206516058641</v>
      </c>
      <c r="T322" s="10">
        <v>-14.429498917495399</v>
      </c>
      <c r="U322" s="8" t="s">
        <v>8</v>
      </c>
      <c r="V322" s="11">
        <f t="shared" ref="V322" si="301">AVERAGE(T320:T322)</f>
        <v>-12.7311745129364</v>
      </c>
      <c r="W322" s="10">
        <v>-42.5971224743177</v>
      </c>
      <c r="X322" s="8" t="s">
        <v>8</v>
      </c>
      <c r="Y322" s="11">
        <f t="shared" ref="Y322" si="302">AVERAGE(W320:W322)</f>
        <v>-36.659081430916132</v>
      </c>
      <c r="Z322" s="10">
        <v>29.223364555209699</v>
      </c>
      <c r="AA322" s="8">
        <v>23.588056018209699</v>
      </c>
      <c r="AB322" s="11">
        <f t="shared" ref="AB322" si="303">AVERAGE(AA320:AA322)</f>
        <v>20.084118457018366</v>
      </c>
      <c r="AC322" s="10">
        <v>36.498373597229602</v>
      </c>
      <c r="AD322" s="8" t="s">
        <v>8</v>
      </c>
      <c r="AE322" s="11">
        <f t="shared" ref="AE322" si="304">AVERAGE(AC320:AC322)</f>
        <v>32.474418507803598</v>
      </c>
      <c r="AF322" s="10">
        <v>-38.5588196693393</v>
      </c>
      <c r="AG322" s="8" t="s">
        <v>8</v>
      </c>
      <c r="AH322" s="11">
        <f t="shared" ref="AH322" si="305">AVERAGE(AF320:AF322)</f>
        <v>-37.235902423505202</v>
      </c>
      <c r="AI322" s="10">
        <v>-37.722955500851597</v>
      </c>
      <c r="AJ322" s="8" t="s">
        <v>8</v>
      </c>
      <c r="AK322" s="11">
        <f t="shared" ref="AK322" si="306">AVERAGE(AI320:AI322)</f>
        <v>-35.171356043403932</v>
      </c>
      <c r="AL322" s="10">
        <v>-4.2536690008023204</v>
      </c>
      <c r="AM322" s="8" t="s">
        <v>8</v>
      </c>
      <c r="AN322" s="11">
        <f t="shared" ref="AN322" si="307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8</v>
      </c>
      <c r="D323" s="11">
        <f t="shared" ref="D323" si="308">AVERAGE(B321:B323)</f>
        <v>-26.056470661020132</v>
      </c>
      <c r="E323" s="10">
        <v>-60.078017662502603</v>
      </c>
      <c r="F323" s="8">
        <v>-60.776752768502604</v>
      </c>
      <c r="G323" s="11">
        <f t="shared" ref="G323" si="309">AVERAGE(F321:F323)</f>
        <v>-62.895435333864405</v>
      </c>
      <c r="H323" s="10">
        <v>63.940255792405203</v>
      </c>
      <c r="I323" s="8" t="s">
        <v>8</v>
      </c>
      <c r="J323" s="11">
        <f t="shared" ref="J323" si="310">AVERAGE(H321:H323)</f>
        <v>67.255197742057831</v>
      </c>
      <c r="K323" s="10">
        <v>-79.571450335325295</v>
      </c>
      <c r="L323" s="8">
        <v>-77.520823789325291</v>
      </c>
      <c r="M323" s="11">
        <f t="shared" ref="M323" si="311">AVERAGE(L321:L323)</f>
        <v>-78.998583265676572</v>
      </c>
      <c r="N323" s="10">
        <v>-51.775668338308897</v>
      </c>
      <c r="O323" s="8" t="s">
        <v>8</v>
      </c>
      <c r="P323" s="11">
        <f t="shared" ref="P323" si="312">AVERAGE(N321:N323)</f>
        <v>-52.356224077054399</v>
      </c>
      <c r="Q323" s="10">
        <v>7.7497005444049103</v>
      </c>
      <c r="R323" s="8" t="s">
        <v>8</v>
      </c>
      <c r="S323" s="11">
        <f t="shared" ref="S323" si="313">AVERAGE(Q321:Q323)</f>
        <v>7.1538614389587893</v>
      </c>
      <c r="T323" s="10">
        <v>-9.9238442455311304</v>
      </c>
      <c r="U323" s="8" t="s">
        <v>8</v>
      </c>
      <c r="V323" s="11">
        <f t="shared" ref="V323" si="314">AVERAGE(T321:T323)</f>
        <v>-12.461789284244809</v>
      </c>
      <c r="W323" s="10">
        <v>-33.679785178761897</v>
      </c>
      <c r="X323" s="8" t="s">
        <v>8</v>
      </c>
      <c r="Y323" s="11">
        <f t="shared" ref="Y323" si="315">AVERAGE(W321:W323)</f>
        <v>-37.157129454942236</v>
      </c>
      <c r="Z323" s="10">
        <v>22.170633519458899</v>
      </c>
      <c r="AA323" s="8">
        <v>16.8751735474589</v>
      </c>
      <c r="AB323" s="11">
        <f t="shared" ref="AB323" si="316">AVERAGE(AA321:AA323)</f>
        <v>20.2301680654171</v>
      </c>
      <c r="AC323" s="10">
        <v>36.7364418495726</v>
      </c>
      <c r="AD323" s="8" t="s">
        <v>8</v>
      </c>
      <c r="AE323" s="11">
        <f t="shared" ref="AE323" si="317">AVERAGE(AC321:AC323)</f>
        <v>34.456901892380934</v>
      </c>
      <c r="AF323" s="10">
        <v>-37.106952266552298</v>
      </c>
      <c r="AG323" s="8" t="s">
        <v>8</v>
      </c>
      <c r="AH323" s="11">
        <f t="shared" ref="AH323" si="318">AVERAGE(AF321:AF323)</f>
        <v>-36.955492125337905</v>
      </c>
      <c r="AI323" s="10">
        <v>-33.474341960428802</v>
      </c>
      <c r="AJ323" s="8" t="s">
        <v>8</v>
      </c>
      <c r="AK323" s="11">
        <f t="shared" ref="AK323" si="319">AVERAGE(AI321:AI323)</f>
        <v>-35.178144182501967</v>
      </c>
      <c r="AL323" s="10">
        <v>-7.8014355992835398</v>
      </c>
      <c r="AM323" s="8" t="s">
        <v>8</v>
      </c>
      <c r="AN323" s="11">
        <f t="shared" ref="AN323" si="320">AVERAGE(AL321:AL323)</f>
        <v>-7.9675911929807874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8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829</v>
      </c>
    </row>
    <row r="2" spans="1:14">
      <c r="A2" s="1" t="s">
        <v>825</v>
      </c>
    </row>
    <row r="3" spans="1:14">
      <c r="A3" s="2" t="s">
        <v>828</v>
      </c>
    </row>
    <row r="4" spans="1:14">
      <c r="A4" s="2" t="s">
        <v>927</v>
      </c>
    </row>
    <row r="5" spans="1:14" ht="30" customHeight="1">
      <c r="A5" s="70" t="s">
        <v>0</v>
      </c>
      <c r="B5" s="72" t="s">
        <v>935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9"/>
    </row>
    <row r="6" spans="1:14" ht="15" customHeight="1">
      <c r="A6" s="71"/>
      <c r="B6" s="72" t="s">
        <v>1</v>
      </c>
      <c r="C6" s="73"/>
      <c r="D6" s="79"/>
      <c r="E6" s="72" t="s">
        <v>5</v>
      </c>
      <c r="F6" s="73"/>
      <c r="G6" s="73"/>
      <c r="H6" s="73"/>
      <c r="I6" s="73"/>
      <c r="J6" s="79"/>
      <c r="K6" s="72" t="s">
        <v>898</v>
      </c>
      <c r="L6" s="73"/>
      <c r="M6" s="79"/>
    </row>
    <row r="7" spans="1:14" ht="15" customHeight="1">
      <c r="A7" s="71"/>
      <c r="B7" s="72" t="s">
        <v>2</v>
      </c>
      <c r="C7" s="73"/>
      <c r="D7" s="79"/>
      <c r="E7" s="72" t="s">
        <v>2</v>
      </c>
      <c r="F7" s="73"/>
      <c r="G7" s="79"/>
      <c r="H7" s="72" t="s">
        <v>6</v>
      </c>
      <c r="I7" s="73"/>
      <c r="J7" s="79"/>
      <c r="K7" s="72" t="s">
        <v>2</v>
      </c>
      <c r="L7" s="73"/>
      <c r="M7" s="79"/>
    </row>
    <row r="8" spans="1:14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8</v>
      </c>
      <c r="E9" s="10">
        <v>4.6213970953555368</v>
      </c>
      <c r="F9" s="8">
        <v>7.7197042623194116</v>
      </c>
      <c r="G9" s="9" t="s">
        <v>8</v>
      </c>
      <c r="H9" s="10">
        <v>-1.9</v>
      </c>
      <c r="I9" s="8">
        <v>-2.9</v>
      </c>
      <c r="J9" s="9" t="s">
        <v>8</v>
      </c>
      <c r="K9" s="10">
        <v>3.2858123987852927</v>
      </c>
      <c r="L9" s="8">
        <v>4.8897142704331218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8</v>
      </c>
      <c r="E10" s="12">
        <v>5.6213970953555368</v>
      </c>
      <c r="F10" s="8">
        <v>7.7185677776167303</v>
      </c>
      <c r="G10" s="11" t="s">
        <v>8</v>
      </c>
      <c r="H10" s="12">
        <v>-1.4</v>
      </c>
      <c r="I10" s="8">
        <v>-2.6</v>
      </c>
      <c r="J10" s="11" t="s">
        <v>8</v>
      </c>
      <c r="K10" s="12">
        <v>8.6191457321186284</v>
      </c>
      <c r="L10" s="8">
        <v>8.8928893889897704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-1.1000000000000001</v>
      </c>
      <c r="J19" s="11">
        <f t="shared" si="2"/>
        <v>-0.73333333333333339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-6.6666666666666721E-2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1.0333333333333332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0.79999999999999993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1.7666666666666666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2.5333333333333337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-6.9</v>
      </c>
      <c r="J34" s="11">
        <f t="shared" si="2"/>
        <v>-2.2000000000000002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-5.3999999999999995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</v>
      </c>
      <c r="J69" s="11">
        <f t="shared" si="2"/>
        <v>-19.433333333333334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-20.933333333333334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-20.533333333333335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-13.6</v>
      </c>
      <c r="J106" s="11">
        <f t="shared" si="6"/>
        <v>-12.100000000000001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-13.333333333333334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-14.666666666666666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-9.1</v>
      </c>
      <c r="J127" s="11">
        <f t="shared" si="6"/>
        <v>-7.7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-6.833333333333333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-10.866666666666667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-8.2666666666666675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-13.9</v>
      </c>
      <c r="J162" s="11">
        <f t="shared" si="10"/>
        <v>-12.766666666666666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-12.666666666666666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-13.133333333333333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-13.8</v>
      </c>
      <c r="J178" s="11">
        <f t="shared" si="10"/>
        <v>-14.466666666666669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-15.300000000000002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-15.433333333333332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-10.700000000000001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-10.866666666666667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-10.4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-10.7</v>
      </c>
      <c r="J198" s="11">
        <f t="shared" si="10"/>
        <v>-10.766666666666666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-11.399999999999999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-11.433333333333332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-10.6</v>
      </c>
      <c r="J203" s="11">
        <f t="shared" si="10"/>
        <v>-10.466666666666667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-10.266666666666667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-1.8666666666666669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0.1333333333333333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0.93333333333333324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1.2666666666666668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-6.1</v>
      </c>
      <c r="J241" s="11">
        <f t="shared" si="14"/>
        <v>-5.666666666666667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-9.5</v>
      </c>
      <c r="J242" s="11">
        <f t="shared" si="14"/>
        <v>-7.9333333333333327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-10.166666666666666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-12.799999999999999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-22.1</v>
      </c>
      <c r="J249" s="11">
        <f t="shared" si="14"/>
        <v>-21.566666666666666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-21.1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-20.3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-20.066666666666666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</v>
      </c>
      <c r="J260" s="11">
        <f t="shared" si="14"/>
        <v>-10.933333333333332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-7.3</v>
      </c>
      <c r="J261" s="11">
        <f t="shared" si="14"/>
        <v>-9.2000000000000011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-9.1999999999999993</v>
      </c>
      <c r="J262" s="11">
        <f t="shared" si="14"/>
        <v>-8.8333333333333339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-8.5333333333333332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-7.2666666666666657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-5.9</v>
      </c>
      <c r="J267" s="11">
        <f t="shared" si="14"/>
        <v>-6.1000000000000005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-5.4666666666666659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-4.2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-1.8</v>
      </c>
      <c r="J270" s="11">
        <f t="shared" si="18"/>
        <v>-2.8333333333333335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-2.3666666666666667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-0.76666666666666661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-0.3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-0.4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-1.4666666666666668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-2.4</v>
      </c>
      <c r="J277" s="11">
        <f t="shared" si="18"/>
        <v>-2.1333333333333333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-6</v>
      </c>
      <c r="J279" s="11">
        <f t="shared" si="18"/>
        <v>-4.4333333333333336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-9.5</v>
      </c>
      <c r="J280" s="11">
        <f t="shared" si="18"/>
        <v>-6.8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-8.5666666666666664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-10.733333333333334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-13.7</v>
      </c>
      <c r="J286" s="11">
        <f t="shared" si="18"/>
        <v>-14.766666666666666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-13.666666666666666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-10.5</v>
      </c>
      <c r="J288" s="11">
        <f t="shared" si="18"/>
        <v>-12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-13.4</v>
      </c>
      <c r="J290" s="11">
        <f t="shared" si="18"/>
        <v>-13.4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-15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-16.8</v>
      </c>
      <c r="J292" s="11">
        <f t="shared" si="18"/>
        <v>-15.166666666666666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-16.866666666666667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-16.899999999999999</v>
      </c>
      <c r="J294" s="11">
        <f t="shared" si="18"/>
        <v>-17.399999999999999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-14.6</v>
      </c>
      <c r="J295" s="11">
        <f t="shared" si="18"/>
        <v>-16.666666666666668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-16.333333333333332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-16.233333333333334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-19.7</v>
      </c>
      <c r="J300" s="11">
        <f t="shared" si="18"/>
        <v>-18.333333333333332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</v>
      </c>
      <c r="J301" s="11">
        <f t="shared" si="18"/>
        <v>-18.266666666666666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-13.6</v>
      </c>
      <c r="J302" s="11">
        <f t="shared" si="18"/>
        <v>-16.7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-14.566666666666668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-12.299999999999999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-7.0999999999999988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</v>
      </c>
      <c r="J310" s="11">
        <f t="shared" si="18"/>
        <v>-4.1000000000000005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-2.6</v>
      </c>
      <c r="J311" s="11">
        <f t="shared" si="18"/>
        <v>-3.3333333333333335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-2.7</v>
      </c>
      <c r="J312" s="11">
        <f t="shared" si="18"/>
        <v>-2.7666666666666671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-2.9333333333333336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-2.9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-3.7</v>
      </c>
      <c r="J315" s="11">
        <f t="shared" si="18"/>
        <v>-3.3666666666666671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-4.2333333333333334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-8.3000000000000007</v>
      </c>
      <c r="J317" s="11">
        <f t="shared" si="18"/>
        <v>-6.0333333333333341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-3.7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-3.5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-0.3</v>
      </c>
      <c r="J323" s="11">
        <f t="shared" si="18"/>
        <v>-1.8333333333333333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0.6</v>
      </c>
      <c r="J324" s="11">
        <f t="shared" si="18"/>
        <v>-0.40000000000000008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1.3</v>
      </c>
      <c r="J325" s="11">
        <f t="shared" si="18"/>
        <v>0.53333333333333333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-0.3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1.7</v>
      </c>
      <c r="J327" s="11">
        <f t="shared" si="18"/>
        <v>0.9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3.5</v>
      </c>
      <c r="J328" s="11">
        <f t="shared" si="18"/>
        <v>1.6333333333333335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2.7333333333333329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5.4</v>
      </c>
      <c r="J330" s="11">
        <f t="shared" si="18"/>
        <v>3.9666666666666668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4.3999999999999995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3.8666666666666667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1.4</v>
      </c>
      <c r="J335" s="11">
        <f t="shared" si="22"/>
        <v>1.5666666666666664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0.8</v>
      </c>
      <c r="J336" s="11">
        <f t="shared" si="22"/>
        <v>1.1666666666666667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2.2000000000000002</v>
      </c>
      <c r="J337" s="11">
        <f t="shared" si="22"/>
        <v>1.4666666666666668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</v>
      </c>
      <c r="J338" s="11">
        <f t="shared" si="22"/>
        <v>1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0.6</v>
      </c>
      <c r="J339" s="11">
        <f t="shared" si="22"/>
        <v>0.93333333333333346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-2.1</v>
      </c>
      <c r="J340" s="11">
        <f t="shared" si="22"/>
        <v>-0.5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-0.83333333333333337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-0.9</v>
      </c>
      <c r="J342" s="11">
        <f t="shared" si="22"/>
        <v>-1.3333333333333333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0.8</v>
      </c>
      <c r="J343" s="11">
        <f t="shared" si="22"/>
        <v>-0.36666666666666664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0.79999999999999993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2.5</v>
      </c>
      <c r="J347" s="11">
        <f t="shared" si="22"/>
        <v>2.1999999999999997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</v>
      </c>
      <c r="J348" s="11">
        <f t="shared" si="22"/>
        <v>2.8333333333333335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1.3</v>
      </c>
      <c r="J349" s="11">
        <f t="shared" si="22"/>
        <v>2.6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3.5</v>
      </c>
      <c r="J350" s="11">
        <f t="shared" si="22"/>
        <v>2.9333333333333336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3.8</v>
      </c>
      <c r="J351" s="11">
        <f t="shared" si="22"/>
        <v>2.8666666666666667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0.1</v>
      </c>
      <c r="J352" s="11">
        <f t="shared" si="22"/>
        <v>2.4666666666666663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1.9000000000000001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4</v>
      </c>
      <c r="J354" s="11">
        <f t="shared" si="22"/>
        <v>1.9666666666666668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5.2</v>
      </c>
      <c r="J356" s="11">
        <f t="shared" si="22"/>
        <v>4.2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4.9000000000000004</v>
      </c>
      <c r="J357" s="11">
        <f t="shared" si="22"/>
        <v>4.5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4.2</v>
      </c>
      <c r="J358" s="11">
        <f t="shared" si="22"/>
        <v>4.7666666666666666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1.2</v>
      </c>
      <c r="J359" s="11">
        <f t="shared" si="22"/>
        <v>3.4333333333333336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-0.4</v>
      </c>
      <c r="J360" s="11">
        <f t="shared" si="22"/>
        <v>1.6666666666666667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0.9</v>
      </c>
      <c r="J361" s="11">
        <f t="shared" si="22"/>
        <v>0.56666666666666665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0.2</v>
      </c>
      <c r="J362" s="11">
        <f t="shared" si="22"/>
        <v>0.23333333333333331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0.2</v>
      </c>
      <c r="J363" s="11">
        <f t="shared" si="22"/>
        <v>0.43333333333333335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0.8</v>
      </c>
      <c r="J364" s="11">
        <f t="shared" si="22"/>
        <v>0.40000000000000008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0.96666666666666667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-0.8</v>
      </c>
      <c r="J366" s="11">
        <f t="shared" si="22"/>
        <v>0.63333333333333341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-0.1</v>
      </c>
      <c r="J367" s="11">
        <f t="shared" si="22"/>
        <v>0.33333333333333331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0.6</v>
      </c>
      <c r="J368" s="11">
        <f t="shared" si="22"/>
        <v>-0.10000000000000002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-0.16666666666666666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-0.2</v>
      </c>
      <c r="J370" s="11">
        <f t="shared" si="22"/>
        <v>-0.20000000000000004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1.2</v>
      </c>
      <c r="J371" s="11">
        <f t="shared" si="22"/>
        <v>0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-0.7</v>
      </c>
      <c r="J372" s="11">
        <f t="shared" si="22"/>
        <v>0.10000000000000002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-0.7</v>
      </c>
      <c r="J373" s="11">
        <f t="shared" si="22"/>
        <v>-6.6666666666666652E-2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-0.3</v>
      </c>
      <c r="J374" s="11">
        <f t="shared" si="22"/>
        <v>-0.56666666666666665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-0.7</v>
      </c>
      <c r="J375" s="11">
        <f t="shared" si="22"/>
        <v>-0.56666666666666665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-0.6</v>
      </c>
      <c r="J376" s="11">
        <f t="shared" si="22"/>
        <v>-0.53333333333333333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-0.1</v>
      </c>
      <c r="J377" s="11">
        <f t="shared" si="22"/>
        <v>-0.46666666666666662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-1.1000000000000001</v>
      </c>
      <c r="J378" s="11">
        <f t="shared" si="22"/>
        <v>-0.6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0.1</v>
      </c>
      <c r="J379" s="11">
        <f t="shared" si="22"/>
        <v>-0.3666666666666667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0.33333333333333331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1.2</v>
      </c>
      <c r="J381" s="11">
        <f t="shared" si="22"/>
        <v>1.0999999999999999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0.6</v>
      </c>
      <c r="J382" s="11">
        <f t="shared" si="22"/>
        <v>1.2666666666666668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</v>
      </c>
      <c r="J383" s="11">
        <f t="shared" si="22"/>
        <v>-2.7333333333333329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</v>
      </c>
      <c r="J384" s="11">
        <f t="shared" si="22"/>
        <v>-15.133333333333333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-34.4</v>
      </c>
      <c r="J385" s="11">
        <f t="shared" si="22"/>
        <v>-26.8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-20.5</v>
      </c>
      <c r="J386" s="11">
        <f t="shared" si="22"/>
        <v>-30.3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-14.3</v>
      </c>
      <c r="J387" s="11">
        <f t="shared" si="22"/>
        <v>-23.066666666666666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-9.1999999999999993</v>
      </c>
      <c r="J388" s="11">
        <f t="shared" si="22"/>
        <v>-14.666666666666666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-5.6</v>
      </c>
      <c r="J389" s="11">
        <f t="shared" si="22"/>
        <v>-9.7000000000000011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-3.7</v>
      </c>
      <c r="J390" s="11">
        <f t="shared" si="22"/>
        <v>-6.166666666666667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-10.199999999999999</v>
      </c>
      <c r="J391" s="11">
        <f t="shared" si="22"/>
        <v>-6.5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-9.1999999999999993</v>
      </c>
      <c r="J392" s="11">
        <f t="shared" si="22"/>
        <v>-7.6999999999999993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-15.6</v>
      </c>
      <c r="J393" s="11">
        <f t="shared" si="22"/>
        <v>-11.666666666666666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-16.399999999999999</v>
      </c>
      <c r="J394" s="11">
        <f t="shared" si="22"/>
        <v>-13.733333333333333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-10.8</v>
      </c>
      <c r="J395" s="11">
        <f t="shared" si="22"/>
        <v>-14.266666666666666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-7.4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-3.2</v>
      </c>
      <c r="J397" s="11">
        <f t="shared" si="26"/>
        <v>-7.1333333333333337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4.9000000000000004</v>
      </c>
      <c r="J398" s="11">
        <f t="shared" si="26"/>
        <v>-1.9000000000000004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5.7</v>
      </c>
      <c r="J399" s="11">
        <f t="shared" si="26"/>
        <v>2.4666666666666668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6.1</v>
      </c>
      <c r="J400" s="11">
        <f t="shared" si="26"/>
        <v>5.5666666666666673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3.8</v>
      </c>
      <c r="J401" s="11">
        <f t="shared" si="26"/>
        <v>5.2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4.0999999999999996</v>
      </c>
      <c r="J402" s="11">
        <f t="shared" si="26"/>
        <v>4.6666666666666661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4.5999999999999996</v>
      </c>
      <c r="J403" s="11">
        <f t="shared" si="26"/>
        <v>4.166666666666667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2.5</v>
      </c>
      <c r="J404" s="11">
        <f t="shared" si="26"/>
        <v>3.7333333333333329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3.3</v>
      </c>
      <c r="J405" s="11">
        <f t="shared" si="26"/>
        <v>3.4666666666666663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4.5</v>
      </c>
      <c r="J406" s="11">
        <f t="shared" si="26"/>
        <v>3.4333333333333336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-3.6</v>
      </c>
      <c r="J407" s="11">
        <f t="shared" si="26"/>
        <v>1.3999999999999997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:D409" si="28">AVERAGE(C406:C408)</f>
        <v>5.0181245087835249</v>
      </c>
      <c r="E408" s="12">
        <v>0.62843130196666641</v>
      </c>
      <c r="F408" s="8">
        <v>0.54293359988801038</v>
      </c>
      <c r="G408" s="11">
        <f t="shared" ref="G408:G409" si="29">AVERAGE(F406:F408)</f>
        <v>2.3173672111337038</v>
      </c>
      <c r="H408" s="12">
        <v>-4.4000000000000004</v>
      </c>
      <c r="I408" s="8">
        <v>-5.3</v>
      </c>
      <c r="J408" s="11">
        <f t="shared" ref="J408" si="30">AVERAGE(I406:I408)</f>
        <v>-1.4666666666666668</v>
      </c>
      <c r="K408" s="12">
        <v>2.668286731766667</v>
      </c>
      <c r="L408" s="8">
        <v>3.9426357866843347</v>
      </c>
      <c r="M408" s="11">
        <f t="shared" ref="M408:M409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si="28"/>
        <v>3.6432957222177826</v>
      </c>
      <c r="E409" s="12">
        <v>5.5306246640000003</v>
      </c>
      <c r="F409" s="8">
        <v>4.7482906691917268</v>
      </c>
      <c r="G409" s="11">
        <f t="shared" si="29"/>
        <v>2.7403456292970763</v>
      </c>
      <c r="H409" s="12">
        <v>-2.7</v>
      </c>
      <c r="I409" s="8">
        <v>-4.5999999999999996</v>
      </c>
      <c r="J409" s="11">
        <f t="shared" ref="J409" si="32">AVERAGE(I407:I409)</f>
        <v>-4.5</v>
      </c>
      <c r="K409" s="12">
        <v>3.8287156127666666</v>
      </c>
      <c r="L409" s="8">
        <v>2.5003178196979299</v>
      </c>
      <c r="M409" s="11">
        <f t="shared" si="31"/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ref="D410" si="33">AVERAGE(C408:C410)</f>
        <v>3.3216054324057462</v>
      </c>
      <c r="E410" s="12">
        <v>3.9046604480999996</v>
      </c>
      <c r="F410" s="8">
        <v>2.2727585675382334</v>
      </c>
      <c r="G410" s="11">
        <f t="shared" ref="G410" si="34">AVERAGE(F408:F410)</f>
        <v>2.5213276122059902</v>
      </c>
      <c r="H410" s="12">
        <v>-3.4</v>
      </c>
      <c r="I410" s="8">
        <v>-5.0999999999999996</v>
      </c>
      <c r="J410" s="11">
        <f t="shared" ref="J410" si="35">AVERAGE(I408:I410)</f>
        <v>-4.9999999999999991</v>
      </c>
      <c r="K410" s="12">
        <v>5.0726307055333342</v>
      </c>
      <c r="L410" s="8">
        <v>2.612931683572107</v>
      </c>
      <c r="M410" s="11">
        <f t="shared" ref="M410" si="36">AVERAGE(L408:L410)</f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ref="D411" si="37">AVERAGE(C409:C411)</f>
        <v>2.5191900995997885</v>
      </c>
      <c r="E411" s="12">
        <v>2.4357104501999998</v>
      </c>
      <c r="F411" s="8">
        <v>2.1600324912235878</v>
      </c>
      <c r="G411" s="11">
        <f t="shared" ref="G411" si="38">AVERAGE(F409:F411)</f>
        <v>3.0603605759845158</v>
      </c>
      <c r="H411" s="12">
        <v>-6.3</v>
      </c>
      <c r="I411" s="8">
        <v>-7</v>
      </c>
      <c r="J411" s="11">
        <f t="shared" ref="J411" si="39">AVERAGE(I409:I411)</f>
        <v>-5.5666666666666664</v>
      </c>
      <c r="K411" s="12">
        <v>4.4034502400000006</v>
      </c>
      <c r="L411" s="8">
        <v>2.2967074763278124</v>
      </c>
      <c r="M411" s="11">
        <f t="shared" ref="M411" si="40">AVERAGE(L409:L411)</f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ref="D412" si="41">AVERAGE(C410:C412)</f>
        <v>2.9712050081249219</v>
      </c>
      <c r="E412" s="12">
        <v>5.8088430529333337</v>
      </c>
      <c r="F412" s="8">
        <v>2.165340406445587</v>
      </c>
      <c r="G412" s="11">
        <f t="shared" ref="G412" si="42">AVERAGE(F410:F412)</f>
        <v>2.1993771550691359</v>
      </c>
      <c r="H412" s="12">
        <v>-4.5</v>
      </c>
      <c r="I412" s="8">
        <v>-5.9</v>
      </c>
      <c r="J412" s="11">
        <f t="shared" ref="J412" si="43">AVERAGE(I410:I412)</f>
        <v>-6</v>
      </c>
      <c r="K412" s="12">
        <v>5.4030760802333333</v>
      </c>
      <c r="L412" s="8">
        <v>2.2391368743832012</v>
      </c>
      <c r="M412" s="11">
        <f t="shared" ref="M412" si="44">AVERAGE(L410:L412)</f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ref="D413" si="45">AVERAGE(C411:C413)</f>
        <v>2.8373933276312111</v>
      </c>
      <c r="E413" s="12">
        <v>3.4183183489333331</v>
      </c>
      <c r="F413" s="8">
        <v>1.1723146949189667</v>
      </c>
      <c r="G413" s="11">
        <f t="shared" ref="G413" si="46">AVERAGE(F411:F413)</f>
        <v>1.8325625308627138</v>
      </c>
      <c r="H413" s="12">
        <v>-6.6</v>
      </c>
      <c r="I413" s="8">
        <v>-7.6</v>
      </c>
      <c r="J413" s="11">
        <f t="shared" ref="J413" si="47">AVERAGE(I411:I413)</f>
        <v>-6.833333333333333</v>
      </c>
      <c r="K413" s="12">
        <v>4.7398715364333333</v>
      </c>
      <c r="L413" s="8">
        <v>2.1815852238915396</v>
      </c>
      <c r="M413" s="11">
        <f t="shared" ref="M413" si="48">AVERAGE(L411:L413)</f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ref="D414" si="49">AVERAGE(C412:C414)</f>
        <v>1.8835972692242786</v>
      </c>
      <c r="E414" s="12">
        <v>1.2229924732666664</v>
      </c>
      <c r="F414" s="8">
        <v>0.71007809252132803</v>
      </c>
      <c r="G414" s="11">
        <f t="shared" ref="G414" si="50">AVERAGE(F412:F414)</f>
        <v>1.3492443979619606</v>
      </c>
      <c r="H414" s="12">
        <v>-5.6</v>
      </c>
      <c r="I414" s="8">
        <v>-5.8</v>
      </c>
      <c r="J414" s="11">
        <f t="shared" ref="J414" si="51">AVERAGE(I412:I414)</f>
        <v>-6.4333333333333336</v>
      </c>
      <c r="K414" s="12">
        <v>1.8343715362666668</v>
      </c>
      <c r="L414" s="8">
        <v>0.57055828493766325</v>
      </c>
      <c r="M414" s="11">
        <f t="shared" ref="M414" si="52">AVERAGE(L412:L414)</f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53">AVERAGE(C413:C415)</f>
        <v>1.4057717724471155</v>
      </c>
      <c r="E415" s="12">
        <v>1.6008443651000002</v>
      </c>
      <c r="F415" s="8">
        <v>2.2622722910801341</v>
      </c>
      <c r="G415" s="11">
        <f t="shared" ref="G415" si="54">AVERAGE(F413:F415)</f>
        <v>1.3815550261734764</v>
      </c>
      <c r="H415" s="12">
        <v>-5.9</v>
      </c>
      <c r="I415" s="8">
        <v>-5.7</v>
      </c>
      <c r="J415" s="11">
        <f t="shared" ref="J415" si="55">AVERAGE(I413:I415)</f>
        <v>-6.3666666666666663</v>
      </c>
      <c r="K415" s="12">
        <v>0.94479618546666677</v>
      </c>
      <c r="L415" s="8">
        <v>1.3914174743873684</v>
      </c>
      <c r="M415" s="11">
        <f t="shared" ref="M415" si="56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57">AVERAGE(C414:C416)</f>
        <v>0.5716029809493598</v>
      </c>
      <c r="E416" s="12">
        <v>0.16255793253333314</v>
      </c>
      <c r="F416" s="8">
        <v>2.4368563051951999</v>
      </c>
      <c r="G416" s="11">
        <f t="shared" ref="G416" si="58">AVERAGE(F414:F416)</f>
        <v>1.8030688962655539</v>
      </c>
      <c r="H416" s="12">
        <v>-5.2</v>
      </c>
      <c r="I416" s="8">
        <v>-2.7</v>
      </c>
      <c r="J416" s="11">
        <f t="shared" ref="J416" si="59">AVERAGE(I414:I416)</f>
        <v>-4.7333333333333334</v>
      </c>
      <c r="K416" s="12">
        <v>-1.2379606614666667</v>
      </c>
      <c r="L416" s="8">
        <v>1.6106676125042896</v>
      </c>
      <c r="M416" s="11">
        <f t="shared" ref="M416" si="60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61">AVERAGE(C415:C417)</f>
        <v>1.2184960411911439</v>
      </c>
      <c r="E417" s="12">
        <v>2.7948534184000002</v>
      </c>
      <c r="F417" s="8">
        <v>3.8429700779638885</v>
      </c>
      <c r="G417" s="11">
        <f t="shared" ref="G417" si="62">AVERAGE(F415:F417)</f>
        <v>2.8473662247464073</v>
      </c>
      <c r="H417" s="12">
        <v>-3.9</v>
      </c>
      <c r="I417" s="8">
        <v>-0.9</v>
      </c>
      <c r="J417" s="11">
        <f t="shared" ref="J417" si="63">AVERAGE(I415:I417)</f>
        <v>-3.1</v>
      </c>
      <c r="K417" s="12">
        <v>0.71071007580000023</v>
      </c>
      <c r="L417" s="8">
        <v>3.0518732353895959</v>
      </c>
      <c r="M417" s="11">
        <f t="shared" ref="M417" si="64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65">AVERAGE(C416:C418)</f>
        <v>2.0922383856694977</v>
      </c>
      <c r="E418" s="12">
        <v>4.1794173800000003</v>
      </c>
      <c r="F418" s="8">
        <v>6.078504773706281</v>
      </c>
      <c r="G418" s="11">
        <f t="shared" ref="G418" si="66">AVERAGE(F416:F418)</f>
        <v>4.1194437189551225</v>
      </c>
      <c r="H418" s="12">
        <v>-1.8</v>
      </c>
      <c r="I418" s="8">
        <v>-0.4</v>
      </c>
      <c r="J418" s="11">
        <f t="shared" ref="J418" si="67">AVERAGE(I416:I418)</f>
        <v>-1.3333333333333333</v>
      </c>
      <c r="K418" s="12">
        <v>2.2553994817</v>
      </c>
      <c r="L418" s="8">
        <v>4.8036801036829653</v>
      </c>
      <c r="M418" s="11">
        <f t="shared" ref="M418" si="68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69">AVERAGE(C417:C419)</f>
        <v>2.5231805465583688</v>
      </c>
      <c r="E419" s="12">
        <v>3.6116042549666667</v>
      </c>
      <c r="F419" s="8">
        <v>6.8996805100181566</v>
      </c>
      <c r="G419" s="11">
        <f t="shared" ref="G419" si="70">AVERAGE(F417:F419)</f>
        <v>5.6070517872294419</v>
      </c>
      <c r="H419" s="12">
        <v>-2.2999999999999998</v>
      </c>
      <c r="I419" s="8">
        <v>-1.8</v>
      </c>
      <c r="J419" s="11">
        <f t="shared" ref="J419" si="71">AVERAGE(I417:I419)</f>
        <v>-1.0333333333333334</v>
      </c>
      <c r="K419" s="12">
        <v>0.83709440573333349</v>
      </c>
      <c r="L419" s="8">
        <v>4.544647430958765</v>
      </c>
      <c r="M419" s="11">
        <f t="shared" ref="M419" si="72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73">AVERAGE(C418:C420)</f>
        <v>1.970483762019712</v>
      </c>
      <c r="E420" s="12">
        <v>5.9372036338666661</v>
      </c>
      <c r="F420" s="8">
        <v>6.0862929807252399</v>
      </c>
      <c r="G420" s="11">
        <f t="shared" ref="G420" si="74">AVERAGE(F418:F420)</f>
        <v>6.3548260881498919</v>
      </c>
      <c r="H420" s="12">
        <v>0.1</v>
      </c>
      <c r="I420" s="8">
        <v>-1</v>
      </c>
      <c r="J420" s="11">
        <f t="shared" ref="J420" si="75">AVERAGE(I418:I420)</f>
        <v>-1.0666666666666667</v>
      </c>
      <c r="K420" s="12">
        <v>2.8726727974333333</v>
      </c>
      <c r="L420" s="8">
        <v>3.9598075478015371</v>
      </c>
      <c r="M420" s="11">
        <f t="shared" ref="M420" si="76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77">AVERAGE(C419:C421)</f>
        <v>0.25682654292646268</v>
      </c>
      <c r="E421" s="12">
        <v>7.0297821318666669</v>
      </c>
      <c r="F421" s="8">
        <v>6.1060766654798266</v>
      </c>
      <c r="G421" s="11">
        <f t="shared" ref="G421" si="78">AVERAGE(F419:F421)</f>
        <v>6.3640167187410741</v>
      </c>
      <c r="H421" s="12">
        <v>-3.6</v>
      </c>
      <c r="I421" s="8">
        <v>-5.3</v>
      </c>
      <c r="J421" s="11">
        <f t="shared" ref="J421" si="79">AVERAGE(I419:I421)</f>
        <v>-2.6999999999999997</v>
      </c>
      <c r="K421" s="12">
        <v>3.0835256838666667</v>
      </c>
      <c r="L421" s="8">
        <v>1.8342476289054825</v>
      </c>
      <c r="M421" s="11">
        <f t="shared" ref="M421" si="80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81">AVERAGE(C420:C422)</f>
        <v>-0.84984039957012181</v>
      </c>
      <c r="E422" s="12">
        <v>4.4841003014666656</v>
      </c>
      <c r="F422" s="8">
        <v>2.6547664497848333</v>
      </c>
      <c r="G422" s="11">
        <f t="shared" ref="G422" si="82">AVERAGE(F420:F422)</f>
        <v>4.9490453653299662</v>
      </c>
      <c r="H422" s="12">
        <v>-4.4000000000000004</v>
      </c>
      <c r="I422" s="8">
        <v>-6</v>
      </c>
      <c r="J422" s="11">
        <f t="shared" ref="J422" si="83">AVERAGE(I420:I422)</f>
        <v>-4.1000000000000005</v>
      </c>
      <c r="K422" s="12">
        <v>2.8922067576666666</v>
      </c>
      <c r="L422" s="8">
        <v>0.29447066931794258</v>
      </c>
      <c r="M422" s="11">
        <f t="shared" ref="M422" si="84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85">AVERAGE(C421:C423)</f>
        <v>-1.5423757109709404</v>
      </c>
      <c r="E423" s="12">
        <v>6.1972257848333321</v>
      </c>
      <c r="F423" s="8">
        <v>5.9214078423415755</v>
      </c>
      <c r="G423" s="11">
        <f t="shared" ref="G423" si="86">AVERAGE(F421:F423)</f>
        <v>4.8940836525354117</v>
      </c>
      <c r="H423" s="12">
        <v>-3.9</v>
      </c>
      <c r="I423" s="8">
        <v>-4.5</v>
      </c>
      <c r="J423" s="11">
        <f t="shared" ref="J423" si="87">AVERAGE(I421:I423)</f>
        <v>-5.2666666666666666</v>
      </c>
      <c r="K423" s="12">
        <v>3.904158765733333</v>
      </c>
      <c r="L423" s="8">
        <v>1.7414800725654802</v>
      </c>
      <c r="M423" s="11">
        <f t="shared" ref="M423" si="88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89">AVERAGE(C422:C424)</f>
        <v>-1.605434999586947</v>
      </c>
      <c r="E424" s="12">
        <v>7.5818760291333334</v>
      </c>
      <c r="F424" s="8">
        <v>3.7838610583714742</v>
      </c>
      <c r="G424" s="11">
        <f t="shared" ref="G424" si="90">AVERAGE(F422:F424)</f>
        <v>4.1200117834992946</v>
      </c>
      <c r="H424" s="12">
        <v>-3.8</v>
      </c>
      <c r="I424" s="8">
        <v>-5.0999999999999996</v>
      </c>
      <c r="J424" s="11">
        <f t="shared" ref="J424" si="91">AVERAGE(I422:I424)</f>
        <v>-5.2</v>
      </c>
      <c r="K424" s="12">
        <v>4.1477939208666657</v>
      </c>
      <c r="L424" s="8">
        <v>0.88533012438352066</v>
      </c>
      <c r="M424" s="11">
        <f t="shared" ref="M424" si="92">AVERAGE(L422:L424)</f>
        <v>0.9737602887556478</v>
      </c>
    </row>
    <row r="425" spans="1:13">
      <c r="A425" s="3">
        <v>45170</v>
      </c>
      <c r="B425" s="8">
        <v>-2.8152467828666663</v>
      </c>
      <c r="C425" s="8">
        <v>-5.5686999393768764</v>
      </c>
      <c r="D425" s="11">
        <f t="shared" ref="D425" si="93">AVERAGE(C423:C425)</f>
        <v>-3.0451680670138583</v>
      </c>
      <c r="E425" s="12">
        <v>3.5044184252333341</v>
      </c>
      <c r="F425" s="8">
        <v>1.2672534158770721</v>
      </c>
      <c r="G425" s="11">
        <f t="shared" ref="G425" si="94">AVERAGE(F423:F425)</f>
        <v>3.6575074388633735</v>
      </c>
      <c r="H425" s="12">
        <v>-4.8</v>
      </c>
      <c r="I425" s="8">
        <v>-5.7</v>
      </c>
      <c r="J425" s="11">
        <f t="shared" ref="J425" si="95">AVERAGE(I423:I425)</f>
        <v>-5.1000000000000005</v>
      </c>
      <c r="K425" s="12">
        <v>0.24072532176666694</v>
      </c>
      <c r="L425" s="8">
        <v>-2.3136166787107308</v>
      </c>
      <c r="M425" s="11">
        <f t="shared" ref="M425" si="96">AVERAGE(L423:L425)</f>
        <v>0.10439783941275671</v>
      </c>
    </row>
    <row r="426" spans="1:13">
      <c r="A426" s="3">
        <v>45200</v>
      </c>
      <c r="B426" s="8">
        <v>-3.8534293947999996</v>
      </c>
      <c r="C426" s="8">
        <v>-6.3273400809544098</v>
      </c>
      <c r="D426" s="11">
        <f t="shared" ref="D426" si="97">AVERAGE(C424:C426)</f>
        <v>-4.6091642402310136</v>
      </c>
      <c r="E426" s="12">
        <v>3.4983103897333332</v>
      </c>
      <c r="F426" s="8">
        <v>3.0610730555595516</v>
      </c>
      <c r="G426" s="11">
        <f t="shared" ref="G426" si="98">AVERAGE(F424:F426)</f>
        <v>2.7040625099360329</v>
      </c>
      <c r="H426" s="12">
        <v>-7.3</v>
      </c>
      <c r="I426" s="8">
        <v>-7.4</v>
      </c>
      <c r="J426" s="11">
        <f t="shared" ref="J426" si="99">AVERAGE(I424:I426)</f>
        <v>-6.0666666666666673</v>
      </c>
      <c r="K426" s="12">
        <v>-0.29838162526666662</v>
      </c>
      <c r="L426" s="8">
        <v>-1.623385091769413</v>
      </c>
      <c r="M426" s="11">
        <f t="shared" ref="M426" si="100">AVERAGE(L424:L426)</f>
        <v>-1.0172238820322077</v>
      </c>
    </row>
    <row r="427" spans="1:13">
      <c r="A427" s="3">
        <v>45231</v>
      </c>
      <c r="B427" s="8">
        <v>-3.8343357607333335</v>
      </c>
      <c r="C427" s="8">
        <v>-3.2617244947711819</v>
      </c>
      <c r="D427" s="11">
        <f t="shared" ref="D427" si="101">AVERAGE(C425:C427)</f>
        <v>-5.0525881717008225</v>
      </c>
      <c r="E427" s="12">
        <v>1.4980427570000001</v>
      </c>
      <c r="F427" s="8">
        <v>2.2906304361281373</v>
      </c>
      <c r="G427" s="11">
        <f t="shared" ref="G427" si="102">AVERAGE(F425:F427)</f>
        <v>2.2063189691882537</v>
      </c>
      <c r="H427" s="12">
        <v>-7.2</v>
      </c>
      <c r="I427" s="8">
        <v>-7</v>
      </c>
      <c r="J427" s="11">
        <f t="shared" ref="J427" si="103">AVERAGE(I425:I427)</f>
        <v>-6.7</v>
      </c>
      <c r="K427" s="12">
        <v>-1.2557814441999999</v>
      </c>
      <c r="L427" s="8">
        <v>-0.77016774880137329</v>
      </c>
      <c r="M427" s="11">
        <f t="shared" ref="M427" si="104">AVERAGE(L425:L427)</f>
        <v>-1.5690565064271726</v>
      </c>
    </row>
    <row r="428" spans="1:13">
      <c r="A428" s="3">
        <v>45261</v>
      </c>
      <c r="B428" s="8">
        <v>-3.1004744529333337</v>
      </c>
      <c r="C428" s="8">
        <v>0.47378166208593903</v>
      </c>
      <c r="D428" s="11">
        <f t="shared" ref="D428" si="105">AVERAGE(C426:C428)</f>
        <v>-3.0384276378798845</v>
      </c>
      <c r="E428" s="12">
        <v>2.9740071640666663</v>
      </c>
      <c r="F428" s="8">
        <v>5.3739348674327401</v>
      </c>
      <c r="G428" s="11">
        <f t="shared" ref="G428" si="106">AVERAGE(F426:F428)</f>
        <v>3.5752127863734757</v>
      </c>
      <c r="H428" s="12" t="s">
        <v>8</v>
      </c>
      <c r="I428" s="8" t="s">
        <v>8</v>
      </c>
      <c r="J428" s="11" t="s">
        <v>8</v>
      </c>
      <c r="K428" s="12">
        <v>-0.16306467563333329</v>
      </c>
      <c r="L428" s="8">
        <v>2.8204755083156137</v>
      </c>
      <c r="M428" s="11">
        <f t="shared" ref="M428" si="107">AVERAGE(L426:L428)</f>
        <v>0.1423075559149424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7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712</v>
      </c>
    </row>
    <row r="2" spans="1:28">
      <c r="A2" s="1" t="s">
        <v>825</v>
      </c>
      <c r="E2" s="2"/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8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  <c r="Z6" s="72" t="s">
        <v>7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10.251843175198463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27.102104791301183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15.880530077186069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24.681729580882529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:D408" si="52">AVERAGE(C405:C407)</f>
        <v>7.4030411699928296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si="52"/>
        <v>7.5989770197205173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ref="D409" si="57">AVERAGE(C407:C409)</f>
        <v>7.4639628749592886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ref="D410" si="66">AVERAGE(C408:C410)</f>
        <v>5.6091370062450201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-3.2451850931725099</v>
      </c>
      <c r="J410" s="11">
        <f t="shared" ref="J410" si="68">AVERAGE(I408:I410)</f>
        <v>-4.3026094134168495</v>
      </c>
      <c r="K410" s="8">
        <v>30.2934477624</v>
      </c>
      <c r="L410" s="8">
        <v>31.586151864815079</v>
      </c>
      <c r="M410" s="11">
        <f t="shared" ref="M410" si="69">AVERAGE(L408:L410)</f>
        <v>34.967099461432198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-0.74383488259098973</v>
      </c>
      <c r="Y410" s="11">
        <f t="shared" ref="Y410" si="73">AVERAGE(X408:X410)</f>
        <v>-2.1280030220805042</v>
      </c>
      <c r="Z410" s="8">
        <v>29.3552270496</v>
      </c>
      <c r="AA410" s="8">
        <v>30.363093898257219</v>
      </c>
      <c r="AB410" s="11">
        <f t="shared" ref="AB410" si="74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ref="D411" si="75">AVERAGE(C409:C411)</f>
        <v>4.5302390808143551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-5.2249412701914508</v>
      </c>
      <c r="J411" s="11">
        <f t="shared" ref="J411" si="77">AVERAGE(I409:I411)</f>
        <v>-5.0069419633818173</v>
      </c>
      <c r="K411" s="8">
        <v>23.365028198000001</v>
      </c>
      <c r="L411" s="8">
        <v>25.472856267161792</v>
      </c>
      <c r="M411" s="11">
        <f t="shared" ref="M411" si="78">AVERAGE(L409:L411)</f>
        <v>31.604684630696791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-0.56592268447190608</v>
      </c>
      <c r="Y411" s="11">
        <f t="shared" ref="Y411" si="82">AVERAGE(X409:X411)</f>
        <v>-1.2692632082312352</v>
      </c>
      <c r="Z411" s="8">
        <v>23.405171017699999</v>
      </c>
      <c r="AA411" s="8">
        <v>25.822755434098838</v>
      </c>
      <c r="AB411" s="11">
        <f t="shared" ref="AB411" si="83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ref="D412" si="84">AVERAGE(C410:C412)</f>
        <v>4.1439998346089544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-5.0801457911148766</v>
      </c>
      <c r="J412" s="11">
        <f t="shared" ref="J412" si="86">AVERAGE(I410:I412)</f>
        <v>-4.5167573848262785</v>
      </c>
      <c r="K412" s="8">
        <v>32.989849794599998</v>
      </c>
      <c r="L412" s="8">
        <v>33.23515666394492</v>
      </c>
      <c r="M412" s="11">
        <f t="shared" ref="M412" si="87">AVERAGE(L410:L412)</f>
        <v>30.09805493197393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-2.992519164656307</v>
      </c>
      <c r="Y412" s="11">
        <f t="shared" ref="Y412" si="91">AVERAGE(X410:X412)</f>
        <v>-1.4340922439064008</v>
      </c>
      <c r="Z412" s="8">
        <v>32.058070331000003</v>
      </c>
      <c r="AA412" s="8">
        <v>33.724034886994751</v>
      </c>
      <c r="AB412" s="11">
        <f t="shared" ref="AB412" si="92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ref="D413" si="93">AVERAGE(C411:C413)</f>
        <v>4.5953142070807429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-6.0087320672338373</v>
      </c>
      <c r="J413" s="11">
        <f t="shared" ref="J413" si="95">AVERAGE(I411:I413)</f>
        <v>-5.4379397095133877</v>
      </c>
      <c r="K413" s="8">
        <v>38.505850158900003</v>
      </c>
      <c r="L413" s="8">
        <v>38.557360437268223</v>
      </c>
      <c r="M413" s="11">
        <f t="shared" ref="M413" si="96">AVERAGE(L411:L413)</f>
        <v>32.421791122791639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-6.1053353529768044</v>
      </c>
      <c r="Y413" s="11">
        <f t="shared" ref="Y413" si="100">AVERAGE(X411:X413)</f>
        <v>-3.2212590673683388</v>
      </c>
      <c r="Z413" s="8">
        <v>38.2483081301</v>
      </c>
      <c r="AA413" s="8">
        <v>38.412105288581699</v>
      </c>
      <c r="AB413" s="11">
        <f t="shared" ref="AB413" si="101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102">AVERAGE(C412:C414)</f>
        <v>4.429190179109181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-3.3857006275498618</v>
      </c>
      <c r="J414" s="11">
        <f t="shared" ref="J414" si="104">AVERAGE(I412:I414)</f>
        <v>-4.824859495299525</v>
      </c>
      <c r="K414" s="8">
        <v>29.7178006547</v>
      </c>
      <c r="L414" s="8">
        <v>31.384942805526101</v>
      </c>
      <c r="M414" s="11">
        <f t="shared" ref="M414" si="105">AVERAGE(L412:L414)</f>
        <v>34.39248663557975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0.88660037605528297</v>
      </c>
      <c r="Y414" s="11">
        <f t="shared" ref="Y414" si="109">AVERAGE(X412:X414)</f>
        <v>-2.7370847138592764</v>
      </c>
      <c r="Z414" s="8">
        <v>33.424231272</v>
      </c>
      <c r="AA414" s="8">
        <v>32.488755743453233</v>
      </c>
      <c r="AB414" s="11">
        <f t="shared" ref="AB414" si="110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11">AVERAGE(C413:C415)</f>
        <v>4.6890486877433908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-3.4192102993735052</v>
      </c>
      <c r="J415" s="11">
        <f t="shared" ref="J415" si="113">AVERAGE(I413:I415)</f>
        <v>-4.2712143313857345</v>
      </c>
      <c r="K415" s="8">
        <v>24.880350726100001</v>
      </c>
      <c r="L415" s="8">
        <v>26.544682285527227</v>
      </c>
      <c r="M415" s="11">
        <f t="shared" ref="M415" si="114">AVERAGE(L413:L415)</f>
        <v>32.16232850944052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-1.3179064085206873</v>
      </c>
      <c r="Y415" s="11">
        <f t="shared" ref="Y415" si="118">AVERAGE(X413:X415)</f>
        <v>-2.1788804618140696</v>
      </c>
      <c r="Z415" s="8">
        <v>27.744675210800001</v>
      </c>
      <c r="AA415" s="8">
        <v>27.810015839317423</v>
      </c>
      <c r="AB415" s="11">
        <f t="shared" ref="AB415" si="119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20">AVERAGE(C414:C416)</f>
        <v>6.1108879715748889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-2.7910066633577992</v>
      </c>
      <c r="J416" s="11">
        <f t="shared" ref="J416" si="122">AVERAGE(I414:I416)</f>
        <v>-3.1986391967603889</v>
      </c>
      <c r="K416" s="8">
        <v>27.882222392300001</v>
      </c>
      <c r="L416" s="8">
        <v>23.829084354096757</v>
      </c>
      <c r="M416" s="11">
        <f t="shared" ref="M416" si="123">AVERAGE(L414:L416)</f>
        <v>27.252903148383364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0.41833508198450087</v>
      </c>
      <c r="Y416" s="11">
        <f t="shared" ref="Y416" si="127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8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9">AVERAGE(C415:C417)</f>
        <v>9.8115920292963921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-3.4809686161196258</v>
      </c>
      <c r="J417" s="11">
        <f t="shared" ref="J417" si="131">AVERAGE(I415:I417)</f>
        <v>-3.2303951929503101</v>
      </c>
      <c r="K417" s="8">
        <v>24.017173740400001</v>
      </c>
      <c r="L417" s="8">
        <v>23.066744709222256</v>
      </c>
      <c r="M417" s="11">
        <f t="shared" ref="M417" si="132">AVERAGE(L415:L417)</f>
        <v>24.480170449615411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1.4711919395775632</v>
      </c>
      <c r="Y417" s="11">
        <f t="shared" ref="Y417" si="136">AVERAGE(X415:X417)</f>
        <v>0.1905402043471256</v>
      </c>
      <c r="Z417" s="8">
        <v>26.928925231099999</v>
      </c>
      <c r="AA417" s="8">
        <v>25.068349088993717</v>
      </c>
      <c r="AB417" s="11">
        <f t="shared" ref="AB417" si="137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8">AVERAGE(C416:C418)</f>
        <v>11.904800857317042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-0.87199244609431137</v>
      </c>
      <c r="J418" s="11">
        <f t="shared" ref="J418" si="140">AVERAGE(I416:I418)</f>
        <v>-2.3813225751905791</v>
      </c>
      <c r="K418" s="8">
        <v>22.2490659929</v>
      </c>
      <c r="L418" s="8">
        <v>20.447717436599998</v>
      </c>
      <c r="M418" s="11">
        <f t="shared" ref="M418" si="141">AVERAGE(L416:L418)</f>
        <v>22.447848833306338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2.2587579762807941</v>
      </c>
      <c r="Y418" s="11">
        <f t="shared" ref="Y418" si="145">AVERAGE(X416:X418)</f>
        <v>1.3827616659476194</v>
      </c>
      <c r="Z418" s="8">
        <v>21.264823953000001</v>
      </c>
      <c r="AA418" s="8">
        <v>20.455754976390828</v>
      </c>
      <c r="AB418" s="11">
        <f t="shared" ref="AB418" si="146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47">AVERAGE(C417:C419)</f>
        <v>12.517518271405665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-1.003329400564978</v>
      </c>
      <c r="J419" s="11">
        <f t="shared" ref="J419" si="149">AVERAGE(I417:I419)</f>
        <v>-1.7854301542596385</v>
      </c>
      <c r="K419" s="8">
        <v>16.980789778799998</v>
      </c>
      <c r="L419" s="8">
        <v>18.127258476228199</v>
      </c>
      <c r="M419" s="11">
        <f t="shared" ref="M419" si="150">AVERAGE(L417:L419)</f>
        <v>20.54724020735015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2.4276803084544478</v>
      </c>
      <c r="Y419" s="11">
        <f t="shared" ref="Y419" si="154">AVERAGE(X417:X419)</f>
        <v>2.0525434081042686</v>
      </c>
      <c r="Z419" s="8">
        <v>16.333031185599999</v>
      </c>
      <c r="AA419" s="8">
        <v>17.29840118856449</v>
      </c>
      <c r="AB419" s="11">
        <f t="shared" ref="AB419" si="155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56">AVERAGE(C418:C420)</f>
        <v>10.718553502831234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-3.3975405729789361</v>
      </c>
      <c r="J420" s="11">
        <f t="shared" ref="J420" si="158">AVERAGE(I418:I420)</f>
        <v>-1.7576208065460752</v>
      </c>
      <c r="K420" s="8">
        <v>5.3898936108999997</v>
      </c>
      <c r="L420" s="8">
        <v>4.4419843779734256</v>
      </c>
      <c r="M420" s="11">
        <f t="shared" ref="M420" si="159">AVERAGE(L418:L420)</f>
        <v>14.338986763600539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1.9657837725684102</v>
      </c>
      <c r="Y420" s="11">
        <f t="shared" ref="Y420" si="163">AVERAGE(X418:X420)</f>
        <v>2.217407352434551</v>
      </c>
      <c r="Z420" s="8">
        <v>9.9839706486999997</v>
      </c>
      <c r="AA420" s="8">
        <v>10.117474370761698</v>
      </c>
      <c r="AB420" s="11">
        <f t="shared" ref="AB420" si="164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65">AVERAGE(C419:C421)</f>
        <v>9.1665511000887818</v>
      </c>
      <c r="E421" s="8">
        <v>6.3154535168999999</v>
      </c>
      <c r="F421" s="8" t="s">
        <v>8</v>
      </c>
      <c r="G421" s="11">
        <f t="shared" ref="G421" si="166">AVERAGE(E419:E421)</f>
        <v>4.3501860650666666</v>
      </c>
      <c r="H421" s="8">
        <v>0.2151987427</v>
      </c>
      <c r="I421" s="8">
        <v>-4.4883089496049182</v>
      </c>
      <c r="J421" s="11">
        <f t="shared" ref="J421" si="167">AVERAGE(I419:I421)</f>
        <v>-2.9630596410496111</v>
      </c>
      <c r="K421" s="8">
        <v>8.4321966534000001</v>
      </c>
      <c r="L421" s="8">
        <v>7.9791708540656101</v>
      </c>
      <c r="M421" s="11">
        <f t="shared" ref="M421" si="168">AVERAGE(L419:L421)</f>
        <v>10.182804569422412</v>
      </c>
      <c r="N421" s="8">
        <v>4.1473258386999996</v>
      </c>
      <c r="O421" s="8" t="s">
        <v>8</v>
      </c>
      <c r="P421" s="11">
        <f t="shared" ref="P421" si="169">AVERAGE(N419:N421)</f>
        <v>3.447365650933333</v>
      </c>
      <c r="Q421" s="8">
        <v>6.9457494017999997</v>
      </c>
      <c r="R421" s="8" t="s">
        <v>8</v>
      </c>
      <c r="S421" s="11">
        <f t="shared" ref="S421" si="170">AVERAGE(Q419:Q421)</f>
        <v>6.6519975359999997</v>
      </c>
      <c r="T421" s="8">
        <v>8.3433980968999997</v>
      </c>
      <c r="U421" s="8" t="s">
        <v>8</v>
      </c>
      <c r="V421" s="11">
        <f t="shared" ref="V421" si="171">AVERAGE(T419:T421)</f>
        <v>9.2606084640333339</v>
      </c>
      <c r="W421" s="8">
        <v>3.3696521863000002</v>
      </c>
      <c r="X421" s="8">
        <v>-0.57698164801431906</v>
      </c>
      <c r="Y421" s="11">
        <f t="shared" ref="Y421" si="172">AVERAGE(X419:X421)</f>
        <v>1.2721608110028462</v>
      </c>
      <c r="Z421" s="8">
        <v>8.0444685450000009</v>
      </c>
      <c r="AA421" s="8">
        <v>7.481136922454759</v>
      </c>
      <c r="AB421" s="11">
        <f t="shared" ref="AB421" si="173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74">AVERAGE(C420:C422)</f>
        <v>7.6173429938474939</v>
      </c>
      <c r="E422" s="8">
        <v>3.9474613468999999</v>
      </c>
      <c r="F422" s="8" t="s">
        <v>8</v>
      </c>
      <c r="G422" s="11">
        <f t="shared" ref="G422" si="175">AVERAGE(E420:E422)</f>
        <v>4.7259688321333329</v>
      </c>
      <c r="H422" s="8">
        <v>-1.3260487033999999</v>
      </c>
      <c r="I422" s="8">
        <v>-5.311392117966018</v>
      </c>
      <c r="J422" s="11">
        <f t="shared" ref="J422" si="176">AVERAGE(I420:I422)</f>
        <v>-4.3990805468499579</v>
      </c>
      <c r="K422" s="8">
        <v>3.2170518184999999</v>
      </c>
      <c r="L422" s="8">
        <v>4.4597199023426795</v>
      </c>
      <c r="M422" s="11">
        <f t="shared" ref="M422" si="177">AVERAGE(L420:L422)</f>
        <v>5.6269583781272381</v>
      </c>
      <c r="N422" s="8">
        <v>4.3890096915000001</v>
      </c>
      <c r="O422" s="8" t="s">
        <v>8</v>
      </c>
      <c r="P422" s="11">
        <f t="shared" ref="P422" si="178">AVERAGE(N420:N422)</f>
        <v>4.4415918287</v>
      </c>
      <c r="Q422" s="8">
        <v>5.6419796113</v>
      </c>
      <c r="R422" s="8" t="s">
        <v>8</v>
      </c>
      <c r="S422" s="11">
        <f t="shared" ref="S422" si="179">AVERAGE(Q420:Q422)</f>
        <v>6.5412005431666671</v>
      </c>
      <c r="T422" s="8">
        <v>8.0302974423000002</v>
      </c>
      <c r="U422" s="8" t="s">
        <v>8</v>
      </c>
      <c r="V422" s="11">
        <f t="shared" ref="V422" si="180">AVERAGE(T420:T422)</f>
        <v>8.566821122166667</v>
      </c>
      <c r="W422" s="8">
        <v>4.734099896</v>
      </c>
      <c r="X422" s="8">
        <v>1.5476705026701434</v>
      </c>
      <c r="Y422" s="11">
        <f t="shared" ref="Y422" si="181">AVERAGE(X420:X422)</f>
        <v>0.97882420907474488</v>
      </c>
      <c r="Z422" s="8">
        <v>6.1636324008000001</v>
      </c>
      <c r="AA422" s="8">
        <v>7.07462808484921</v>
      </c>
      <c r="AB422" s="11">
        <f t="shared" ref="AB422" si="182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83">AVERAGE(C421:C423)</f>
        <v>6.4136627031195808</v>
      </c>
      <c r="E423" s="8">
        <v>4.8188865665999998</v>
      </c>
      <c r="F423" s="8" t="s">
        <v>8</v>
      </c>
      <c r="G423" s="11">
        <f t="shared" ref="G423" si="184">AVERAGE(E421:E423)</f>
        <v>5.0272671434666663</v>
      </c>
      <c r="H423" s="8">
        <v>0.26838289599999998</v>
      </c>
      <c r="I423" s="8">
        <v>-2.5044257165102266</v>
      </c>
      <c r="J423" s="11">
        <f t="shared" ref="J423" si="185">AVERAGE(I421:I423)</f>
        <v>-4.1013755946937209</v>
      </c>
      <c r="K423" s="8">
        <v>8.9968047914000007</v>
      </c>
      <c r="L423" s="8">
        <v>11.134001534686755</v>
      </c>
      <c r="M423" s="11">
        <f t="shared" ref="M423" si="186">AVERAGE(L421:L423)</f>
        <v>7.8576307636983485</v>
      </c>
      <c r="N423" s="8">
        <v>0.80176608660000004</v>
      </c>
      <c r="O423" s="8" t="s">
        <v>8</v>
      </c>
      <c r="P423" s="11">
        <f t="shared" ref="P423" si="187">AVERAGE(N421:N423)</f>
        <v>3.1127005389333333</v>
      </c>
      <c r="Q423" s="8">
        <v>6.7340005020999998</v>
      </c>
      <c r="R423" s="8" t="s">
        <v>8</v>
      </c>
      <c r="S423" s="11">
        <f t="shared" ref="S423" si="188">AVERAGE(Q421:Q423)</f>
        <v>6.4405765050666659</v>
      </c>
      <c r="T423" s="8">
        <v>7.0365764709</v>
      </c>
      <c r="U423" s="8" t="s">
        <v>8</v>
      </c>
      <c r="V423" s="11">
        <f t="shared" ref="V423" si="189">AVERAGE(T421:T423)</f>
        <v>7.8034240033666675</v>
      </c>
      <c r="W423" s="8">
        <v>4.2742593121999999</v>
      </c>
      <c r="X423" s="8">
        <v>3.6339670651862637</v>
      </c>
      <c r="Y423" s="11">
        <f t="shared" ref="Y423" si="190">AVERAGE(X421:X423)</f>
        <v>1.5348853066140293</v>
      </c>
      <c r="Z423" s="8">
        <v>7.3774948925999997</v>
      </c>
      <c r="AA423" s="8">
        <v>10.022863093520179</v>
      </c>
      <c r="AB423" s="11">
        <f t="shared" ref="AB423" si="191">AVERAGE(AA421:AA423)</f>
        <v>8.1928760336080497</v>
      </c>
    </row>
    <row r="424" spans="1:28">
      <c r="A424" s="3">
        <v>45170</v>
      </c>
      <c r="B424" s="8">
        <v>4.7597631691000002</v>
      </c>
      <c r="C424" s="8">
        <v>-2.769961260534811</v>
      </c>
      <c r="D424" s="11">
        <f t="shared" ref="D424" si="192">AVERAGE(C422:C424)</f>
        <v>2.8983932253185949</v>
      </c>
      <c r="E424" s="8">
        <v>5.4191144966999998</v>
      </c>
      <c r="F424" s="8" t="s">
        <v>8</v>
      </c>
      <c r="G424" s="11">
        <f t="shared" ref="G424" si="193">AVERAGE(E422:E424)</f>
        <v>4.7284874700666668</v>
      </c>
      <c r="H424" s="8">
        <v>-5.6431823598999999</v>
      </c>
      <c r="I424" s="8">
        <v>-5.6754548858445846</v>
      </c>
      <c r="J424" s="11">
        <f t="shared" ref="J424" si="194">AVERAGE(I422:I424)</f>
        <v>-4.49709090677361</v>
      </c>
      <c r="K424" s="8">
        <v>7.2145893585999996</v>
      </c>
      <c r="L424" s="8">
        <v>7.3853365369257</v>
      </c>
      <c r="M424" s="11">
        <f t="shared" ref="M424" si="195">AVERAGE(L422:L424)</f>
        <v>7.6596859913183772</v>
      </c>
      <c r="N424" s="8">
        <v>0.77403864519999999</v>
      </c>
      <c r="O424" s="8" t="s">
        <v>8</v>
      </c>
      <c r="P424" s="11">
        <f t="shared" ref="P424" si="196">AVERAGE(N422:N424)</f>
        <v>1.9882714744333334</v>
      </c>
      <c r="Q424" s="8">
        <v>6.2287286077999999</v>
      </c>
      <c r="R424" s="8" t="s">
        <v>8</v>
      </c>
      <c r="S424" s="11">
        <f t="shared" ref="S424" si="197">AVERAGE(Q422:Q424)</f>
        <v>6.2015695737333338</v>
      </c>
      <c r="T424" s="8">
        <v>7.5745902440000004</v>
      </c>
      <c r="U424" s="8" t="s">
        <v>8</v>
      </c>
      <c r="V424" s="11">
        <f t="shared" ref="V424" si="198">AVERAGE(T422:T424)</f>
        <v>7.5471547190666675</v>
      </c>
      <c r="W424" s="8">
        <v>1.3815272929</v>
      </c>
      <c r="X424" s="8">
        <v>1.2482257211026182</v>
      </c>
      <c r="Y424" s="11">
        <f t="shared" ref="Y424" si="199">AVERAGE(X422:X424)</f>
        <v>2.143287762986342</v>
      </c>
      <c r="Z424" s="8">
        <v>8.5238354849999993</v>
      </c>
      <c r="AA424" s="8">
        <v>10.216324699290475</v>
      </c>
      <c r="AB424" s="11">
        <f t="shared" ref="AB424" si="200">AVERAGE(AA422:AA424)</f>
        <v>9.1046052925532877</v>
      </c>
    </row>
    <row r="425" spans="1:28">
      <c r="A425" s="3">
        <v>45200</v>
      </c>
      <c r="B425" s="8">
        <v>-0.69805380149999996</v>
      </c>
      <c r="C425" s="8">
        <v>-5.0032555157854706</v>
      </c>
      <c r="D425" s="11">
        <f t="shared" ref="D425" si="201">AVERAGE(C423:C425)</f>
        <v>-1.3107689672519944</v>
      </c>
      <c r="E425" s="8">
        <v>2.715377841</v>
      </c>
      <c r="F425" s="8" t="s">
        <v>8</v>
      </c>
      <c r="G425" s="11">
        <f t="shared" ref="G425" si="202">AVERAGE(E423:E425)</f>
        <v>4.3177929681</v>
      </c>
      <c r="H425" s="8">
        <v>-5.1348395793000003</v>
      </c>
      <c r="I425" s="8">
        <v>-4.9465531729949674</v>
      </c>
      <c r="J425" s="11">
        <f t="shared" ref="J425" si="203">AVERAGE(I423:I425)</f>
        <v>-4.3754779251165923</v>
      </c>
      <c r="K425" s="8">
        <v>6.4405393438000003</v>
      </c>
      <c r="L425" s="8">
        <v>6.4035121681473992</v>
      </c>
      <c r="M425" s="11">
        <f t="shared" ref="M425" si="204">AVERAGE(L423:L425)</f>
        <v>8.3076167465866178</v>
      </c>
      <c r="N425" s="8">
        <v>1.8972677E-3</v>
      </c>
      <c r="O425" s="8" t="s">
        <v>8</v>
      </c>
      <c r="P425" s="11">
        <f t="shared" ref="P425" si="205">AVERAGE(N423:N425)</f>
        <v>0.5259006665</v>
      </c>
      <c r="Q425" s="8">
        <v>1.7337682936000001</v>
      </c>
      <c r="R425" s="8" t="s">
        <v>8</v>
      </c>
      <c r="S425" s="11">
        <f t="shared" ref="S425" si="206">AVERAGE(Q423:Q425)</f>
        <v>4.8988324678333335</v>
      </c>
      <c r="T425" s="8">
        <v>8.5055486863999992</v>
      </c>
      <c r="U425" s="8" t="s">
        <v>8</v>
      </c>
      <c r="V425" s="11">
        <f t="shared" ref="V425" si="207">AVERAGE(T423:T425)</f>
        <v>7.7055718004333329</v>
      </c>
      <c r="W425" s="8">
        <v>2.5182867667000002</v>
      </c>
      <c r="X425" s="8">
        <v>2.8484780814772312</v>
      </c>
      <c r="Y425" s="11">
        <f t="shared" ref="Y425" si="208">AVERAGE(X423:X425)</f>
        <v>2.5768902892553709</v>
      </c>
      <c r="Z425" s="8">
        <v>7.4658181414999998</v>
      </c>
      <c r="AA425" s="8">
        <v>7.5643537432201846</v>
      </c>
      <c r="AB425" s="11">
        <f t="shared" ref="AB425" si="209">AVERAGE(AA423:AA425)</f>
        <v>9.2678471786769467</v>
      </c>
    </row>
    <row r="426" spans="1:28">
      <c r="A426" s="3">
        <v>45231</v>
      </c>
      <c r="B426" s="8">
        <v>0.21824905219999999</v>
      </c>
      <c r="C426" s="8">
        <v>-1.3594935449877004</v>
      </c>
      <c r="D426" s="11">
        <f t="shared" ref="D426" si="210">AVERAGE(C424:C426)</f>
        <v>-3.0442367737693274</v>
      </c>
      <c r="E426" s="8">
        <v>4.6972285704000001</v>
      </c>
      <c r="F426" s="8" t="s">
        <v>8</v>
      </c>
      <c r="G426" s="11">
        <f t="shared" ref="G426" si="211">AVERAGE(E424:E426)</f>
        <v>4.2772403027000001</v>
      </c>
      <c r="H426" s="8">
        <v>-6.3911267129000002</v>
      </c>
      <c r="I426" s="8">
        <v>-3.5378315707905674</v>
      </c>
      <c r="J426" s="11">
        <f t="shared" ref="J426" si="212">AVERAGE(I424:I426)</f>
        <v>-4.7199465432100398</v>
      </c>
      <c r="K426" s="8">
        <v>4.5002671630000002</v>
      </c>
      <c r="L426" s="8">
        <v>6.0925753733036601</v>
      </c>
      <c r="M426" s="11">
        <f t="shared" ref="M426" si="213">AVERAGE(L424:L426)</f>
        <v>6.6271413594589204</v>
      </c>
      <c r="N426" s="8">
        <v>-0.4355625602</v>
      </c>
      <c r="O426" s="8" t="s">
        <v>8</v>
      </c>
      <c r="P426" s="11">
        <f t="shared" ref="P426" si="214">AVERAGE(N424:N426)</f>
        <v>0.11345778423333332</v>
      </c>
      <c r="Q426" s="8">
        <v>2.3051669219000002</v>
      </c>
      <c r="R426" s="8" t="s">
        <v>8</v>
      </c>
      <c r="S426" s="11">
        <f t="shared" ref="S426" si="215">AVERAGE(Q424:Q426)</f>
        <v>3.4225546077666666</v>
      </c>
      <c r="T426" s="8">
        <v>8.0166495859999998</v>
      </c>
      <c r="U426" s="8" t="s">
        <v>8</v>
      </c>
      <c r="V426" s="11">
        <f t="shared" ref="V426" si="216">AVERAGE(T424:T426)</f>
        <v>8.0322628387999995</v>
      </c>
      <c r="W426" s="8">
        <v>0.71163518560000005</v>
      </c>
      <c r="X426" s="8">
        <v>3.7462188689835805</v>
      </c>
      <c r="Y426" s="11">
        <f t="shared" ref="Y426" si="217">AVERAGE(X424:X426)</f>
        <v>2.6143075571878103</v>
      </c>
      <c r="Z426" s="8">
        <v>6.3533420481</v>
      </c>
      <c r="AA426" s="8">
        <v>5.2031776122190205</v>
      </c>
      <c r="AB426" s="11">
        <f t="shared" ref="AB426" si="218">AVERAGE(AA424:AA426)</f>
        <v>7.6612853515765593</v>
      </c>
    </row>
    <row r="427" spans="1:28">
      <c r="A427" s="3">
        <v>45261</v>
      </c>
      <c r="B427" s="8">
        <v>4.7758080739000004</v>
      </c>
      <c r="C427" s="8">
        <v>7.2976071838143124</v>
      </c>
      <c r="D427" s="11">
        <f t="shared" ref="D427" si="219">AVERAGE(C425:C427)</f>
        <v>0.31161937434704728</v>
      </c>
      <c r="E427" s="8">
        <v>4.2634925599000004</v>
      </c>
      <c r="F427" s="8" t="s">
        <v>8</v>
      </c>
      <c r="G427" s="11">
        <f t="shared" ref="G427" si="220">AVERAGE(E425:E427)</f>
        <v>3.8920329904333335</v>
      </c>
      <c r="H427" s="8">
        <v>-6.8768426491000003</v>
      </c>
      <c r="I427" s="8">
        <v>-1.9286745716559421</v>
      </c>
      <c r="J427" s="11">
        <f t="shared" ref="J427" si="221">AVERAGE(I425:I427)</f>
        <v>-3.4710197718138254</v>
      </c>
      <c r="K427" s="8">
        <v>5.2362932396000001</v>
      </c>
      <c r="L427" s="8">
        <v>7.1270535771836592</v>
      </c>
      <c r="M427" s="11">
        <f t="shared" ref="M427" si="222">AVERAGE(L425:L427)</f>
        <v>6.5410470395449067</v>
      </c>
      <c r="N427" s="8">
        <v>-0.63976245840000001</v>
      </c>
      <c r="O427" s="8" t="s">
        <v>8</v>
      </c>
      <c r="P427" s="11">
        <f t="shared" ref="P427" si="223">AVERAGE(N425:N427)</f>
        <v>-0.35780925030000005</v>
      </c>
      <c r="Q427" s="8">
        <v>3.9594914327000001</v>
      </c>
      <c r="R427" s="8" t="s">
        <v>8</v>
      </c>
      <c r="S427" s="11">
        <f t="shared" ref="S427" si="224">AVERAGE(Q425:Q427)</f>
        <v>2.666142216066667</v>
      </c>
      <c r="T427" s="8">
        <v>9.5987770506000007</v>
      </c>
      <c r="U427" s="8" t="s">
        <v>8</v>
      </c>
      <c r="V427" s="11">
        <f t="shared" ref="V427" si="225">AVERAGE(T425:T427)</f>
        <v>8.706991774333332</v>
      </c>
      <c r="W427" s="8">
        <v>-1.0015095409000001</v>
      </c>
      <c r="X427" s="8">
        <v>5.4273119010325281</v>
      </c>
      <c r="Y427" s="11">
        <f t="shared" ref="Y427" si="226">AVERAGE(X425:X427)</f>
        <v>4.0073362838311128</v>
      </c>
      <c r="Z427" s="8">
        <v>11.657487462500001</v>
      </c>
      <c r="AA427" s="8">
        <v>11.911964986498138</v>
      </c>
      <c r="AB427" s="11">
        <f t="shared" ref="AB427" si="227">AVERAGE(AA425:AA427)</f>
        <v>8.2264987806457821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7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10</v>
      </c>
    </row>
    <row r="2" spans="1:29">
      <c r="A2" s="1" t="s">
        <v>825</v>
      </c>
    </row>
    <row r="3" spans="1:29">
      <c r="A3" s="2" t="s">
        <v>989</v>
      </c>
    </row>
    <row r="4" spans="1:29">
      <c r="A4" s="2" t="s">
        <v>897</v>
      </c>
    </row>
    <row r="5" spans="1:29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9" ht="15" customHeight="1">
      <c r="A6" s="71"/>
      <c r="B6" s="72" t="s">
        <v>1</v>
      </c>
      <c r="C6" s="73"/>
      <c r="D6" s="79"/>
      <c r="E6" s="72" t="s">
        <v>1</v>
      </c>
      <c r="F6" s="73"/>
      <c r="G6" s="79"/>
      <c r="H6" s="72" t="s">
        <v>1</v>
      </c>
      <c r="I6" s="73"/>
      <c r="J6" s="79"/>
      <c r="K6" s="72" t="s">
        <v>1</v>
      </c>
      <c r="L6" s="73"/>
      <c r="M6" s="79"/>
      <c r="N6" s="72" t="s">
        <v>1</v>
      </c>
      <c r="O6" s="73"/>
      <c r="P6" s="79"/>
      <c r="Q6" s="72" t="s">
        <v>1</v>
      </c>
      <c r="R6" s="73"/>
      <c r="S6" s="79"/>
      <c r="T6" s="72" t="s">
        <v>1</v>
      </c>
      <c r="U6" s="73"/>
      <c r="V6" s="79"/>
      <c r="W6" s="72" t="s">
        <v>1</v>
      </c>
      <c r="X6" s="73"/>
      <c r="Y6" s="79"/>
      <c r="Z6" s="72" t="s">
        <v>1</v>
      </c>
      <c r="AA6" s="73"/>
      <c r="AB6" s="79"/>
    </row>
    <row r="7" spans="1:29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8.896423338396259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27.782646301372054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19.185651635289805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28.897903777880035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:M408" si="54">AVERAGE(L405:L407)</f>
        <v>38.642718478168952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si="54"/>
        <v>40.356472131320409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6">AVERAGE(C407:C409)</f>
        <v>9.9336533841273198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-6.1911342542384089</v>
      </c>
      <c r="J409" s="11">
        <f t="shared" ref="J409" si="58">AVERAGE(I407:I409)</f>
        <v>-4.4416751388374918</v>
      </c>
      <c r="K409" s="12">
        <v>37.639666017899998</v>
      </c>
      <c r="L409" s="8">
        <v>36.855792664352087</v>
      </c>
      <c r="M409" s="11">
        <f t="shared" ref="M409" si="59">AVERAGE(L407:L409)</f>
        <v>38.552803846443368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ref="M410" si="68">AVERAGE(L408:L410)</f>
        <v>33.082901029133104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4.3627920094919403</v>
      </c>
      <c r="Y410" s="11">
        <f t="shared" ref="Y410" si="72">AVERAGE(X408:X410)</f>
        <v>1.4402942382378747</v>
      </c>
      <c r="Z410" s="12">
        <v>24.074920967699999</v>
      </c>
      <c r="AA410" s="8">
        <v>25.632861125328539</v>
      </c>
      <c r="AB410" s="11">
        <f t="shared" ref="AB410" si="73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4">AVERAGE(C409:C411)</f>
        <v>7.1882254269595336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-7.2184406909301408</v>
      </c>
      <c r="J411" s="11">
        <f t="shared" ref="J411" si="76">AVERAGE(I409:I411)</f>
        <v>-5.5228429399586432</v>
      </c>
      <c r="K411" s="12">
        <v>17.091804486800001</v>
      </c>
      <c r="L411" s="8">
        <v>18.880812280113553</v>
      </c>
      <c r="M411" s="11">
        <f t="shared" ref="M411" si="77">AVERAGE(L409:L411)</f>
        <v>27.952846646628171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2.3395415287716355</v>
      </c>
      <c r="Y411" s="11">
        <f t="shared" ref="Y411" si="81">AVERAGE(X409:X411)</f>
        <v>2.6324127720818993</v>
      </c>
      <c r="Z411" s="12">
        <v>16.829416595000001</v>
      </c>
      <c r="AA411" s="8">
        <v>19.13745374696575</v>
      </c>
      <c r="AB411" s="11">
        <f t="shared" ref="AB411" si="82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3">AVERAGE(C410:C412)</f>
        <v>7.5525265133615092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-5.7733242904293922</v>
      </c>
      <c r="J412" s="11">
        <f t="shared" ref="J412" si="85">AVERAGE(I410:I412)</f>
        <v>-5.3835729520223046</v>
      </c>
      <c r="K412" s="12">
        <v>25.3181450009</v>
      </c>
      <c r="L412" s="8">
        <v>27.098695174561367</v>
      </c>
      <c r="M412" s="11">
        <f t="shared" ref="M412" si="86">AVERAGE(L410:L412)</f>
        <v>24.700480816697929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0.55540702323279767</v>
      </c>
      <c r="Y412" s="11">
        <f t="shared" ref="Y412" si="90">AVERAGE(X410:X412)</f>
        <v>2.4192468538321243</v>
      </c>
      <c r="Z412" s="12">
        <v>23.8136467084</v>
      </c>
      <c r="AA412" s="8">
        <v>27.247551029042501</v>
      </c>
      <c r="AB412" s="11">
        <f t="shared" ref="AB412" si="91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92">AVERAGE(C411:C413)</f>
        <v>8.6502647095466951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-6.2380664916850188</v>
      </c>
      <c r="J413" s="11">
        <f t="shared" ref="J413" si="94">AVERAGE(I411:I413)</f>
        <v>-6.4099438243481837</v>
      </c>
      <c r="K413" s="12">
        <v>32.8377420379</v>
      </c>
      <c r="L413" s="8">
        <v>33.709385581730544</v>
      </c>
      <c r="M413" s="11">
        <f t="shared" ref="M413" si="95">AVERAGE(L411:L413)</f>
        <v>26.562964345468487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-6.0076209844260058</v>
      </c>
      <c r="Y413" s="11">
        <f t="shared" ref="Y413" si="99">AVERAGE(X411:X413)</f>
        <v>-1.0375574774738576</v>
      </c>
      <c r="Z413" s="12">
        <v>32.464974474900004</v>
      </c>
      <c r="AA413" s="8">
        <v>32.150324153998149</v>
      </c>
      <c r="AB413" s="11">
        <f t="shared" ref="AB413" si="100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101">AVERAGE(C412:C414)</f>
        <v>8.9693420272710309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-2.6173280624553379</v>
      </c>
      <c r="J414" s="11">
        <f t="shared" ref="J414" si="103">AVERAGE(I412:I414)</f>
        <v>-4.8762396148565825</v>
      </c>
      <c r="K414" s="12">
        <v>23.067609298400001</v>
      </c>
      <c r="L414" s="8">
        <v>25.576211202276447</v>
      </c>
      <c r="M414" s="11">
        <f t="shared" ref="M414" si="104">AVERAGE(L412:L414)</f>
        <v>28.794763986189452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2.5800468092041569</v>
      </c>
      <c r="Y414" s="11">
        <f t="shared" ref="Y414" si="108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9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10">AVERAGE(C413:C415)</f>
        <v>7.3656829290377948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-5.3558492957322272</v>
      </c>
      <c r="J415" s="11">
        <f t="shared" ref="J415" si="112">AVERAGE(I413:I415)</f>
        <v>-4.7370812832908618</v>
      </c>
      <c r="K415" s="12">
        <v>21.200304959</v>
      </c>
      <c r="L415" s="8">
        <v>22.472192642559413</v>
      </c>
      <c r="M415" s="11">
        <f t="shared" ref="M415" si="113">AVERAGE(L413:L415)</f>
        <v>27.252596475522136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0.71831003915270308</v>
      </c>
      <c r="Y415" s="11">
        <f t="shared" ref="Y415" si="117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8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9">AVERAGE(C414:C416)</f>
        <v>7.4285200134879519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-4.4814205703350609</v>
      </c>
      <c r="J416" s="11">
        <f t="shared" ref="J416" si="121">AVERAGE(I414:I416)</f>
        <v>-4.1515326428408752</v>
      </c>
      <c r="K416" s="12">
        <v>21.355813132200002</v>
      </c>
      <c r="L416" s="8">
        <v>16.779318871947275</v>
      </c>
      <c r="M416" s="11">
        <f t="shared" ref="M416" si="122">AVERAGE(L414:L416)</f>
        <v>21.60924090559438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1.7704028312995774</v>
      </c>
      <c r="Y416" s="11">
        <f t="shared" ref="Y416" si="126">AVERAGE(X414:X416)</f>
        <v>1.6895865598854793</v>
      </c>
      <c r="Z416" s="12">
        <v>19.331143318399999</v>
      </c>
      <c r="AA416" s="8">
        <v>18.33897047926077</v>
      </c>
      <c r="AB416" s="11">
        <f t="shared" ref="AB416" si="127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8">AVERAGE(C415:C417)</f>
        <v>9.9911254223154753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-6.3434269883812515</v>
      </c>
      <c r="J417" s="11">
        <f t="shared" ref="J417" si="130">AVERAGE(I415:I417)</f>
        <v>-5.3935656181495135</v>
      </c>
      <c r="K417" s="12">
        <v>17.7811383875</v>
      </c>
      <c r="L417" s="8">
        <v>16.895563031048027</v>
      </c>
      <c r="M417" s="11">
        <f t="shared" ref="M417" si="131">AVERAGE(L415:L417)</f>
        <v>18.715691515184904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2.7974480071267749</v>
      </c>
      <c r="Y417" s="11">
        <f t="shared" ref="Y417" si="135">AVERAGE(X415:X417)</f>
        <v>1.7620536258596851</v>
      </c>
      <c r="Z417" s="12">
        <v>23.222198730199999</v>
      </c>
      <c r="AA417" s="8">
        <v>22.373835460543212</v>
      </c>
      <c r="AB417" s="11">
        <f t="shared" ref="AB417" si="136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7">AVERAGE(C416:C418)</f>
        <v>10.706536049061993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-5.6936315899289909</v>
      </c>
      <c r="J418" s="11">
        <f t="shared" ref="J418" si="139">AVERAGE(I416:I418)</f>
        <v>-5.5061597162151017</v>
      </c>
      <c r="K418" s="12">
        <v>19.0623226011</v>
      </c>
      <c r="L418" s="8">
        <v>15.752276709202267</v>
      </c>
      <c r="M418" s="11">
        <f t="shared" ref="M418" si="140">AVERAGE(L416:L418)</f>
        <v>16.47571953739919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2.84547555811299</v>
      </c>
      <c r="Y418" s="11">
        <f t="shared" ref="Y418" si="144">AVERAGE(X416:X418)</f>
        <v>2.4711087988464473</v>
      </c>
      <c r="Z418" s="12">
        <v>17.127125360899999</v>
      </c>
      <c r="AA418" s="8">
        <v>14.074084902794688</v>
      </c>
      <c r="AB418" s="11">
        <f t="shared" ref="AB418" si="145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6">AVERAGE(C417:C419)</f>
        <v>9.4873308898066231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-5.3640563705846835</v>
      </c>
      <c r="J419" s="11">
        <f t="shared" ref="J419" si="148">AVERAGE(I417:I419)</f>
        <v>-5.800371649631642</v>
      </c>
      <c r="K419" s="12">
        <v>10.8363301233</v>
      </c>
      <c r="L419" s="8">
        <v>11.213979216751492</v>
      </c>
      <c r="M419" s="11">
        <f t="shared" ref="M419" si="149">AVERAGE(L417:L419)</f>
        <v>14.620606319000593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0.27787347161777287</v>
      </c>
      <c r="Y419" s="11">
        <f t="shared" ref="Y419" si="153">AVERAGE(X417:X419)</f>
        <v>1.973599012285846</v>
      </c>
      <c r="Z419" s="12">
        <v>9.8493486047999994</v>
      </c>
      <c r="AA419" s="8">
        <v>10.313018594025015</v>
      </c>
      <c r="AB419" s="11">
        <f t="shared" ref="AB419" si="154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5">AVERAGE(C418:C420)</f>
        <v>5.5382835206443106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-7.8377333523345367</v>
      </c>
      <c r="J420" s="11">
        <f t="shared" ref="J420" si="157">AVERAGE(I418:I420)</f>
        <v>-6.2984737709494043</v>
      </c>
      <c r="K420" s="12">
        <v>1.1900100096999999</v>
      </c>
      <c r="L420" s="8">
        <v>1.1328058534147516</v>
      </c>
      <c r="M420" s="11">
        <f t="shared" ref="M420" si="158">AVERAGE(L418:L420)</f>
        <v>9.3663539264561706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2.4792400642744701</v>
      </c>
      <c r="Y420" s="11">
        <f t="shared" ref="Y420" si="162">AVERAGE(X418:X420)</f>
        <v>1.8675296980017444</v>
      </c>
      <c r="Z420" s="12">
        <v>5.9522480217</v>
      </c>
      <c r="AA420" s="8">
        <v>5.1462468737343485</v>
      </c>
      <c r="AB420" s="11">
        <f t="shared" ref="AB420" si="163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4">AVERAGE(C419:C421)</f>
        <v>4.6369955134372702</v>
      </c>
      <c r="E421" s="12">
        <v>9.6019541030000006</v>
      </c>
      <c r="F421" s="8" t="s">
        <v>8</v>
      </c>
      <c r="G421" s="11">
        <f t="shared" ref="G421" si="165">AVERAGE(E419:E421)</f>
        <v>7.9836960555666669</v>
      </c>
      <c r="H421" s="12">
        <v>-2.7940102324999998</v>
      </c>
      <c r="I421" s="8">
        <v>-7.0267913344495518</v>
      </c>
      <c r="J421" s="11">
        <f t="shared" ref="J421" si="166">AVERAGE(I419:I421)</f>
        <v>-6.7428603524562574</v>
      </c>
      <c r="K421" s="12">
        <v>6.3854934125999998</v>
      </c>
      <c r="L421" s="8">
        <v>5.260266735357467</v>
      </c>
      <c r="M421" s="11">
        <f t="shared" ref="M421" si="167">AVERAGE(L419:L421)</f>
        <v>5.8690172685079034</v>
      </c>
      <c r="N421" s="12">
        <v>2.1291581768999999</v>
      </c>
      <c r="O421" s="8" t="s">
        <v>8</v>
      </c>
      <c r="P421" s="11">
        <f t="shared" ref="P421" si="168">AVERAGE(N419:N421)</f>
        <v>2.4520310773333334</v>
      </c>
      <c r="Q421" s="12">
        <v>5.5916733608999998</v>
      </c>
      <c r="R421" s="8" t="s">
        <v>8</v>
      </c>
      <c r="S421" s="11">
        <f t="shared" ref="S421" si="169">AVERAGE(Q419:Q421)</f>
        <v>3.7333693036333333</v>
      </c>
      <c r="T421" s="12">
        <v>2.9039650224</v>
      </c>
      <c r="U421" s="8" t="s">
        <v>8</v>
      </c>
      <c r="V421" s="11">
        <f t="shared" ref="V421" si="170">AVERAGE(T419:T421)</f>
        <v>3.3395938419999998</v>
      </c>
      <c r="W421" s="12">
        <v>2.0533280822000002</v>
      </c>
      <c r="X421" s="8">
        <v>-0.36557550563514818</v>
      </c>
      <c r="Y421" s="11">
        <f t="shared" ref="Y421" si="171">AVERAGE(X419:X421)</f>
        <v>0.79717934341903163</v>
      </c>
      <c r="Z421" s="12">
        <v>3.4557521304000001</v>
      </c>
      <c r="AA421" s="8">
        <v>1.7556992324162237</v>
      </c>
      <c r="AB421" s="11">
        <f t="shared" ref="AB421" si="172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73">AVERAGE(C420:C422)</f>
        <v>3.3887616195698169</v>
      </c>
      <c r="E422" s="12">
        <v>7.4621808709000002</v>
      </c>
      <c r="F422" s="8" t="s">
        <v>8</v>
      </c>
      <c r="G422" s="11">
        <f t="shared" ref="G422" si="174">AVERAGE(E420:E422)</f>
        <v>8.3019071759333336</v>
      </c>
      <c r="H422" s="12">
        <v>-2.4623557394</v>
      </c>
      <c r="I422" s="8">
        <v>-7.4858071613768526</v>
      </c>
      <c r="J422" s="11">
        <f t="shared" ref="J422" si="175">AVERAGE(I420:I422)</f>
        <v>-7.4501106160536468</v>
      </c>
      <c r="K422" s="12">
        <v>1.2029987945</v>
      </c>
      <c r="L422" s="8">
        <v>2.4315829534804334</v>
      </c>
      <c r="M422" s="11">
        <f t="shared" ref="M422" si="176">AVERAGE(L420:L422)</f>
        <v>2.9415518474175504</v>
      </c>
      <c r="N422" s="12">
        <v>3.2060581140000002</v>
      </c>
      <c r="O422" s="8" t="s">
        <v>8</v>
      </c>
      <c r="P422" s="11">
        <f t="shared" ref="P422" si="177">AVERAGE(N420:N422)</f>
        <v>2.9978831268999997</v>
      </c>
      <c r="Q422" s="12">
        <v>3.7854166411999999</v>
      </c>
      <c r="R422" s="8" t="s">
        <v>8</v>
      </c>
      <c r="S422" s="11">
        <f t="shared" ref="S422" si="178">AVERAGE(Q420:Q422)</f>
        <v>4.1705987992666662</v>
      </c>
      <c r="T422" s="12">
        <v>1.1534272591000001</v>
      </c>
      <c r="U422" s="8" t="s">
        <v>8</v>
      </c>
      <c r="V422" s="11">
        <f t="shared" ref="V422" si="179">AVERAGE(T420:T422)</f>
        <v>2.7724615298333339</v>
      </c>
      <c r="W422" s="12">
        <v>3.0375085750999999</v>
      </c>
      <c r="X422" s="8">
        <v>-1.2556092882872352</v>
      </c>
      <c r="Y422" s="11">
        <f t="shared" ref="Y422" si="180">AVERAGE(X420:X422)</f>
        <v>0.28601842345069556</v>
      </c>
      <c r="Z422" s="12">
        <v>3.1000418788999999</v>
      </c>
      <c r="AA422" s="8">
        <v>4.5519094609837527</v>
      </c>
      <c r="AB422" s="11">
        <f t="shared" ref="AB422" si="181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82">AVERAGE(C421:C423)</f>
        <v>3.5308989941946449</v>
      </c>
      <c r="E423" s="12">
        <v>6.9520395740999996</v>
      </c>
      <c r="F423" s="8" t="s">
        <v>8</v>
      </c>
      <c r="G423" s="11">
        <f t="shared" ref="G423" si="183">AVERAGE(E421:E423)</f>
        <v>8.0053915159999995</v>
      </c>
      <c r="H423" s="12">
        <v>-2.6591714795999999</v>
      </c>
      <c r="I423" s="8">
        <v>-3.8201757264493095</v>
      </c>
      <c r="J423" s="11">
        <f t="shared" ref="J423" si="184">AVERAGE(I421:I423)</f>
        <v>-6.1109247407585707</v>
      </c>
      <c r="K423" s="12">
        <v>5.4008593498000002</v>
      </c>
      <c r="L423" s="8">
        <v>7.1708678404295831</v>
      </c>
      <c r="M423" s="11">
        <f t="shared" ref="M423" si="185">AVERAGE(L421:L423)</f>
        <v>4.9542391764224947</v>
      </c>
      <c r="N423" s="12">
        <v>0.25305379820000001</v>
      </c>
      <c r="O423" s="8" t="s">
        <v>8</v>
      </c>
      <c r="P423" s="11">
        <f t="shared" ref="P423" si="186">AVERAGE(N421:N423)</f>
        <v>1.8627566963666666</v>
      </c>
      <c r="Q423" s="12">
        <v>3.3141579988999998</v>
      </c>
      <c r="R423" s="8" t="s">
        <v>8</v>
      </c>
      <c r="S423" s="11">
        <f t="shared" ref="S423" si="187">AVERAGE(Q421:Q423)</f>
        <v>4.2304160003333324</v>
      </c>
      <c r="T423" s="12">
        <v>3.0552616189999999</v>
      </c>
      <c r="U423" s="8" t="s">
        <v>8</v>
      </c>
      <c r="V423" s="11">
        <f t="shared" ref="V423" si="188">AVERAGE(T421:T423)</f>
        <v>2.3708846334999998</v>
      </c>
      <c r="W423" s="12">
        <v>0.14570062449999999</v>
      </c>
      <c r="X423" s="8">
        <v>0.59574736305592668</v>
      </c>
      <c r="Y423" s="11">
        <f t="shared" ref="Y423" si="189">AVERAGE(X421:X423)</f>
        <v>-0.34181247695548556</v>
      </c>
      <c r="Z423" s="12">
        <v>3.4350787759000001</v>
      </c>
      <c r="AA423" s="8">
        <v>5.927117586594294</v>
      </c>
      <c r="AB423" s="11">
        <f t="shared" ref="AB423" si="190">AVERAGE(AA421:AA423)</f>
        <v>4.078242093331423</v>
      </c>
    </row>
    <row r="424" spans="1:28">
      <c r="A424" s="3">
        <v>45170</v>
      </c>
      <c r="B424" s="8">
        <v>0.82153409349999995</v>
      </c>
      <c r="C424" s="8">
        <v>-7.2734964531658974</v>
      </c>
      <c r="D424" s="11">
        <f t="shared" ref="D424" si="191">AVERAGE(C422:C424)</f>
        <v>-0.96660895597622931</v>
      </c>
      <c r="E424" s="12">
        <v>7.6147136081999998</v>
      </c>
      <c r="F424" s="8" t="s">
        <v>8</v>
      </c>
      <c r="G424" s="11">
        <f t="shared" ref="G424" si="192">AVERAGE(E422:E424)</f>
        <v>7.3429780177333335</v>
      </c>
      <c r="H424" s="12">
        <v>-8.1904363399999998</v>
      </c>
      <c r="I424" s="8">
        <v>-7.6059121536893608</v>
      </c>
      <c r="J424" s="11">
        <f t="shared" ref="J424" si="193">AVERAGE(I422:I424)</f>
        <v>-6.303965013838507</v>
      </c>
      <c r="K424" s="12">
        <v>3.5433402529000002</v>
      </c>
      <c r="L424" s="8">
        <v>5.2795762267020052</v>
      </c>
      <c r="M424" s="11">
        <f t="shared" ref="M424" si="194">AVERAGE(L422:L424)</f>
        <v>4.9606756735373407</v>
      </c>
      <c r="N424" s="12">
        <v>-0.50758672940000005</v>
      </c>
      <c r="O424" s="8" t="s">
        <v>8</v>
      </c>
      <c r="P424" s="11">
        <f t="shared" ref="P424" si="195">AVERAGE(N422:N424)</f>
        <v>0.9838417276000001</v>
      </c>
      <c r="Q424" s="12">
        <v>2.1192607640999999</v>
      </c>
      <c r="R424" s="8" t="s">
        <v>8</v>
      </c>
      <c r="S424" s="11">
        <f t="shared" ref="S424" si="196">AVERAGE(Q422:Q424)</f>
        <v>3.0729451347333332</v>
      </c>
      <c r="T424" s="12">
        <v>2.9308313273</v>
      </c>
      <c r="U424" s="8" t="s">
        <v>8</v>
      </c>
      <c r="V424" s="11">
        <f t="shared" ref="V424" si="197">AVERAGE(T422:T424)</f>
        <v>2.3798400684666667</v>
      </c>
      <c r="W424" s="12">
        <v>-1.6525608339</v>
      </c>
      <c r="X424" s="8">
        <v>-1.8178897567647327</v>
      </c>
      <c r="Y424" s="11">
        <f t="shared" ref="Y424" si="198">AVERAGE(X422:X424)</f>
        <v>-0.82591722733201378</v>
      </c>
      <c r="Z424" s="12">
        <v>3.512664939</v>
      </c>
      <c r="AA424" s="8">
        <v>7.0790928348667999</v>
      </c>
      <c r="AB424" s="11">
        <f t="shared" ref="AB424" si="199">AVERAGE(AA422:AA424)</f>
        <v>5.8527066274816155</v>
      </c>
    </row>
    <row r="425" spans="1:28">
      <c r="A425" s="3">
        <v>45200</v>
      </c>
      <c r="B425" s="8">
        <v>-6.5405882267999997</v>
      </c>
      <c r="C425" s="8">
        <v>-12.776443650589572</v>
      </c>
      <c r="D425" s="11">
        <f t="shared" ref="D425" si="200">AVERAGE(C423:C425)</f>
        <v>-6.4960019979322183</v>
      </c>
      <c r="E425" s="12">
        <v>4.7365260233999997</v>
      </c>
      <c r="F425" s="8" t="s">
        <v>8</v>
      </c>
      <c r="G425" s="11">
        <f t="shared" ref="G425" si="201">AVERAGE(E423:E425)</f>
        <v>6.4344264019000006</v>
      </c>
      <c r="H425" s="12">
        <v>-9.4247610040000005</v>
      </c>
      <c r="I425" s="8">
        <v>-8.3261333159318518</v>
      </c>
      <c r="J425" s="11">
        <f t="shared" ref="J425" si="202">AVERAGE(I423:I425)</f>
        <v>-6.5840737320235077</v>
      </c>
      <c r="K425" s="12">
        <v>2.9102699188000001</v>
      </c>
      <c r="L425" s="8">
        <v>3.73722096689841</v>
      </c>
      <c r="M425" s="11">
        <f t="shared" ref="M425" si="203">AVERAGE(L423:L425)</f>
        <v>5.3958883446766661</v>
      </c>
      <c r="N425" s="12">
        <v>-1.2469101039999999</v>
      </c>
      <c r="O425" s="8" t="s">
        <v>8</v>
      </c>
      <c r="P425" s="11">
        <f t="shared" ref="P425" si="204">AVERAGE(N423:N425)</f>
        <v>-0.50048101173333326</v>
      </c>
      <c r="Q425" s="12">
        <v>-3.6376594416999999</v>
      </c>
      <c r="R425" s="8" t="s">
        <v>8</v>
      </c>
      <c r="S425" s="11">
        <f t="shared" ref="S425" si="205">AVERAGE(Q423:Q425)</f>
        <v>0.59858644043333331</v>
      </c>
      <c r="T425" s="12">
        <v>4.1862185661</v>
      </c>
      <c r="U425" s="8" t="s">
        <v>8</v>
      </c>
      <c r="V425" s="11">
        <f t="shared" ref="V425" si="206">AVERAGE(T423:T425)</f>
        <v>3.3907705041333336</v>
      </c>
      <c r="W425" s="12">
        <v>-0.28317393419999998</v>
      </c>
      <c r="X425" s="8">
        <v>-1.4690505688736548</v>
      </c>
      <c r="Y425" s="11">
        <f t="shared" ref="Y425" si="207">AVERAGE(X423:X425)</f>
        <v>-0.89706432086082033</v>
      </c>
      <c r="Z425" s="12">
        <v>3.7346004192</v>
      </c>
      <c r="AA425" s="8">
        <v>3.3626274830054088</v>
      </c>
      <c r="AB425" s="11">
        <f t="shared" ref="AB425" si="208">AVERAGE(AA423:AA425)</f>
        <v>5.4562793014888342</v>
      </c>
    </row>
    <row r="426" spans="1:28">
      <c r="A426" s="3">
        <v>45231</v>
      </c>
      <c r="B426" s="8">
        <v>-2.5111808024000002</v>
      </c>
      <c r="C426" s="8">
        <v>-3.7635501498192925</v>
      </c>
      <c r="D426" s="11">
        <f t="shared" ref="D426" si="209">AVERAGE(C424:C426)</f>
        <v>-7.9378300845249194</v>
      </c>
      <c r="E426" s="12">
        <v>6.3409349589000001</v>
      </c>
      <c r="F426" s="8" t="s">
        <v>8</v>
      </c>
      <c r="G426" s="11">
        <f t="shared" ref="G426" si="210">AVERAGE(E424:E426)</f>
        <v>6.2307248634999999</v>
      </c>
      <c r="H426" s="12">
        <v>-10.992824736799999</v>
      </c>
      <c r="I426" s="8">
        <v>-7.9974230346001178</v>
      </c>
      <c r="J426" s="11">
        <f t="shared" ref="J426" si="211">AVERAGE(I424:I426)</f>
        <v>-7.9764895014071096</v>
      </c>
      <c r="K426" s="12">
        <v>1.2936467519999999</v>
      </c>
      <c r="L426" s="8">
        <v>3.8214534497249968</v>
      </c>
      <c r="M426" s="11">
        <f t="shared" ref="M426" si="212">AVERAGE(L424:L426)</f>
        <v>4.2794168811084701</v>
      </c>
      <c r="N426" s="12">
        <v>-2.0096891972000002</v>
      </c>
      <c r="O426" s="8" t="s">
        <v>8</v>
      </c>
      <c r="P426" s="11">
        <f t="shared" ref="P426" si="213">AVERAGE(N424:N426)</f>
        <v>-1.2547286768666668</v>
      </c>
      <c r="Q426" s="12">
        <v>-2.2421361895</v>
      </c>
      <c r="R426" s="8" t="s">
        <v>8</v>
      </c>
      <c r="S426" s="11">
        <f t="shared" ref="S426" si="214">AVERAGE(Q424:Q426)</f>
        <v>-1.2535116223666667</v>
      </c>
      <c r="T426" s="12">
        <v>2.7534937672000002</v>
      </c>
      <c r="U426" s="8" t="s">
        <v>8</v>
      </c>
      <c r="V426" s="11">
        <f t="shared" ref="V426" si="215">AVERAGE(T424:T426)</f>
        <v>3.2901812201999996</v>
      </c>
      <c r="W426" s="12">
        <v>-2.6508915209000001</v>
      </c>
      <c r="X426" s="8">
        <v>0.31931162440574745</v>
      </c>
      <c r="Y426" s="11">
        <f t="shared" ref="Y426" si="216">AVERAGE(X424:X426)</f>
        <v>-0.98920956707754681</v>
      </c>
      <c r="Z426" s="12">
        <v>2.8021022606999999</v>
      </c>
      <c r="AA426" s="8">
        <v>2.5700977169767207</v>
      </c>
      <c r="AB426" s="11">
        <f t="shared" ref="AB426" si="217">AVERAGE(AA424:AA426)</f>
        <v>4.337272678282976</v>
      </c>
    </row>
    <row r="427" spans="1:28">
      <c r="A427" s="3">
        <v>45261</v>
      </c>
      <c r="B427" s="8">
        <v>-0.69468137299999999</v>
      </c>
      <c r="C427" s="8">
        <v>2.4173159893136011</v>
      </c>
      <c r="D427" s="11">
        <f t="shared" ref="D427" si="218">AVERAGE(C425:C427)</f>
        <v>-4.7075592703650884</v>
      </c>
      <c r="E427" s="12">
        <v>5.3141391117000003</v>
      </c>
      <c r="F427" s="8" t="s">
        <v>8</v>
      </c>
      <c r="G427" s="11">
        <f t="shared" ref="G427" si="219">AVERAGE(E425:E427)</f>
        <v>5.4638666980000004</v>
      </c>
      <c r="H427" s="12">
        <v>-10.9417923527</v>
      </c>
      <c r="I427" s="8">
        <v>-5.1778088184195461</v>
      </c>
      <c r="J427" s="11">
        <f t="shared" ref="J427" si="220">AVERAGE(I425:I427)</f>
        <v>-7.1671217229838389</v>
      </c>
      <c r="K427" s="12">
        <v>3.4592995621</v>
      </c>
      <c r="L427" s="8">
        <v>5.0116525492254969</v>
      </c>
      <c r="M427" s="11">
        <f t="shared" ref="M427" si="221">AVERAGE(L425:L427)</f>
        <v>4.1901089886163012</v>
      </c>
      <c r="N427" s="12">
        <v>-2.5074229835000001</v>
      </c>
      <c r="O427" s="8" t="s">
        <v>8</v>
      </c>
      <c r="P427" s="11">
        <f t="shared" ref="P427" si="222">AVERAGE(N425:N427)</f>
        <v>-1.9213407615666667</v>
      </c>
      <c r="Q427" s="12">
        <v>2.7153638251999999</v>
      </c>
      <c r="R427" s="8" t="s">
        <v>8</v>
      </c>
      <c r="S427" s="11">
        <f t="shared" ref="S427" si="223">AVERAGE(Q425:Q427)</f>
        <v>-1.0548106020000001</v>
      </c>
      <c r="T427" s="12">
        <v>5.1204253041000003</v>
      </c>
      <c r="U427" s="8" t="s">
        <v>8</v>
      </c>
      <c r="V427" s="11">
        <f t="shared" ref="V427" si="224">AVERAGE(T425:T427)</f>
        <v>4.0200458791333338</v>
      </c>
      <c r="W427" s="12">
        <v>-3.2926028741</v>
      </c>
      <c r="X427" s="8">
        <v>4.3181681086442163</v>
      </c>
      <c r="Y427" s="11">
        <f t="shared" ref="Y427" si="225">AVERAGE(X425:X427)</f>
        <v>1.0561430547254362</v>
      </c>
      <c r="Z427" s="12">
        <v>8.1514610599000008</v>
      </c>
      <c r="AA427" s="8">
        <v>8.1590421156159305</v>
      </c>
      <c r="AB427" s="11">
        <f t="shared" ref="AB427" si="226">AVERAGE(AA425:AA427)</f>
        <v>4.6972557718660202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7"/>
  <sheetViews>
    <sheetView showGridLines="0" zoomScaleNormal="100" workbookViewId="0">
      <pane xSplit="1" ySplit="7" topLeftCell="B419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23</v>
      </c>
    </row>
    <row r="2" spans="1:28">
      <c r="A2" s="1" t="s">
        <v>825</v>
      </c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8" ht="15" customHeight="1">
      <c r="A6" s="71"/>
      <c r="B6" s="72" t="s">
        <v>5</v>
      </c>
      <c r="C6" s="73"/>
      <c r="D6" s="79"/>
      <c r="E6" s="72" t="s">
        <v>5</v>
      </c>
      <c r="F6" s="73"/>
      <c r="G6" s="79"/>
      <c r="H6" s="72" t="s">
        <v>5</v>
      </c>
      <c r="I6" s="73"/>
      <c r="J6" s="79"/>
      <c r="K6" s="72" t="s">
        <v>5</v>
      </c>
      <c r="L6" s="73"/>
      <c r="M6" s="79"/>
      <c r="N6" s="72" t="s">
        <v>5</v>
      </c>
      <c r="O6" s="73"/>
      <c r="P6" s="79"/>
      <c r="Q6" s="72" t="s">
        <v>5</v>
      </c>
      <c r="R6" s="73"/>
      <c r="S6" s="79"/>
      <c r="T6" s="72" t="s">
        <v>5</v>
      </c>
      <c r="U6" s="73"/>
      <c r="V6" s="79"/>
      <c r="W6" s="72" t="s">
        <v>5</v>
      </c>
      <c r="X6" s="73"/>
      <c r="Y6" s="79"/>
      <c r="Z6" s="72" t="s">
        <v>5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16.335282466752727</v>
      </c>
      <c r="J8" s="9" t="s">
        <v>8</v>
      </c>
      <c r="K8" s="10">
        <v>37.718693343881775</v>
      </c>
      <c r="L8" s="8">
        <v>23.826517476415397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30.226318233271385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10.158458110737266</v>
      </c>
      <c r="J9" s="11" t="s">
        <v>8</v>
      </c>
      <c r="K9" s="12">
        <v>27.718693343881782</v>
      </c>
      <c r="L9" s="8">
        <v>17.89613646869855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23.77171485031737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8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8</v>
      </c>
      <c r="P421" s="11">
        <f t="shared" ref="P421" si="170">AVERAGE(N419:N421)</f>
        <v>4.5139238031666666</v>
      </c>
      <c r="Q421" s="12">
        <v>8.3918649044000002</v>
      </c>
      <c r="R421" s="8" t="s">
        <v>8</v>
      </c>
      <c r="S421" s="11">
        <f t="shared" ref="S421" si="171">AVERAGE(Q419:Q421)</f>
        <v>9.6919800546333335</v>
      </c>
      <c r="T421" s="12">
        <v>14.1525611403</v>
      </c>
      <c r="U421" s="8" t="s">
        <v>8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8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8</v>
      </c>
      <c r="P422" s="11">
        <f t="shared" ref="P422" si="179">AVERAGE(N420:N422)</f>
        <v>5.9834325170666665</v>
      </c>
      <c r="Q422" s="12">
        <v>7.6247371607999996</v>
      </c>
      <c r="R422" s="8" t="s">
        <v>8</v>
      </c>
      <c r="S422" s="11">
        <f t="shared" ref="S422" si="180">AVERAGE(Q420:Q422)</f>
        <v>9.0729371878999991</v>
      </c>
      <c r="T422" s="12">
        <v>15.374603287399999</v>
      </c>
      <c r="U422" s="8" t="s">
        <v>8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8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8</v>
      </c>
      <c r="P423" s="11">
        <f t="shared" ref="P423" si="188">AVERAGE(N421:N423)</f>
        <v>4.4476057537000004</v>
      </c>
      <c r="Q423" s="12">
        <v>10.3862970579</v>
      </c>
      <c r="R423" s="8" t="s">
        <v>8</v>
      </c>
      <c r="S423" s="11">
        <f t="shared" ref="S423" si="189">AVERAGE(Q421:Q423)</f>
        <v>8.8009663743666664</v>
      </c>
      <c r="T423" s="12">
        <v>11.288509858999999</v>
      </c>
      <c r="U423" s="8" t="s">
        <v>8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  <row r="424" spans="1:28">
      <c r="A424" s="3">
        <v>45170</v>
      </c>
      <c r="B424" s="8">
        <v>8.9656821479000008</v>
      </c>
      <c r="C424" s="8">
        <v>2.4351018966617382</v>
      </c>
      <c r="D424" s="11">
        <f t="shared" ref="D424" si="193">AVERAGE(C422:C424)</f>
        <v>6.8754186718588706</v>
      </c>
      <c r="E424" s="12">
        <v>3.0742757898000002</v>
      </c>
      <c r="F424" s="8" t="s">
        <v>8</v>
      </c>
      <c r="G424" s="11">
        <f t="shared" ref="G424" si="194">AVERAGE(E422:E424)</f>
        <v>1.9362843748666669</v>
      </c>
      <c r="H424" s="12">
        <v>-2.9227860465000002</v>
      </c>
      <c r="I424" s="8">
        <v>-3.7245957663660247</v>
      </c>
      <c r="J424" s="11">
        <f t="shared" ref="J424" si="195">AVERAGE(I422:I424)</f>
        <v>-2.434779608602629</v>
      </c>
      <c r="K424" s="12">
        <v>11.1353811645</v>
      </c>
      <c r="L424" s="8">
        <v>10.226755176879408</v>
      </c>
      <c r="M424" s="11">
        <f t="shared" ref="M424" si="196">AVERAGE(L422:L424)</f>
        <v>10.623195968367193</v>
      </c>
      <c r="N424" s="12">
        <v>2.1427788539999999</v>
      </c>
      <c r="O424" s="8" t="s">
        <v>8</v>
      </c>
      <c r="P424" s="11">
        <f t="shared" ref="P424" si="197">AVERAGE(N422:N424)</f>
        <v>3.0609744721999999</v>
      </c>
      <c r="Q424" s="12">
        <v>10.617525822199999</v>
      </c>
      <c r="R424" s="8" t="s">
        <v>8</v>
      </c>
      <c r="S424" s="11">
        <f t="shared" ref="S424" si="198">AVERAGE(Q422:Q424)</f>
        <v>9.5428533469666661</v>
      </c>
      <c r="T424" s="12">
        <v>12.5339954452</v>
      </c>
      <c r="U424" s="8" t="s">
        <v>8</v>
      </c>
      <c r="V424" s="11">
        <f t="shared" ref="V424" si="199">AVERAGE(T422:T424)</f>
        <v>13.065702863866667</v>
      </c>
      <c r="W424" s="12">
        <v>4.6218489176000004</v>
      </c>
      <c r="X424" s="8">
        <v>4.4409341407694782</v>
      </c>
      <c r="Y424" s="11">
        <f t="shared" ref="Y424" si="200">AVERAGE(X422:X424)</f>
        <v>6.0333880195979184</v>
      </c>
      <c r="Z424" s="12">
        <v>13.8756260745</v>
      </c>
      <c r="AA424" s="8">
        <v>12.969359480540644</v>
      </c>
      <c r="AB424" s="11">
        <f t="shared" ref="AB424" si="201">AVERAGE(AA422:AA424)</f>
        <v>12.955486061002526</v>
      </c>
    </row>
    <row r="425" spans="1:28">
      <c r="A425" s="3">
        <v>45200</v>
      </c>
      <c r="B425" s="8">
        <v>5.5416102585999996</v>
      </c>
      <c r="C425" s="8">
        <v>2.738220937920028</v>
      </c>
      <c r="D425" s="11">
        <f t="shared" ref="D425" si="202">AVERAGE(C423:C425)</f>
        <v>4.0017267324695815</v>
      </c>
      <c r="E425" s="12">
        <v>0.55684786819999998</v>
      </c>
      <c r="F425" s="8" t="s">
        <v>8</v>
      </c>
      <c r="G425" s="11">
        <f t="shared" ref="G425" si="203">AVERAGE(E423:E425)</f>
        <v>2.0572874058999999</v>
      </c>
      <c r="H425" s="12">
        <v>-0.55332296560000005</v>
      </c>
      <c r="I425" s="8">
        <v>-1.5320297066404172</v>
      </c>
      <c r="J425" s="11">
        <f t="shared" ref="J425" si="204">AVERAGE(I423:I425)</f>
        <v>-1.9639436274281863</v>
      </c>
      <c r="K425" s="12">
        <v>10.210768777</v>
      </c>
      <c r="L425" s="8">
        <v>8.6545630758377285</v>
      </c>
      <c r="M425" s="11">
        <f t="shared" ref="M425" si="205">AVERAGE(L423:L425)</f>
        <v>11.398018953367695</v>
      </c>
      <c r="N425" s="12">
        <v>1.3355887632000001</v>
      </c>
      <c r="O425" s="8" t="s">
        <v>8</v>
      </c>
      <c r="P425" s="11">
        <f t="shared" ref="P425" si="206">AVERAGE(N423:N425)</f>
        <v>1.6220477156666668</v>
      </c>
      <c r="Q425" s="12">
        <v>7.4703035286999997</v>
      </c>
      <c r="R425" s="8" t="s">
        <v>8</v>
      </c>
      <c r="S425" s="11">
        <f t="shared" ref="S425" si="207">AVERAGE(Q423:Q425)</f>
        <v>9.4913754695999994</v>
      </c>
      <c r="T425" s="12">
        <v>13.118472968100001</v>
      </c>
      <c r="U425" s="8" t="s">
        <v>8</v>
      </c>
      <c r="V425" s="11">
        <f t="shared" ref="V425" si="208">AVERAGE(T423:T425)</f>
        <v>12.313659424100001</v>
      </c>
      <c r="W425" s="12">
        <v>5.5101687787999998</v>
      </c>
      <c r="X425" s="8">
        <v>7.0018460969586265</v>
      </c>
      <c r="Y425" s="11">
        <f t="shared" ref="Y425" si="209">AVERAGE(X423:X425)</f>
        <v>6.1677482032385162</v>
      </c>
      <c r="Z425" s="12">
        <v>11.450654760000001</v>
      </c>
      <c r="AA425" s="8">
        <v>10.192729075828415</v>
      </c>
      <c r="AB425" s="11">
        <f t="shared" ref="AB425" si="210">AVERAGE(AA423:AA425)</f>
        <v>12.583237291844936</v>
      </c>
    </row>
    <row r="426" spans="1:28">
      <c r="A426" s="3">
        <v>45231</v>
      </c>
      <c r="B426" s="8">
        <v>3.1332041264999999</v>
      </c>
      <c r="C426" s="8">
        <v>2.9399643352313261</v>
      </c>
      <c r="D426" s="11">
        <f t="shared" ref="D426" si="211">AVERAGE(C424:C426)</f>
        <v>2.7044290566043636</v>
      </c>
      <c r="E426" s="12">
        <v>2.9417959222999999</v>
      </c>
      <c r="F426" s="8" t="s">
        <v>8</v>
      </c>
      <c r="G426" s="11">
        <f t="shared" ref="G426" si="212">AVERAGE(E424:E426)</f>
        <v>2.1909731934333334</v>
      </c>
      <c r="H426" s="12">
        <v>-1.4766413738999999</v>
      </c>
      <c r="I426" s="8">
        <v>0.98762809064889701</v>
      </c>
      <c r="J426" s="11">
        <f t="shared" ref="J426" si="213">AVERAGE(I424:I426)</f>
        <v>-1.4229991274525149</v>
      </c>
      <c r="K426" s="12">
        <v>7.9248484623</v>
      </c>
      <c r="L426" s="8">
        <v>8.9382381848419961</v>
      </c>
      <c r="M426" s="11">
        <f t="shared" ref="M426" si="214">AVERAGE(L424:L426)</f>
        <v>9.2731854791863775</v>
      </c>
      <c r="N426" s="12">
        <v>1.2455608511</v>
      </c>
      <c r="O426" s="8" t="s">
        <v>8</v>
      </c>
      <c r="P426" s="11">
        <f t="shared" ref="P426" si="215">AVERAGE(N424:N426)</f>
        <v>1.5746428227666669</v>
      </c>
      <c r="Q426" s="12">
        <v>7.1615600093999996</v>
      </c>
      <c r="R426" s="8" t="s">
        <v>8</v>
      </c>
      <c r="S426" s="11">
        <f t="shared" ref="S426" si="216">AVERAGE(Q424:Q426)</f>
        <v>8.4164631200999995</v>
      </c>
      <c r="T426" s="12">
        <v>13.6375534294</v>
      </c>
      <c r="U426" s="8" t="s">
        <v>8</v>
      </c>
      <c r="V426" s="11">
        <f t="shared" ref="V426" si="217">AVERAGE(T424:T426)</f>
        <v>13.096673947566666</v>
      </c>
      <c r="W426" s="12">
        <v>4.3027200668000001</v>
      </c>
      <c r="X426" s="8">
        <v>6.8737228954530858</v>
      </c>
      <c r="Y426" s="11">
        <f t="shared" ref="Y426" si="218">AVERAGE(X424:X426)</f>
        <v>6.1055010443937299</v>
      </c>
      <c r="Z426" s="12">
        <v>10.1459672442</v>
      </c>
      <c r="AA426" s="8">
        <v>7.0301343745936586</v>
      </c>
      <c r="AB426" s="11">
        <f t="shared" ref="AB426" si="219">AVERAGE(AA424:AA426)</f>
        <v>10.064074310320906</v>
      </c>
    </row>
    <row r="427" spans="1:28">
      <c r="A427" s="3">
        <v>45261</v>
      </c>
      <c r="B427" s="8">
        <v>10.618138458400001</v>
      </c>
      <c r="C427" s="8">
        <v>12.197700896518407</v>
      </c>
      <c r="D427" s="11">
        <f t="shared" ref="D427" si="220">AVERAGE(C425:C427)</f>
        <v>5.9586287232232538</v>
      </c>
      <c r="E427" s="12">
        <v>3.1414313013999999</v>
      </c>
      <c r="F427" s="8" t="s">
        <v>8</v>
      </c>
      <c r="G427" s="11">
        <f t="shared" ref="G427" si="221">AVERAGE(E425:E427)</f>
        <v>2.2133583639666665</v>
      </c>
      <c r="H427" s="12">
        <v>-2.5355895685999998</v>
      </c>
      <c r="I427" s="8">
        <v>1.5301791350841691</v>
      </c>
      <c r="J427" s="11">
        <f t="shared" ref="J427" si="222">AVERAGE(I425:I427)</f>
        <v>0.32859250636421633</v>
      </c>
      <c r="K427" s="12">
        <v>7.1340730005999999</v>
      </c>
      <c r="L427" s="8">
        <v>9.4274062942666035</v>
      </c>
      <c r="M427" s="11">
        <f t="shared" ref="M427" si="223">AVERAGE(L425:L427)</f>
        <v>9.0067358516487754</v>
      </c>
      <c r="N427" s="12">
        <v>1.3548469706999999</v>
      </c>
      <c r="O427" s="8" t="s">
        <v>8</v>
      </c>
      <c r="P427" s="11">
        <f t="shared" ref="P427" si="224">AVERAGE(N425:N427)</f>
        <v>1.3119988616666667</v>
      </c>
      <c r="Q427" s="12">
        <v>5.2881850704</v>
      </c>
      <c r="R427" s="8" t="s">
        <v>8</v>
      </c>
      <c r="S427" s="11">
        <f t="shared" ref="S427" si="225">AVERAGE(Q425:Q427)</f>
        <v>6.6400162028333334</v>
      </c>
      <c r="T427" s="12">
        <v>14.3815320004</v>
      </c>
      <c r="U427" s="8" t="s">
        <v>8</v>
      </c>
      <c r="V427" s="11">
        <f t="shared" ref="V427" si="226">AVERAGE(T425:T427)</f>
        <v>13.712519465966666</v>
      </c>
      <c r="W427" s="12">
        <v>1.4453143352</v>
      </c>
      <c r="X427" s="8">
        <v>7.0655350071798138</v>
      </c>
      <c r="Y427" s="11">
        <f t="shared" ref="Y427" si="227">AVERAGE(X425:X427)</f>
        <v>6.9803679998638417</v>
      </c>
      <c r="Z427" s="12">
        <v>15.4018260229</v>
      </c>
      <c r="AA427" s="8">
        <v>12.955282012119239</v>
      </c>
      <c r="AB427" s="11">
        <f t="shared" ref="AB427" si="228">AVERAGE(AA425:AA427)</f>
        <v>10.059381820847106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7"/>
  <sheetViews>
    <sheetView showGridLines="0" zoomScaleNormal="100" workbookViewId="0">
      <pane xSplit="1" ySplit="7" topLeftCell="B142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894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951</v>
      </c>
      <c r="R5" s="65"/>
      <c r="S5" s="66"/>
      <c r="T5" s="64" t="s">
        <v>1005</v>
      </c>
      <c r="U5" s="66"/>
      <c r="V5" s="99" t="s">
        <v>895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896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0" t="s">
        <v>11</v>
      </c>
      <c r="W6" s="80"/>
      <c r="X6" s="80" t="s">
        <v>890</v>
      </c>
      <c r="Y6" s="80"/>
      <c r="Z6" s="80" t="s">
        <v>945</v>
      </c>
      <c r="AA6" s="80"/>
      <c r="AB6" s="80" t="s">
        <v>748</v>
      </c>
      <c r="AC6" s="80"/>
      <c r="AD6" s="80" t="s">
        <v>946</v>
      </c>
      <c r="AE6" s="80"/>
      <c r="AF6" s="80" t="s">
        <v>893</v>
      </c>
      <c r="AG6" s="80"/>
      <c r="AH6" s="80" t="s">
        <v>11</v>
      </c>
      <c r="AI6" s="80"/>
      <c r="AJ6" s="80" t="s">
        <v>890</v>
      </c>
      <c r="AK6" s="80"/>
      <c r="AL6" s="80" t="s">
        <v>945</v>
      </c>
      <c r="AM6" s="80"/>
      <c r="AN6" s="80" t="s">
        <v>748</v>
      </c>
      <c r="AO6" s="80"/>
      <c r="AP6" s="80" t="s">
        <v>946</v>
      </c>
      <c r="AQ6" s="80"/>
      <c r="AR6" s="80" t="s">
        <v>893</v>
      </c>
      <c r="AS6" s="80"/>
    </row>
    <row r="7" spans="1:45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13.028802526722895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8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8</v>
      </c>
      <c r="V146" s="7">
        <v>47.68084228</v>
      </c>
      <c r="W146" s="7" t="s">
        <v>8</v>
      </c>
      <c r="X146" s="7">
        <v>36.599016239000001</v>
      </c>
      <c r="Y146" s="7" t="s">
        <v>8</v>
      </c>
      <c r="Z146" s="7">
        <v>28.859164881000002</v>
      </c>
      <c r="AA146" s="7" t="s">
        <v>8</v>
      </c>
      <c r="AB146" s="7">
        <v>8.9910393919999994</v>
      </c>
      <c r="AC146" s="7" t="s">
        <v>8</v>
      </c>
      <c r="AD146" s="7">
        <v>21.987276116</v>
      </c>
      <c r="AE146" s="7" t="s">
        <v>8</v>
      </c>
      <c r="AF146" s="7">
        <v>17.082495530999999</v>
      </c>
      <c r="AG146" s="7" t="s">
        <v>8</v>
      </c>
      <c r="AH146" s="7">
        <v>33.466341454999998</v>
      </c>
      <c r="AI146" s="7" t="s">
        <v>8</v>
      </c>
      <c r="AJ146" s="7">
        <v>21.686443348000001</v>
      </c>
      <c r="AK146" s="7" t="s">
        <v>8</v>
      </c>
      <c r="AL146" s="7">
        <v>22.210757362999999</v>
      </c>
      <c r="AM146" s="7" t="s">
        <v>8</v>
      </c>
      <c r="AN146" s="7">
        <v>3.376338369</v>
      </c>
      <c r="AO146" s="7" t="s">
        <v>8</v>
      </c>
      <c r="AP146" s="7">
        <v>5.664713968</v>
      </c>
      <c r="AQ146" s="7" t="s">
        <v>8</v>
      </c>
      <c r="AR146" s="7">
        <v>12.369287084</v>
      </c>
      <c r="AS146" s="7" t="s">
        <v>8</v>
      </c>
    </row>
    <row r="147" spans="1:45">
      <c r="A147" s="3">
        <v>45200</v>
      </c>
      <c r="B147" s="8">
        <v>2.0795389869999998</v>
      </c>
      <c r="C147" s="8">
        <v>-3.6528477713703222</v>
      </c>
      <c r="D147" s="11">
        <f t="shared" ref="D147" si="47">AVERAGE(C146:C147)</f>
        <v>-0.40660758821956855</v>
      </c>
      <c r="E147" s="12">
        <v>1.635448148</v>
      </c>
      <c r="F147" s="8">
        <v>1.7105117400982124</v>
      </c>
      <c r="G147" s="11">
        <f t="shared" ref="G147" si="48">AVERAGE(F146:F147)</f>
        <v>1.6138773600276555</v>
      </c>
      <c r="H147" s="12">
        <v>-0.50928393000000005</v>
      </c>
      <c r="I147" s="8">
        <v>-4.6043865583325641</v>
      </c>
      <c r="J147" s="11">
        <f t="shared" ref="J147" si="49">AVERAGE(I146:I147)</f>
        <v>-2.9897383313425916</v>
      </c>
      <c r="K147" s="12">
        <v>-3.7438914589999999</v>
      </c>
      <c r="L147" s="8">
        <v>-4.7550512914469749</v>
      </c>
      <c r="M147" s="11">
        <f t="shared" ref="M147" si="50">AVERAGE(L146:L147)</f>
        <v>-4.3692528580515138</v>
      </c>
      <c r="N147" s="12">
        <v>21.982120621</v>
      </c>
      <c r="O147" s="8" t="s">
        <v>8</v>
      </c>
      <c r="P147" s="11">
        <f t="shared" ref="P147" si="51">AVERAGE(N146:N147)</f>
        <v>22.658113026500001</v>
      </c>
      <c r="Q147" s="12">
        <v>-0.97911638899999998</v>
      </c>
      <c r="R147" s="8">
        <v>-1.2333631781992271</v>
      </c>
      <c r="S147" s="11">
        <f t="shared" ref="S147" si="52">AVERAGE(R146:R147)</f>
        <v>-1.0657902167956375</v>
      </c>
      <c r="T147" s="12">
        <v>13.934329155</v>
      </c>
      <c r="U147" s="8" t="s">
        <v>8</v>
      </c>
      <c r="V147" s="7">
        <v>47.498520765000002</v>
      </c>
      <c r="W147" s="7" t="s">
        <v>8</v>
      </c>
      <c r="X147" s="7">
        <v>32.574146540999998</v>
      </c>
      <c r="Y147" s="7" t="s">
        <v>8</v>
      </c>
      <c r="Z147" s="7">
        <v>27.332565352</v>
      </c>
      <c r="AA147" s="7" t="s">
        <v>8</v>
      </c>
      <c r="AB147" s="7">
        <v>12.971045338</v>
      </c>
      <c r="AC147" s="7" t="s">
        <v>8</v>
      </c>
      <c r="AD147" s="7">
        <v>16.259025053999999</v>
      </c>
      <c r="AE147" s="7" t="s">
        <v>8</v>
      </c>
      <c r="AF147" s="7">
        <v>17.126206977999999</v>
      </c>
      <c r="AG147" s="7" t="s">
        <v>8</v>
      </c>
      <c r="AH147" s="7">
        <v>32.081932221000002</v>
      </c>
      <c r="AI147" s="7" t="s">
        <v>8</v>
      </c>
      <c r="AJ147" s="7">
        <v>21.781290113000001</v>
      </c>
      <c r="AK147" s="7" t="s">
        <v>8</v>
      </c>
      <c r="AL147" s="7">
        <v>21.101718748</v>
      </c>
      <c r="AM147" s="7" t="s">
        <v>8</v>
      </c>
      <c r="AN147" s="7">
        <v>5.5811993849999997</v>
      </c>
      <c r="AO147" s="7" t="s">
        <v>8</v>
      </c>
      <c r="AP147" s="7">
        <v>6.9728791069999998</v>
      </c>
      <c r="AQ147" s="7" t="s">
        <v>8</v>
      </c>
      <c r="AR147" s="7">
        <v>12.480980423</v>
      </c>
      <c r="AS147" s="7" t="s">
        <v>8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7"/>
  <sheetViews>
    <sheetView showGridLines="0" zoomScaleNormal="100" workbookViewId="0">
      <pane xSplit="1" ySplit="7" topLeftCell="B1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cols>
    <col min="12" max="19" width="9.140625" style="57"/>
    <col min="21" max="21" width="9.140625" style="57"/>
    <col min="28" max="29" width="9.140625" style="57"/>
  </cols>
  <sheetData>
    <row r="1" spans="1:49">
      <c r="A1" s="5" t="s">
        <v>14</v>
      </c>
    </row>
    <row r="2" spans="1:49">
      <c r="A2" s="1" t="s">
        <v>825</v>
      </c>
    </row>
    <row r="3" spans="1:49">
      <c r="A3" s="2" t="s">
        <v>828</v>
      </c>
    </row>
    <row r="4" spans="1:49">
      <c r="A4" s="2" t="s">
        <v>926</v>
      </c>
    </row>
    <row r="5" spans="1:49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1022</v>
      </c>
      <c r="R5" s="65"/>
      <c r="S5" s="66"/>
      <c r="T5" s="64" t="s">
        <v>951</v>
      </c>
      <c r="U5" s="65"/>
      <c r="V5" s="66"/>
      <c r="W5" s="64" t="s">
        <v>1005</v>
      </c>
      <c r="X5" s="66"/>
      <c r="Y5" s="72" t="s">
        <v>895</v>
      </c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9"/>
      <c r="AK5" s="72" t="s">
        <v>896</v>
      </c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9"/>
    </row>
    <row r="6" spans="1:49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9"/>
      <c r="Y6" s="100" t="s">
        <v>11</v>
      </c>
      <c r="Z6" s="101"/>
      <c r="AA6" s="100" t="s">
        <v>890</v>
      </c>
      <c r="AB6" s="101"/>
      <c r="AC6" s="100" t="s">
        <v>891</v>
      </c>
      <c r="AD6" s="101"/>
      <c r="AE6" s="100" t="s">
        <v>748</v>
      </c>
      <c r="AF6" s="101"/>
      <c r="AG6" s="100" t="s">
        <v>892</v>
      </c>
      <c r="AH6" s="101"/>
      <c r="AI6" s="100" t="s">
        <v>893</v>
      </c>
      <c r="AJ6" s="101"/>
      <c r="AK6" s="100" t="s">
        <v>11</v>
      </c>
      <c r="AL6" s="101"/>
      <c r="AM6" s="100" t="s">
        <v>890</v>
      </c>
      <c r="AN6" s="101"/>
      <c r="AO6" s="100" t="s">
        <v>891</v>
      </c>
      <c r="AP6" s="101"/>
      <c r="AQ6" s="100" t="s">
        <v>748</v>
      </c>
      <c r="AR6" s="101"/>
      <c r="AS6" s="100" t="s">
        <v>892</v>
      </c>
      <c r="AT6" s="101"/>
      <c r="AU6" s="100" t="s">
        <v>893</v>
      </c>
      <c r="AV6" s="101"/>
    </row>
    <row r="7" spans="1:49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3</v>
      </c>
      <c r="M7" s="6" t="s">
        <v>887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3</v>
      </c>
      <c r="U7" s="6" t="s">
        <v>888</v>
      </c>
      <c r="V7" s="6" t="s">
        <v>887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  <c r="AM7" s="6" t="s">
        <v>885</v>
      </c>
      <c r="AN7" s="6" t="s">
        <v>886</v>
      </c>
      <c r="AO7" s="6" t="s">
        <v>885</v>
      </c>
      <c r="AP7" s="6" t="s">
        <v>886</v>
      </c>
      <c r="AQ7" s="6" t="s">
        <v>885</v>
      </c>
      <c r="AR7" s="6" t="s">
        <v>886</v>
      </c>
      <c r="AS7" s="6" t="s">
        <v>885</v>
      </c>
      <c r="AT7" s="6" t="s">
        <v>886</v>
      </c>
      <c r="AU7" s="6" t="s">
        <v>885</v>
      </c>
      <c r="AV7" s="6" t="s">
        <v>886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14.913883913925936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16.262788280390879</v>
      </c>
      <c r="G9" s="11">
        <f>AVERAGE(F8:F9)</f>
        <v>15.588336097158408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27.600554767203718</v>
      </c>
      <c r="G10" s="11">
        <f t="shared" ref="G10:G73" si="0">AVERAGE(F9:F10)</f>
        <v>21.931671523797299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32.377045901540129</v>
      </c>
      <c r="G11" s="11">
        <f t="shared" si="0"/>
        <v>29.988800334371923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28.307598293264675</v>
      </c>
      <c r="G12" s="11">
        <f t="shared" si="0"/>
        <v>30.342322097402402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37.567414861796472</v>
      </c>
      <c r="G13" s="11">
        <f t="shared" si="0"/>
        <v>32.93750657753057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27.710070211131455</v>
      </c>
      <c r="G14" s="11">
        <f t="shared" si="0"/>
        <v>32.638742536463965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22.595962029071305</v>
      </c>
      <c r="G15" s="11">
        <f t="shared" si="0"/>
        <v>25.15301612010138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16.524159451583106</v>
      </c>
      <c r="G16" s="11">
        <f t="shared" si="0"/>
        <v>19.560060740327206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20.900373241277308</v>
      </c>
      <c r="G17" s="11">
        <f t="shared" si="0"/>
        <v>18.712266346430205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22.93690642152653</v>
      </c>
      <c r="G18" s="11">
        <f t="shared" si="0"/>
        <v>21.918639831401919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18.862012144190622</v>
      </c>
      <c r="G19" s="11">
        <f t="shared" si="0"/>
        <v>20.899459282858576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21.797113695587932</v>
      </c>
      <c r="G20" s="11">
        <f t="shared" si="0"/>
        <v>20.329562919889277</v>
      </c>
      <c r="H20" s="18">
        <v>9.0485736960000018</v>
      </c>
      <c r="I20" s="7">
        <v>2.8178150636196593</v>
      </c>
      <c r="J20" s="11">
        <f t="shared" si="1"/>
        <v>1.7547653620023504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7.2363092051955764</v>
      </c>
      <c r="G21" s="11">
        <f t="shared" si="0"/>
        <v>14.516711450391753</v>
      </c>
      <c r="H21" s="18">
        <v>-6.9514263039999999</v>
      </c>
      <c r="I21" s="7">
        <v>-6.2014027644715366</v>
      </c>
      <c r="J21" s="11">
        <f t="shared" si="1"/>
        <v>-1.6917938504259387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4.6827031575533367</v>
      </c>
      <c r="G22" s="11">
        <f t="shared" si="0"/>
        <v>5.9595061813744561</v>
      </c>
      <c r="H22" s="18">
        <v>-21.951426303999998</v>
      </c>
      <c r="I22" s="7">
        <v>-20.416778020629298</v>
      </c>
      <c r="J22" s="11">
        <f t="shared" si="1"/>
        <v>-13.309090392550416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13.733430007287756</v>
      </c>
      <c r="G23" s="11">
        <f t="shared" si="0"/>
        <v>9.2080665824205461</v>
      </c>
      <c r="H23" s="18">
        <v>-25.951426303999998</v>
      </c>
      <c r="I23" s="7">
        <v>-22.748178303439143</v>
      </c>
      <c r="J23" s="11">
        <f t="shared" si="1"/>
        <v>-21.582478162034221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7.9507310462828773</v>
      </c>
      <c r="G24" s="11">
        <f t="shared" si="0"/>
        <v>10.842080526785317</v>
      </c>
      <c r="H24" s="18">
        <v>-6.9514263039999999</v>
      </c>
      <c r="I24" s="7">
        <v>-12.831772650130695</v>
      </c>
      <c r="J24" s="11">
        <f t="shared" si="1"/>
        <v>-17.789975476784917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-26.567483632651626</v>
      </c>
      <c r="D25" s="11">
        <f t="shared" si="4"/>
        <v>-19.299855446130909</v>
      </c>
      <c r="E25" s="18">
        <v>-6.5398708095</v>
      </c>
      <c r="F25" s="7">
        <v>-12.569655282641108</v>
      </c>
      <c r="G25" s="11">
        <f t="shared" si="0"/>
        <v>-2.3094621181791153</v>
      </c>
      <c r="H25" s="18">
        <v>-35.951426303999995</v>
      </c>
      <c r="I25" s="7">
        <v>-34.220932563176426</v>
      </c>
      <c r="J25" s="11">
        <f t="shared" si="1"/>
        <v>-23.52635260665356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-21.034392634309871</v>
      </c>
      <c r="D26" s="11">
        <f t="shared" si="4"/>
        <v>-23.800938133480749</v>
      </c>
      <c r="E26" s="18">
        <v>-5.5398708095000018</v>
      </c>
      <c r="F26" s="7">
        <v>0.33997149068225951</v>
      </c>
      <c r="G26" s="11">
        <f t="shared" si="0"/>
        <v>-6.1148418959794242</v>
      </c>
      <c r="H26" s="18">
        <v>-19.951426304000002</v>
      </c>
      <c r="I26" s="7">
        <v>-18.3994450529689</v>
      </c>
      <c r="J26" s="11">
        <f t="shared" si="1"/>
        <v>-26.310188808072663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-19.910882880306541</v>
      </c>
      <c r="D27" s="11">
        <f t="shared" si="4"/>
        <v>-20.472637757308206</v>
      </c>
      <c r="E27" s="18">
        <v>-7.5398708095000018</v>
      </c>
      <c r="F27" s="7">
        <v>-10.363104963281014</v>
      </c>
      <c r="G27" s="11">
        <f t="shared" si="0"/>
        <v>-5.0115667362993772</v>
      </c>
      <c r="H27" s="18">
        <v>-24.951426303999998</v>
      </c>
      <c r="I27" s="7">
        <v>-23.461859524971747</v>
      </c>
      <c r="J27" s="11">
        <f t="shared" si="1"/>
        <v>-20.930652288970322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-10.921959507668381</v>
      </c>
      <c r="D28" s="11">
        <f t="shared" si="4"/>
        <v>-15.41642119398746</v>
      </c>
      <c r="E28" s="18">
        <v>-4.5398708095000018</v>
      </c>
      <c r="F28" s="7">
        <v>-1.5176479968668852</v>
      </c>
      <c r="G28" s="11">
        <f t="shared" si="0"/>
        <v>-5.9403764800739491</v>
      </c>
      <c r="H28" s="18">
        <v>-13.951426304</v>
      </c>
      <c r="I28" s="7">
        <v>-18.72941713298647</v>
      </c>
      <c r="J28" s="11">
        <f t="shared" si="1"/>
        <v>-21.095638328979106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-14.670866056528556</v>
      </c>
      <c r="D29" s="11">
        <f t="shared" si="4"/>
        <v>-12.796412782098468</v>
      </c>
      <c r="E29" s="18">
        <v>12.460129190499998</v>
      </c>
      <c r="F29" s="7">
        <v>6.4405183539304964</v>
      </c>
      <c r="G29" s="11">
        <f t="shared" si="0"/>
        <v>2.4614351785318056</v>
      </c>
      <c r="H29" s="18">
        <v>-15.951426304</v>
      </c>
      <c r="I29" s="7">
        <v>-13.40089020145734</v>
      </c>
      <c r="J29" s="11">
        <f t="shared" si="1"/>
        <v>-16.065153667221907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-9.8502033860529377</v>
      </c>
      <c r="S29" s="11">
        <f t="shared" si="2"/>
        <v>-9.6953305237714495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-0.93355557353932417</v>
      </c>
      <c r="D30" s="11">
        <f t="shared" si="4"/>
        <v>-7.8022108150339404</v>
      </c>
      <c r="E30" s="18">
        <v>8.5851291904999982</v>
      </c>
      <c r="F30" s="7">
        <v>13.525827688927947</v>
      </c>
      <c r="G30" s="11">
        <f t="shared" si="0"/>
        <v>9.9831730214292218</v>
      </c>
      <c r="H30" s="18">
        <v>-7.7014263039999999</v>
      </c>
      <c r="I30" s="7">
        <v>-6.7692919122198321</v>
      </c>
      <c r="J30" s="11">
        <f t="shared" si="1"/>
        <v>-10.085091056838586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-4.2671850054884768</v>
      </c>
      <c r="S30" s="11">
        <f t="shared" si="2"/>
        <v>-7.0586941957707072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5.081051105083958</v>
      </c>
      <c r="D31" s="11">
        <f t="shared" si="4"/>
        <v>2.0737477657723167</v>
      </c>
      <c r="E31" s="18">
        <v>23.585129190499998</v>
      </c>
      <c r="F31" s="7">
        <v>22.267083593288209</v>
      </c>
      <c r="G31" s="11">
        <f t="shared" si="0"/>
        <v>17.896455641108076</v>
      </c>
      <c r="H31" s="18">
        <v>6.2985736960000018</v>
      </c>
      <c r="I31" s="7">
        <v>6.4357763411109321</v>
      </c>
      <c r="J31" s="11">
        <f t="shared" si="1"/>
        <v>-0.16675778555444998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7.269793120043639</v>
      </c>
      <c r="S31" s="11">
        <f t="shared" si="2"/>
        <v>1.5013040572775811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1.7477391932687514</v>
      </c>
      <c r="D32" s="11">
        <f t="shared" si="4"/>
        <v>3.4143951491763547</v>
      </c>
      <c r="E32" s="18">
        <v>13.585129190499998</v>
      </c>
      <c r="F32" s="7">
        <v>16.423531087125639</v>
      </c>
      <c r="G32" s="11">
        <f t="shared" si="0"/>
        <v>19.345307340206922</v>
      </c>
      <c r="H32" s="18">
        <v>5.2985736960000018</v>
      </c>
      <c r="I32" s="7">
        <v>1.8280231034934351</v>
      </c>
      <c r="J32" s="11">
        <f t="shared" si="1"/>
        <v>4.1318997223021832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1.8803374249024927</v>
      </c>
      <c r="S32" s="11">
        <f t="shared" si="2"/>
        <v>4.5750652724730658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2.846525761234707</v>
      </c>
      <c r="D33" s="11">
        <f t="shared" si="4"/>
        <v>2.2971324772517292</v>
      </c>
      <c r="E33" s="18">
        <v>24.585129190499998</v>
      </c>
      <c r="F33" s="7">
        <v>17.885880998276793</v>
      </c>
      <c r="G33" s="11">
        <f t="shared" si="0"/>
        <v>17.154706042701214</v>
      </c>
      <c r="H33" s="18">
        <v>-2.7014263039999995</v>
      </c>
      <c r="I33" s="7">
        <v>0.7185129837239268</v>
      </c>
      <c r="J33" s="11">
        <f t="shared" si="1"/>
        <v>1.273268043608681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6.3249238244813908</v>
      </c>
      <c r="S33" s="11">
        <f t="shared" si="2"/>
        <v>4.1026306246919422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-0.5475029714753088</v>
      </c>
      <c r="D34" s="11">
        <f t="shared" si="4"/>
        <v>1.1495113948796991</v>
      </c>
      <c r="E34" s="18">
        <v>10.585129190499998</v>
      </c>
      <c r="F34" s="7">
        <v>14.995274255530967</v>
      </c>
      <c r="G34" s="11">
        <f t="shared" si="0"/>
        <v>16.440577626903881</v>
      </c>
      <c r="H34" s="18">
        <v>-5.7014263039999999</v>
      </c>
      <c r="I34" s="7">
        <v>-5.9432064518338059</v>
      </c>
      <c r="J34" s="11">
        <f t="shared" si="1"/>
        <v>-2.6123467340549396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0.55377254148495458</v>
      </c>
      <c r="S34" s="11">
        <f t="shared" si="2"/>
        <v>3.4393481829831725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-6.4603050394584853</v>
      </c>
      <c r="D35" s="11">
        <f t="shared" si="4"/>
        <v>-3.5039040054668971</v>
      </c>
      <c r="E35" s="18">
        <v>9.5851291904999982</v>
      </c>
      <c r="F35" s="7">
        <v>9.5238073124476976</v>
      </c>
      <c r="G35" s="11">
        <f t="shared" si="0"/>
        <v>12.259540783989333</v>
      </c>
      <c r="H35" s="18">
        <v>-4.7014263039999999</v>
      </c>
      <c r="I35" s="7">
        <v>-5.4034922779436156</v>
      </c>
      <c r="J35" s="11">
        <f t="shared" si="1"/>
        <v>-5.6733493648887112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0.31573667627677637</v>
      </c>
      <c r="S35" s="11">
        <f t="shared" si="2"/>
        <v>0.43475460888086548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-23.089759666469995</v>
      </c>
      <c r="D36" s="11">
        <f t="shared" si="4"/>
        <v>-14.77503235296424</v>
      </c>
      <c r="E36" s="18">
        <v>7.5851291904999982</v>
      </c>
      <c r="F36" s="7">
        <v>10.50396926484915</v>
      </c>
      <c r="G36" s="11">
        <f t="shared" si="0"/>
        <v>10.013888288648424</v>
      </c>
      <c r="H36" s="18">
        <v>-8.7014263039999999</v>
      </c>
      <c r="I36" s="7">
        <v>-10.979205817188333</v>
      </c>
      <c r="J36" s="11">
        <f t="shared" si="1"/>
        <v>-8.1913490475659749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-9.233717007272741</v>
      </c>
      <c r="S36" s="11">
        <f t="shared" si="2"/>
        <v>-4.4589901654979824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-9.7601095042057064</v>
      </c>
      <c r="D37" s="11">
        <f t="shared" si="4"/>
        <v>-16.424934585337851</v>
      </c>
      <c r="E37" s="18">
        <v>19.585129190499998</v>
      </c>
      <c r="F37" s="7">
        <v>11.913880525541579</v>
      </c>
      <c r="G37" s="11">
        <f t="shared" si="0"/>
        <v>11.208924895195365</v>
      </c>
      <c r="H37" s="18">
        <v>-14.701426304</v>
      </c>
      <c r="I37" s="7">
        <v>-10.54518168122522</v>
      </c>
      <c r="J37" s="11">
        <f t="shared" si="1"/>
        <v>-10.762193749206777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-4.6181594425727539</v>
      </c>
      <c r="S37" s="11">
        <f t="shared" si="2"/>
        <v>-6.9259382249227475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-8.2495514865425914</v>
      </c>
      <c r="D38" s="11">
        <f t="shared" si="4"/>
        <v>-9.0048304953741489</v>
      </c>
      <c r="E38" s="18">
        <v>12.585129190499998</v>
      </c>
      <c r="F38" s="7">
        <v>16.787643823112379</v>
      </c>
      <c r="G38" s="11">
        <f t="shared" si="0"/>
        <v>14.350762174326979</v>
      </c>
      <c r="H38" s="18">
        <v>0.29857369600000183</v>
      </c>
      <c r="I38" s="7">
        <v>-1.1780317952285324</v>
      </c>
      <c r="J38" s="11">
        <f t="shared" si="1"/>
        <v>-5.8616067382268762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0.5261471010081209</v>
      </c>
      <c r="S38" s="11">
        <f t="shared" si="2"/>
        <v>-2.0460061707823165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-12.18481725281142</v>
      </c>
      <c r="D39" s="11">
        <f t="shared" si="4"/>
        <v>-10.217184369677007</v>
      </c>
      <c r="E39" s="18">
        <v>15.585129190499998</v>
      </c>
      <c r="F39" s="7">
        <v>16.801822562840407</v>
      </c>
      <c r="G39" s="11">
        <f t="shared" si="0"/>
        <v>16.794733192976395</v>
      </c>
      <c r="H39" s="18">
        <v>-7.7014263039999999</v>
      </c>
      <c r="I39" s="7">
        <v>-8.7585019624313709</v>
      </c>
      <c r="J39" s="11">
        <f t="shared" si="1"/>
        <v>-4.9682668788299518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-3.2426586345066468</v>
      </c>
      <c r="S39" s="11">
        <f t="shared" si="2"/>
        <v>-1.358255766749263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-3.9747854725719911</v>
      </c>
      <c r="D40" s="11">
        <f t="shared" si="4"/>
        <v>-8.0798013626917058</v>
      </c>
      <c r="E40" s="18">
        <v>18.585129190499998</v>
      </c>
      <c r="F40" s="7">
        <v>20.997796035732584</v>
      </c>
      <c r="G40" s="11">
        <f t="shared" si="0"/>
        <v>18.899809299286495</v>
      </c>
      <c r="H40" s="18">
        <v>-2.7014263039999995</v>
      </c>
      <c r="I40" s="7">
        <v>-4.2807567686060644</v>
      </c>
      <c r="J40" s="11">
        <f t="shared" si="1"/>
        <v>-6.5196293655187176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5.0625791727496274</v>
      </c>
      <c r="S40" s="11">
        <f t="shared" si="2"/>
        <v>0.90996026912149031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2.0235945259667982</v>
      </c>
      <c r="D41" s="11">
        <f t="shared" si="4"/>
        <v>-0.97559547330259644</v>
      </c>
      <c r="E41" s="18">
        <v>26.585129190499998</v>
      </c>
      <c r="F41" s="7">
        <v>18.25721183378667</v>
      </c>
      <c r="G41" s="11">
        <f t="shared" si="0"/>
        <v>19.627503934759627</v>
      </c>
      <c r="H41" s="18">
        <v>-2.7014263039999995</v>
      </c>
      <c r="I41" s="7">
        <v>2.3019292257807815</v>
      </c>
      <c r="J41" s="11">
        <f t="shared" si="1"/>
        <v>-0.98941377141264142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8.4888204559913127</v>
      </c>
      <c r="S41" s="11">
        <f t="shared" si="2"/>
        <v>6.7756998143704701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6.7725515153715845</v>
      </c>
      <c r="D42" s="11">
        <f t="shared" si="4"/>
        <v>4.3980730206691909</v>
      </c>
      <c r="E42" s="18">
        <v>17.585129190499998</v>
      </c>
      <c r="F42" s="7">
        <v>22.351608358738403</v>
      </c>
      <c r="G42" s="11">
        <f t="shared" si="0"/>
        <v>20.304410096262536</v>
      </c>
      <c r="H42" s="18">
        <v>7.2985736960000018</v>
      </c>
      <c r="I42" s="7">
        <v>4.4681746275016616</v>
      </c>
      <c r="J42" s="11">
        <f t="shared" si="1"/>
        <v>3.3850519266412213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9.6830815384429663</v>
      </c>
      <c r="S42" s="11">
        <f t="shared" si="2"/>
        <v>9.0859509972171395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5.4035642261327936</v>
      </c>
      <c r="D43" s="11">
        <f t="shared" si="4"/>
        <v>6.0880578707521895</v>
      </c>
      <c r="E43" s="18">
        <v>14.585129190499998</v>
      </c>
      <c r="F43" s="7">
        <v>16.068927452442388</v>
      </c>
      <c r="G43" s="11">
        <f t="shared" si="0"/>
        <v>19.210267905590396</v>
      </c>
      <c r="H43" s="18">
        <v>5.2985736960000018</v>
      </c>
      <c r="I43" s="7">
        <v>4.3689160979170385</v>
      </c>
      <c r="J43" s="11">
        <f t="shared" si="1"/>
        <v>4.4185453627093505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7.9023213411353233</v>
      </c>
      <c r="S43" s="11">
        <f t="shared" si="2"/>
        <v>8.7927014397891448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2.1215052688671459</v>
      </c>
      <c r="D44" s="11">
        <f t="shared" si="4"/>
        <v>3.76253474749997</v>
      </c>
      <c r="E44" s="18">
        <v>16.585129190499998</v>
      </c>
      <c r="F44" s="7">
        <v>18.526864828266351</v>
      </c>
      <c r="G44" s="11">
        <f t="shared" si="0"/>
        <v>17.297896140354368</v>
      </c>
      <c r="H44" s="18">
        <v>7.2985736960000018</v>
      </c>
      <c r="I44" s="7">
        <v>6.0373078510349538</v>
      </c>
      <c r="J44" s="11">
        <f t="shared" si="1"/>
        <v>5.2031119744759966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3.9043891564576114</v>
      </c>
      <c r="S44" s="11">
        <f t="shared" si="2"/>
        <v>5.9033552487964673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0.33745932181101512</v>
      </c>
      <c r="D45" s="11">
        <f t="shared" si="4"/>
        <v>1.2294822953390805</v>
      </c>
      <c r="E45" s="18">
        <v>32.585129190499998</v>
      </c>
      <c r="F45" s="7">
        <v>24.033799793626677</v>
      </c>
      <c r="G45" s="11">
        <f t="shared" si="0"/>
        <v>21.280332310946513</v>
      </c>
      <c r="H45" s="18">
        <v>-0.70142630399999817</v>
      </c>
      <c r="I45" s="7">
        <v>5.1214359455599974</v>
      </c>
      <c r="J45" s="11">
        <f t="shared" si="1"/>
        <v>5.5793718982974756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8.3777066531908098</v>
      </c>
      <c r="S45" s="11">
        <f t="shared" si="2"/>
        <v>6.1410479048242106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-1.1708017513858762</v>
      </c>
      <c r="D46" s="11">
        <f t="shared" si="4"/>
        <v>-0.41667121478743052</v>
      </c>
      <c r="E46" s="18">
        <v>13.585129190499998</v>
      </c>
      <c r="F46" s="7">
        <v>19.048172509933316</v>
      </c>
      <c r="G46" s="11">
        <f t="shared" si="0"/>
        <v>21.540986151779997</v>
      </c>
      <c r="H46" s="18">
        <v>9.2985736960000018</v>
      </c>
      <c r="I46" s="7">
        <v>5.0063995917889894</v>
      </c>
      <c r="J46" s="11">
        <f t="shared" si="1"/>
        <v>5.0639177686744929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6.9680878406921849</v>
      </c>
      <c r="S46" s="11">
        <f t="shared" si="2"/>
        <v>7.6728972469414973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3.2146482820831377</v>
      </c>
      <c r="D47" s="11">
        <f t="shared" si="4"/>
        <v>1.0219232653486308</v>
      </c>
      <c r="E47" s="18">
        <v>13.585129190499998</v>
      </c>
      <c r="F47" s="7">
        <v>14.932862682455969</v>
      </c>
      <c r="G47" s="11">
        <f t="shared" si="0"/>
        <v>16.990517596194643</v>
      </c>
      <c r="H47" s="18">
        <v>3.2985736960000018</v>
      </c>
      <c r="I47" s="7">
        <v>3.0697875272726347</v>
      </c>
      <c r="J47" s="11">
        <f t="shared" si="1"/>
        <v>4.0380935595308118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6.2346470636670439</v>
      </c>
      <c r="S47" s="11">
        <f t="shared" si="2"/>
        <v>6.6013674521796144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0.58344335504524603</v>
      </c>
      <c r="D48" s="11">
        <f t="shared" si="4"/>
        <v>1.8990458185641919</v>
      </c>
      <c r="E48" s="18">
        <v>12.585129190499998</v>
      </c>
      <c r="F48" s="7">
        <v>13.952098455054108</v>
      </c>
      <c r="G48" s="11">
        <f t="shared" si="0"/>
        <v>14.442480568755037</v>
      </c>
      <c r="H48" s="18">
        <v>-1.7014263039999977</v>
      </c>
      <c r="I48" s="7">
        <v>-3.0743160155283147</v>
      </c>
      <c r="J48" s="11">
        <f t="shared" si="1"/>
        <v>-2.2642441278399872E-3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5.0201281578408095</v>
      </c>
      <c r="S48" s="11">
        <f t="shared" si="2"/>
        <v>5.6273876107539262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2.0689715288609385</v>
      </c>
      <c r="D49" s="11">
        <f t="shared" si="4"/>
        <v>1.3262074419530923</v>
      </c>
      <c r="E49" s="18">
        <v>24.585129190499998</v>
      </c>
      <c r="F49" s="7">
        <v>16.287197058336684</v>
      </c>
      <c r="G49" s="11">
        <f t="shared" si="0"/>
        <v>15.119647756695397</v>
      </c>
      <c r="H49" s="18">
        <v>0.29857369600000183</v>
      </c>
      <c r="I49" s="7">
        <v>6.7184120331731867</v>
      </c>
      <c r="J49" s="11">
        <f t="shared" si="1"/>
        <v>1.822048008822436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6.4613193596932801</v>
      </c>
      <c r="S49" s="11">
        <f t="shared" si="2"/>
        <v>5.7407237587670448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-3.1250670116000565</v>
      </c>
      <c r="D50" s="11">
        <f t="shared" si="4"/>
        <v>-0.52804774136955901</v>
      </c>
      <c r="E50" s="18">
        <v>8.5851291904999982</v>
      </c>
      <c r="F50" s="7">
        <v>14.719495220870973</v>
      </c>
      <c r="G50" s="11">
        <f t="shared" si="0"/>
        <v>15.503346139603828</v>
      </c>
      <c r="H50" s="18">
        <v>4.2985736960000018</v>
      </c>
      <c r="I50" s="7">
        <v>-1.0141253542918287</v>
      </c>
      <c r="J50" s="11">
        <f t="shared" si="1"/>
        <v>2.852143339440679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4.7149899656094014</v>
      </c>
      <c r="S50" s="11">
        <f t="shared" si="2"/>
        <v>5.5881546626513412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3.2349408278267471</v>
      </c>
      <c r="D51" s="11">
        <f t="shared" si="4"/>
        <v>5.4936908113345284E-2</v>
      </c>
      <c r="E51" s="18">
        <v>18.585129190499998</v>
      </c>
      <c r="F51" s="7">
        <v>19.173961045535634</v>
      </c>
      <c r="G51" s="11">
        <f t="shared" si="0"/>
        <v>16.946728133203305</v>
      </c>
      <c r="H51" s="18">
        <v>6.2985736960000018</v>
      </c>
      <c r="I51" s="7">
        <v>6.6419710338293374</v>
      </c>
      <c r="J51" s="11">
        <f t="shared" si="1"/>
        <v>2.8139228397687543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10.499293050772408</v>
      </c>
      <c r="S51" s="11">
        <f t="shared" si="2"/>
        <v>7.6071415081909048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-6.5986329444422207</v>
      </c>
      <c r="D52" s="11">
        <f t="shared" si="4"/>
        <v>-1.6818460583077368</v>
      </c>
      <c r="E52" s="18">
        <v>19.585129190499998</v>
      </c>
      <c r="F52" s="7">
        <v>20.704838490371376</v>
      </c>
      <c r="G52" s="11">
        <f t="shared" si="0"/>
        <v>19.939399767953503</v>
      </c>
      <c r="H52" s="18">
        <v>7.2985736960000018</v>
      </c>
      <c r="I52" s="7">
        <v>5.8727425913469027</v>
      </c>
      <c r="J52" s="11">
        <f t="shared" si="1"/>
        <v>6.25735681258812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8.6207936105160652</v>
      </c>
      <c r="S52" s="11">
        <f t="shared" si="2"/>
        <v>9.5600433306442376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3.2015034624647751</v>
      </c>
      <c r="D53" s="11">
        <f t="shared" si="4"/>
        <v>-1.6985647409887228</v>
      </c>
      <c r="E53" s="18">
        <v>21.585129190499998</v>
      </c>
      <c r="F53" s="7">
        <v>14.027907236553164</v>
      </c>
      <c r="G53" s="11">
        <f t="shared" si="0"/>
        <v>17.366372863462271</v>
      </c>
      <c r="H53" s="18">
        <v>-6.7014263039999999</v>
      </c>
      <c r="I53" s="7">
        <v>-0.13026448050440553</v>
      </c>
      <c r="J53" s="11">
        <f t="shared" si="1"/>
        <v>2.8712390554212486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5.6645513561170162</v>
      </c>
      <c r="S53" s="11">
        <f t="shared" si="2"/>
        <v>7.1426724833165407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-0.9449607247518621</v>
      </c>
      <c r="D54" s="11">
        <f t="shared" si="4"/>
        <v>1.1282713688564565</v>
      </c>
      <c r="E54" s="18">
        <v>5.5851291904999982</v>
      </c>
      <c r="F54" s="7">
        <v>11.916878904869471</v>
      </c>
      <c r="G54" s="11">
        <f t="shared" si="0"/>
        <v>12.972393070711316</v>
      </c>
      <c r="H54" s="18">
        <v>6.2985736960000018</v>
      </c>
      <c r="I54" s="7">
        <v>0.52971665579070404</v>
      </c>
      <c r="J54" s="11">
        <f t="shared" si="1"/>
        <v>0.19972608764314925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3.9570306276772849</v>
      </c>
      <c r="S54" s="11">
        <f t="shared" si="2"/>
        <v>4.8107909918971501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-5.7989826604390871</v>
      </c>
      <c r="D55" s="11">
        <f t="shared" si="4"/>
        <v>-3.3719716925954746</v>
      </c>
      <c r="E55" s="18">
        <v>17.585129190499998</v>
      </c>
      <c r="F55" s="7">
        <v>17.287707276087247</v>
      </c>
      <c r="G55" s="11">
        <f t="shared" si="0"/>
        <v>14.602293090478359</v>
      </c>
      <c r="H55" s="18">
        <v>-6.7014263039999999</v>
      </c>
      <c r="I55" s="7">
        <v>-5.8905861804657818</v>
      </c>
      <c r="J55" s="11">
        <f t="shared" si="1"/>
        <v>-2.6804347623375389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-6.5023105699811179</v>
      </c>
      <c r="S55" s="11">
        <f t="shared" si="2"/>
        <v>-1.2726399711519165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-2.0417956302907103</v>
      </c>
      <c r="D56" s="11">
        <f t="shared" si="4"/>
        <v>-3.9203891453648989</v>
      </c>
      <c r="E56" s="18">
        <v>9.5851291904999982</v>
      </c>
      <c r="F56" s="7">
        <v>10.604541307017463</v>
      </c>
      <c r="G56" s="11">
        <f t="shared" si="0"/>
        <v>13.946124291552355</v>
      </c>
      <c r="H56" s="18">
        <v>-6.7014263039999999</v>
      </c>
      <c r="I56" s="7">
        <v>-8.3275994661431998</v>
      </c>
      <c r="J56" s="11">
        <f t="shared" si="1"/>
        <v>-7.1090928233044908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-5.9109298871986518</v>
      </c>
      <c r="S56" s="11">
        <f t="shared" si="2"/>
        <v>-6.2066202285898848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-11.461427162490303</v>
      </c>
      <c r="D57" s="11">
        <f t="shared" si="4"/>
        <v>-6.7516113963905067</v>
      </c>
      <c r="E57" s="18">
        <v>18.585129190499998</v>
      </c>
      <c r="F57" s="7">
        <v>12.192933289738395</v>
      </c>
      <c r="G57" s="11">
        <f t="shared" si="0"/>
        <v>11.398737298377929</v>
      </c>
      <c r="H57" s="18">
        <v>-16.701426304000002</v>
      </c>
      <c r="I57" s="7">
        <v>-10.137429974293296</v>
      </c>
      <c r="J57" s="11">
        <f t="shared" si="1"/>
        <v>-9.2325147202182478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-14.091105264002572</v>
      </c>
      <c r="S57" s="11">
        <f t="shared" si="2"/>
        <v>-10.001017575600612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-4.9250937966587536</v>
      </c>
      <c r="D58" s="11">
        <f t="shared" si="4"/>
        <v>-8.1932604795745281</v>
      </c>
      <c r="E58" s="18">
        <v>3.5851291904999978</v>
      </c>
      <c r="F58" s="7">
        <v>9.4993759415309142</v>
      </c>
      <c r="G58" s="11">
        <f t="shared" si="0"/>
        <v>10.846154615634655</v>
      </c>
      <c r="H58" s="18">
        <v>-0.70142630399999817</v>
      </c>
      <c r="I58" s="7">
        <v>-6.599285456906455</v>
      </c>
      <c r="J58" s="11">
        <f t="shared" si="1"/>
        <v>-8.3683577155998758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-7.9141593876643759</v>
      </c>
      <c r="S58" s="11">
        <f t="shared" si="2"/>
        <v>-11.002632325833474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-13.36456243961848</v>
      </c>
      <c r="D59" s="11">
        <f t="shared" si="4"/>
        <v>-9.1448281181386157</v>
      </c>
      <c r="E59" s="18">
        <v>-0.41487080950000155</v>
      </c>
      <c r="F59" s="7">
        <v>-1.5327899179205542</v>
      </c>
      <c r="G59" s="11">
        <f t="shared" si="0"/>
        <v>3.9832930118051801</v>
      </c>
      <c r="H59" s="18">
        <v>-14.701426304</v>
      </c>
      <c r="I59" s="7">
        <v>-13.50863534223871</v>
      </c>
      <c r="J59" s="11">
        <f t="shared" si="1"/>
        <v>-10.053960399572583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-6.8919229322069748</v>
      </c>
      <c r="S59" s="11">
        <f t="shared" si="2"/>
        <v>-7.4030411599356754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-19.16926313038498</v>
      </c>
      <c r="D60" s="11">
        <f t="shared" si="4"/>
        <v>-16.266912785001729</v>
      </c>
      <c r="E60" s="18">
        <v>11.585129190499998</v>
      </c>
      <c r="F60" s="7">
        <v>12.811339187110818</v>
      </c>
      <c r="G60" s="11">
        <f t="shared" si="0"/>
        <v>5.6392746345951315</v>
      </c>
      <c r="H60" s="18">
        <v>-8.7014263039999999</v>
      </c>
      <c r="I60" s="7">
        <v>-10.549938286158934</v>
      </c>
      <c r="J60" s="11">
        <f t="shared" si="1"/>
        <v>-12.029286814198823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-13.295860408898735</v>
      </c>
      <c r="S60" s="11">
        <f t="shared" si="2"/>
        <v>-10.093891670552855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-12.740403624391025</v>
      </c>
      <c r="D61" s="11">
        <f t="shared" si="4"/>
        <v>-15.954833377388002</v>
      </c>
      <c r="E61" s="18">
        <v>14.585129190499998</v>
      </c>
      <c r="F61" s="7">
        <v>9.4602369596567222</v>
      </c>
      <c r="G61" s="11">
        <f t="shared" si="0"/>
        <v>11.13578807338377</v>
      </c>
      <c r="H61" s="18">
        <v>-15.701426304</v>
      </c>
      <c r="I61" s="7">
        <v>-9.4550952763184739</v>
      </c>
      <c r="J61" s="11">
        <f t="shared" si="1"/>
        <v>-10.002516781238704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-7.3927737279047374</v>
      </c>
      <c r="S61" s="11">
        <f t="shared" si="2"/>
        <v>-10.344317068401736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-16.894737205840581</v>
      </c>
      <c r="D62" s="11">
        <f t="shared" si="4"/>
        <v>-14.817570415115803</v>
      </c>
      <c r="E62" s="18">
        <v>-1.4148708095000018</v>
      </c>
      <c r="F62" s="7">
        <v>3.5985044507556863</v>
      </c>
      <c r="G62" s="11">
        <f t="shared" si="0"/>
        <v>6.5293707052062047</v>
      </c>
      <c r="H62" s="18">
        <v>-12.701426304</v>
      </c>
      <c r="I62" s="7">
        <v>-18.144952713305656</v>
      </c>
      <c r="J62" s="11">
        <f t="shared" si="1"/>
        <v>-13.800023994812065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-16.705735530356787</v>
      </c>
      <c r="S62" s="11">
        <f t="shared" si="2"/>
        <v>-12.049254629130761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-22.944243951293625</v>
      </c>
      <c r="D63" s="11">
        <f t="shared" si="4"/>
        <v>-19.919490578567103</v>
      </c>
      <c r="E63" s="18">
        <v>-7.4148708095000018</v>
      </c>
      <c r="F63" s="7">
        <v>-9.2024499686416146</v>
      </c>
      <c r="G63" s="11">
        <f t="shared" si="0"/>
        <v>-2.8019727589429642</v>
      </c>
      <c r="H63" s="18">
        <v>-20.701426304000002</v>
      </c>
      <c r="I63" s="7">
        <v>-19.429077630391703</v>
      </c>
      <c r="J63" s="11">
        <f t="shared" si="1"/>
        <v>-18.78701517184868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-19.482694377568887</v>
      </c>
      <c r="S63" s="11">
        <f t="shared" si="2"/>
        <v>-18.094214953962837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-31.342223309510182</v>
      </c>
      <c r="D64" s="11">
        <f t="shared" si="4"/>
        <v>-27.143233630401902</v>
      </c>
      <c r="E64" s="18">
        <v>-17.414870809500002</v>
      </c>
      <c r="F64" s="7">
        <v>-15.638489719084474</v>
      </c>
      <c r="G64" s="11">
        <f t="shared" si="0"/>
        <v>-12.420469843863044</v>
      </c>
      <c r="H64" s="18">
        <v>-24.701426303999998</v>
      </c>
      <c r="I64" s="7">
        <v>-26.829147590134408</v>
      </c>
      <c r="J64" s="11">
        <f t="shared" si="1"/>
        <v>-23.129112610263057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-26.501468352130551</v>
      </c>
      <c r="S64" s="11">
        <f t="shared" si="2"/>
        <v>-22.992081364849717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-39.079120125062666</v>
      </c>
      <c r="D65" s="11">
        <f t="shared" si="4"/>
        <v>-35.210671717286424</v>
      </c>
      <c r="E65" s="18">
        <v>-12.789870809499998</v>
      </c>
      <c r="F65" s="7">
        <v>-16.808750190908512</v>
      </c>
      <c r="G65" s="11">
        <f t="shared" si="0"/>
        <v>-16.223619954996494</v>
      </c>
      <c r="H65" s="18">
        <v>-34.226426304</v>
      </c>
      <c r="I65" s="7">
        <v>-28.427219842304478</v>
      </c>
      <c r="J65" s="11">
        <f t="shared" si="1"/>
        <v>-27.628183716219443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-28.124307543647923</v>
      </c>
      <c r="S65" s="11">
        <f t="shared" si="2"/>
        <v>-27.312887947889237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-40.425538843030338</v>
      </c>
      <c r="D66" s="11">
        <f t="shared" si="4"/>
        <v>-39.752329484046498</v>
      </c>
      <c r="E66" s="18">
        <v>-9.4898708095000011</v>
      </c>
      <c r="F66" s="7">
        <v>-5.7753696398051897</v>
      </c>
      <c r="G66" s="11">
        <f t="shared" si="0"/>
        <v>-11.292059915356852</v>
      </c>
      <c r="H66" s="18">
        <v>-19.126426303999999</v>
      </c>
      <c r="I66" s="7">
        <v>-23.521723813686979</v>
      </c>
      <c r="J66" s="11">
        <f t="shared" si="1"/>
        <v>-25.974471827995728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-25.512518174594945</v>
      </c>
      <c r="S66" s="11">
        <f t="shared" si="2"/>
        <v>-26.818412859121434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-23.418357375660669</v>
      </c>
      <c r="D67" s="11">
        <f t="shared" si="4"/>
        <v>-31.921948109345504</v>
      </c>
      <c r="E67" s="18">
        <v>11.1101291905</v>
      </c>
      <c r="F67" s="7">
        <v>8.9595771504820867</v>
      </c>
      <c r="G67" s="11">
        <f t="shared" si="0"/>
        <v>1.5921037553384485</v>
      </c>
      <c r="H67" s="18">
        <v>-20.826426303999998</v>
      </c>
      <c r="I67" s="7">
        <v>-20.112468057855541</v>
      </c>
      <c r="J67" s="11">
        <f t="shared" si="1"/>
        <v>-21.81709593577126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-18.431962404857725</v>
      </c>
      <c r="S67" s="11">
        <f t="shared" si="2"/>
        <v>-21.972240289726336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-10.033809830611679</v>
      </c>
      <c r="D68" s="11">
        <f t="shared" si="4"/>
        <v>-16.726083603136175</v>
      </c>
      <c r="E68" s="18">
        <v>4.5101291905000007</v>
      </c>
      <c r="F68" s="7">
        <v>7.0555768642615035</v>
      </c>
      <c r="G68" s="11">
        <f t="shared" si="0"/>
        <v>8.0075770073717951</v>
      </c>
      <c r="H68" s="18">
        <v>-1.626426304000002</v>
      </c>
      <c r="I68" s="7">
        <v>-3.8999578729140492</v>
      </c>
      <c r="J68" s="11">
        <f t="shared" si="1"/>
        <v>-12.006212965384794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3.9675120266231954</v>
      </c>
      <c r="S68" s="11">
        <f t="shared" si="2"/>
        <v>-7.2322251891172646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-14.93517873738576</v>
      </c>
      <c r="D69" s="11">
        <f t="shared" si="4"/>
        <v>-12.484494283998719</v>
      </c>
      <c r="E69" s="18">
        <v>24.210129190500002</v>
      </c>
      <c r="F69" s="7">
        <v>21.041549591164284</v>
      </c>
      <c r="G69" s="11">
        <f t="shared" si="0"/>
        <v>14.048563227712894</v>
      </c>
      <c r="H69" s="18">
        <v>-18.426426304000003</v>
      </c>
      <c r="I69" s="7">
        <v>-12.935327505150049</v>
      </c>
      <c r="J69" s="11">
        <f t="shared" si="1"/>
        <v>-8.4176426890320499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-10.04502170809198</v>
      </c>
      <c r="S69" s="11">
        <f t="shared" si="2"/>
        <v>-3.0387548407343923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6.4242546494949586</v>
      </c>
      <c r="D70" s="11">
        <f t="shared" si="4"/>
        <v>-4.2554620439454007</v>
      </c>
      <c r="E70" s="18">
        <v>6.1101291905000004</v>
      </c>
      <c r="F70" s="7">
        <v>8.4483144997011657</v>
      </c>
      <c r="G70" s="11">
        <f t="shared" si="0"/>
        <v>14.744932045432725</v>
      </c>
      <c r="H70" s="18">
        <v>1.473573695999999</v>
      </c>
      <c r="I70" s="7">
        <v>-1.7075555945869447</v>
      </c>
      <c r="J70" s="11">
        <f t="shared" si="1"/>
        <v>-7.3214415498684966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0.63636213508511208</v>
      </c>
      <c r="S70" s="11">
        <f t="shared" si="2"/>
        <v>-4.7043297865034344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-4.8088210439496102</v>
      </c>
      <c r="D71" s="11">
        <f t="shared" si="4"/>
        <v>0.80771680277267421</v>
      </c>
      <c r="E71" s="18">
        <v>6.0101291904999989</v>
      </c>
      <c r="F71" s="7">
        <v>3.6848445110130879</v>
      </c>
      <c r="G71" s="11">
        <f t="shared" si="0"/>
        <v>6.0665795053571268</v>
      </c>
      <c r="H71" s="18">
        <v>-5.7264263040000003</v>
      </c>
      <c r="I71" s="7">
        <v>-5.8172002391678168</v>
      </c>
      <c r="J71" s="11">
        <f t="shared" si="1"/>
        <v>-3.762377916877381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-7.1623837659235567</v>
      </c>
      <c r="S71" s="11">
        <f t="shared" si="2"/>
        <v>-3.2630108154192223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-9.8899819267323199</v>
      </c>
      <c r="D72" s="11">
        <f t="shared" si="4"/>
        <v>-7.349401485340965</v>
      </c>
      <c r="E72" s="18">
        <v>4.8101291904999997</v>
      </c>
      <c r="F72" s="7">
        <v>8.288295893482319</v>
      </c>
      <c r="G72" s="11">
        <f t="shared" si="0"/>
        <v>5.9865702022477034</v>
      </c>
      <c r="H72" s="18">
        <v>-5.2264263040000003</v>
      </c>
      <c r="I72" s="7">
        <v>-7.8295893097466642</v>
      </c>
      <c r="J72" s="11">
        <f t="shared" si="1"/>
        <v>-6.8233947744572401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-7.1340767268032801</v>
      </c>
      <c r="S72" s="11">
        <f t="shared" si="2"/>
        <v>-7.1482302463634184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-10.156964324346836</v>
      </c>
      <c r="D73" s="11">
        <f t="shared" si="4"/>
        <v>-10.023473125539578</v>
      </c>
      <c r="E73" s="18">
        <v>11.3101291905</v>
      </c>
      <c r="F73" s="7">
        <v>8.48027923344012</v>
      </c>
      <c r="G73" s="11">
        <f t="shared" si="0"/>
        <v>8.3842875634612195</v>
      </c>
      <c r="H73" s="18">
        <v>-17.826426304000002</v>
      </c>
      <c r="I73" s="7">
        <v>-12.193644188985306</v>
      </c>
      <c r="J73" s="11">
        <f t="shared" si="1"/>
        <v>-10.011616749365984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-18.34841453594241</v>
      </c>
      <c r="S73" s="11">
        <f t="shared" si="2"/>
        <v>-12.741245631372845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-16.61707821822727</v>
      </c>
      <c r="D74" s="11">
        <f t="shared" ref="D74:D137" si="7">AVERAGE(C73:C74)</f>
        <v>-13.387021271287054</v>
      </c>
      <c r="E74" s="18">
        <v>-14.289870809499998</v>
      </c>
      <c r="F74" s="7">
        <v>-13.118166927115169</v>
      </c>
      <c r="G74" s="11">
        <f t="shared" ref="G74:G137" si="8">AVERAGE(F73:F74)</f>
        <v>-2.3189438468375245</v>
      </c>
      <c r="H74" s="18">
        <v>-22.426426304</v>
      </c>
      <c r="I74" s="7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-21.391300241251415</v>
      </c>
      <c r="D75" s="11">
        <f t="shared" si="7"/>
        <v>-19.004189229739342</v>
      </c>
      <c r="E75" s="18">
        <v>14.1101291905</v>
      </c>
      <c r="F75" s="7">
        <v>11.821799106013042</v>
      </c>
      <c r="G75" s="11">
        <f t="shared" si="8"/>
        <v>-0.64818391055106339</v>
      </c>
      <c r="H75" s="18">
        <v>-15.826426304</v>
      </c>
      <c r="I75" s="7">
        <v>-16.726745955393387</v>
      </c>
      <c r="J75" s="11">
        <f t="shared" si="9"/>
        <v>-20.680381998270519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-15.697864223617255</v>
      </c>
      <c r="S75" s="11">
        <f t="shared" si="10"/>
        <v>-16.464911745917853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-12.208229630167111</v>
      </c>
      <c r="D76" s="11">
        <f t="shared" si="7"/>
        <v>-16.799764935709263</v>
      </c>
      <c r="E76" s="18">
        <v>0.51012919049999939</v>
      </c>
      <c r="F76" s="7">
        <v>4.8879239457153965</v>
      </c>
      <c r="G76" s="11">
        <f t="shared" si="8"/>
        <v>8.3548615258642194</v>
      </c>
      <c r="H76" s="18">
        <v>-14.226426304</v>
      </c>
      <c r="I76" s="7">
        <v>-17.288112553963579</v>
      </c>
      <c r="J76" s="11">
        <f t="shared" si="9"/>
        <v>-17.007429254678485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-12.097245827304162</v>
      </c>
      <c r="S76" s="11">
        <f t="shared" si="10"/>
        <v>-13.897555025460708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-11.952176823232326</v>
      </c>
      <c r="D77" s="11">
        <f t="shared" si="7"/>
        <v>-12.080203226699719</v>
      </c>
      <c r="E77" s="18">
        <v>7.9101291904999993</v>
      </c>
      <c r="F77" s="7">
        <v>5.0665268979351747</v>
      </c>
      <c r="G77" s="11">
        <f t="shared" si="8"/>
        <v>4.9772254218252856</v>
      </c>
      <c r="H77" s="18">
        <v>-18.626426303999999</v>
      </c>
      <c r="I77" s="7">
        <v>-12.525696683562952</v>
      </c>
      <c r="J77" s="11">
        <f t="shared" si="9"/>
        <v>-14.906904618763265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-8.8130088995977331</v>
      </c>
      <c r="S77" s="11">
        <f t="shared" si="10"/>
        <v>-10.455127363450949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-9.49513644599066</v>
      </c>
      <c r="D78" s="11">
        <f t="shared" si="7"/>
        <v>-10.723656634611494</v>
      </c>
      <c r="E78" s="18">
        <v>11.7101291905</v>
      </c>
      <c r="F78" s="7">
        <v>12.045277560506872</v>
      </c>
      <c r="G78" s="11">
        <f t="shared" si="8"/>
        <v>8.5559022292210223</v>
      </c>
      <c r="H78" s="18">
        <v>-7.3264263040000017</v>
      </c>
      <c r="I78" s="7">
        <v>-8.8083865173156397</v>
      </c>
      <c r="J78" s="11">
        <f t="shared" si="9"/>
        <v>-10.667041600439296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-9.852537875059479</v>
      </c>
      <c r="S78" s="11">
        <f t="shared" si="10"/>
        <v>-9.3327733873286061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6.5157653428614557</v>
      </c>
      <c r="D79" s="11">
        <f t="shared" si="7"/>
        <v>-1.4896855515646021</v>
      </c>
      <c r="E79" s="18">
        <v>13.2101291905</v>
      </c>
      <c r="F79" s="7">
        <v>10.987389841841022</v>
      </c>
      <c r="G79" s="11">
        <f t="shared" si="8"/>
        <v>11.516333701173947</v>
      </c>
      <c r="H79" s="18">
        <v>-4.3264263039999999</v>
      </c>
      <c r="I79" s="7">
        <v>-5.9612202511470063</v>
      </c>
      <c r="J79" s="11">
        <f t="shared" si="9"/>
        <v>-7.384803384231323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-5.756288314725456</v>
      </c>
      <c r="S79" s="11">
        <f t="shared" si="10"/>
        <v>-7.8044130948924675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-13.632238751888494</v>
      </c>
      <c r="D80" s="11">
        <f t="shared" si="7"/>
        <v>-3.558236704513519</v>
      </c>
      <c r="E80" s="18">
        <v>6.3101291904999997</v>
      </c>
      <c r="F80" s="7">
        <v>11.560254181405352</v>
      </c>
      <c r="G80" s="11">
        <f t="shared" si="8"/>
        <v>11.273822011623187</v>
      </c>
      <c r="H80" s="18">
        <v>-3.7264263039999999</v>
      </c>
      <c r="I80" s="7">
        <v>-7.2200292758043627</v>
      </c>
      <c r="J80" s="11">
        <f t="shared" si="9"/>
        <v>-6.5906247634756845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-10.641577269897873</v>
      </c>
      <c r="S80" s="11">
        <f t="shared" si="10"/>
        <v>-8.1989327923116644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-4.7431066815487419</v>
      </c>
      <c r="D81" s="11">
        <f t="shared" si="7"/>
        <v>-9.1876727167186178</v>
      </c>
      <c r="E81" s="18">
        <v>12.7101291905</v>
      </c>
      <c r="F81" s="7">
        <v>9.4756028439481135</v>
      </c>
      <c r="G81" s="11">
        <f t="shared" si="8"/>
        <v>10.517928512676733</v>
      </c>
      <c r="H81" s="18">
        <v>-11.926426304</v>
      </c>
      <c r="I81" s="7">
        <v>-5.1687513307650779</v>
      </c>
      <c r="J81" s="11">
        <f t="shared" si="9"/>
        <v>-6.1943903032847203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-0.41727238768267316</v>
      </c>
      <c r="S81" s="11">
        <f t="shared" si="10"/>
        <v>-5.5294248287902725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-6.3313379307819417</v>
      </c>
      <c r="D82" s="11">
        <f t="shared" si="7"/>
        <v>-5.5372223061653418</v>
      </c>
      <c r="E82" s="18">
        <v>11.8101291905</v>
      </c>
      <c r="F82" s="7">
        <v>11.564597281661687</v>
      </c>
      <c r="G82" s="11">
        <f t="shared" si="8"/>
        <v>10.5201000628049</v>
      </c>
      <c r="H82" s="18">
        <v>-3.4264263040000009</v>
      </c>
      <c r="I82" s="7">
        <v>-4.7598970195595243</v>
      </c>
      <c r="J82" s="11">
        <f t="shared" si="9"/>
        <v>-4.9643241751623011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-4.2675771435603433</v>
      </c>
      <c r="S82" s="11">
        <f t="shared" si="10"/>
        <v>-2.3424247656215083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-3.3662273944256902</v>
      </c>
      <c r="D83" s="11">
        <f t="shared" si="7"/>
        <v>-4.8487826626038162</v>
      </c>
      <c r="E83" s="18">
        <v>7.9101291904999993</v>
      </c>
      <c r="F83" s="7">
        <v>6.1505510817123659</v>
      </c>
      <c r="G83" s="11">
        <f t="shared" si="8"/>
        <v>8.8575741816870259</v>
      </c>
      <c r="H83" s="18">
        <v>-10.026426304000001</v>
      </c>
      <c r="I83" s="7">
        <v>-12.016480193164941</v>
      </c>
      <c r="J83" s="11">
        <f t="shared" si="9"/>
        <v>-8.3881886063622328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-6.4225792469353848</v>
      </c>
      <c r="S83" s="11">
        <f t="shared" si="10"/>
        <v>-5.3450781952478641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0.26940861256318183</v>
      </c>
      <c r="D84" s="11">
        <f t="shared" si="7"/>
        <v>-1.5484093909312542</v>
      </c>
      <c r="E84" s="18">
        <v>5.0101291905000007</v>
      </c>
      <c r="F84" s="7">
        <v>10.564727964742769</v>
      </c>
      <c r="G84" s="11">
        <f t="shared" si="8"/>
        <v>8.3576395232275669</v>
      </c>
      <c r="H84" s="18">
        <v>4.2735736959999997</v>
      </c>
      <c r="I84" s="7">
        <v>0.51474572911239624</v>
      </c>
      <c r="J84" s="11">
        <f t="shared" si="9"/>
        <v>-5.7508672320262724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5.5252980418964741</v>
      </c>
      <c r="S84" s="11">
        <f t="shared" si="10"/>
        <v>-0.44864060251945537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-8.2991621335102632</v>
      </c>
      <c r="D85" s="11">
        <f t="shared" si="7"/>
        <v>-4.0148767604735411</v>
      </c>
      <c r="E85" s="18">
        <v>17.510129190499999</v>
      </c>
      <c r="F85" s="7">
        <v>13.949452455321278</v>
      </c>
      <c r="G85" s="11">
        <f t="shared" si="8"/>
        <v>12.257090210032024</v>
      </c>
      <c r="H85" s="18">
        <v>-19.826426304000002</v>
      </c>
      <c r="I85" s="7">
        <v>-12.402087128547954</v>
      </c>
      <c r="J85" s="11">
        <f t="shared" si="9"/>
        <v>-5.9436706997177788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-5.2849186150237344</v>
      </c>
      <c r="S85" s="11">
        <f t="shared" si="10"/>
        <v>0.12018971343636986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-10.349738002097576</v>
      </c>
      <c r="D86" s="11">
        <f t="shared" si="7"/>
        <v>-9.3244500678039195</v>
      </c>
      <c r="E86" s="18">
        <v>4.6101291905000004</v>
      </c>
      <c r="F86" s="7">
        <v>3.9852458817843428</v>
      </c>
      <c r="G86" s="11">
        <f t="shared" si="8"/>
        <v>8.9673491685528113</v>
      </c>
      <c r="H86" s="18">
        <v>-15.926426304000001</v>
      </c>
      <c r="I86" s="7">
        <v>-17.800037434590052</v>
      </c>
      <c r="J86" s="11">
        <f t="shared" si="9"/>
        <v>-15.101062281569003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-12.332101203342198</v>
      </c>
      <c r="S86" s="11">
        <f t="shared" si="10"/>
        <v>-8.8085099091829662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-17.687353892286495</v>
      </c>
      <c r="D87" s="11">
        <f t="shared" si="7"/>
        <v>-14.018545947192035</v>
      </c>
      <c r="E87" s="18">
        <v>1.5101291904999994</v>
      </c>
      <c r="F87" s="7">
        <v>0.39291177016999912</v>
      </c>
      <c r="G87" s="11">
        <f t="shared" si="8"/>
        <v>2.189078825977171</v>
      </c>
      <c r="H87" s="18">
        <v>-18.326426304000002</v>
      </c>
      <c r="I87" s="7">
        <v>-20.088984881275891</v>
      </c>
      <c r="J87" s="11">
        <f t="shared" si="9"/>
        <v>-18.944511157932972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-21.373835521061615</v>
      </c>
      <c r="S87" s="11">
        <f t="shared" si="10"/>
        <v>-16.852968362201906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-30.293451283215958</v>
      </c>
      <c r="D88" s="11">
        <f t="shared" si="7"/>
        <v>-23.990402587751227</v>
      </c>
      <c r="E88" s="18">
        <v>-13.8898708095</v>
      </c>
      <c r="F88" s="7">
        <v>-8.3519509039756024</v>
      </c>
      <c r="G88" s="11">
        <f t="shared" si="8"/>
        <v>-3.9795195669028018</v>
      </c>
      <c r="H88" s="18">
        <v>-20.626426303999999</v>
      </c>
      <c r="I88" s="7">
        <v>-24.452559905188799</v>
      </c>
      <c r="J88" s="11">
        <f t="shared" si="9"/>
        <v>-22.270772393232345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-30.364301969290949</v>
      </c>
      <c r="S88" s="11">
        <f t="shared" si="10"/>
        <v>-25.869068745176282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-33.180103495681379</v>
      </c>
      <c r="D89" s="11">
        <f t="shared" si="7"/>
        <v>-31.736777389448669</v>
      </c>
      <c r="E89" s="18">
        <v>-5.4898708095000011</v>
      </c>
      <c r="F89" s="7">
        <v>-9.4684970386472713</v>
      </c>
      <c r="G89" s="11">
        <f t="shared" si="8"/>
        <v>-8.9102239713114368</v>
      </c>
      <c r="H89" s="18">
        <v>-39.526426303999997</v>
      </c>
      <c r="I89" s="7">
        <v>-31.604537135395809</v>
      </c>
      <c r="J89" s="11">
        <f t="shared" si="9"/>
        <v>-28.028548520292304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-32.958168888472443</v>
      </c>
      <c r="S89" s="11">
        <f t="shared" si="10"/>
        <v>-31.661235428881696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-29.341180631824596</v>
      </c>
      <c r="D90" s="11">
        <f t="shared" si="7"/>
        <v>-31.260642063752989</v>
      </c>
      <c r="E90" s="18">
        <v>-1.7458715417500001</v>
      </c>
      <c r="F90" s="7">
        <v>-2.5877421427600638</v>
      </c>
      <c r="G90" s="11">
        <f t="shared" si="8"/>
        <v>-6.0281195907036675</v>
      </c>
      <c r="H90" s="18">
        <v>-27.799867955749999</v>
      </c>
      <c r="I90" s="7">
        <v>-30.748322393501461</v>
      </c>
      <c r="J90" s="11">
        <f t="shared" si="9"/>
        <v>-31.176429764448635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-26.178512389444069</v>
      </c>
      <c r="S90" s="11">
        <f t="shared" si="10"/>
        <v>-29.568340638958254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-16.851017110235912</v>
      </c>
      <c r="D91" s="11">
        <f t="shared" si="7"/>
        <v>-23.096098871030254</v>
      </c>
      <c r="E91" s="18">
        <v>6.9642275002500007</v>
      </c>
      <c r="F91" s="7">
        <v>6.7365830580515</v>
      </c>
      <c r="G91" s="11">
        <f t="shared" si="8"/>
        <v>2.0744204576457181</v>
      </c>
      <c r="H91" s="18">
        <v>-16.021040261750002</v>
      </c>
      <c r="I91" s="7">
        <v>-17.12157215120514</v>
      </c>
      <c r="J91" s="11">
        <f t="shared" si="9"/>
        <v>-23.934947272353298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-10.228447755404122</v>
      </c>
      <c r="S91" s="11">
        <f t="shared" si="10"/>
        <v>-18.203480072424096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-16.002241952975819</v>
      </c>
      <c r="D92" s="11">
        <f t="shared" si="7"/>
        <v>-16.426629531605865</v>
      </c>
      <c r="E92" s="18">
        <v>-4.9339911357500004</v>
      </c>
      <c r="F92" s="7">
        <v>0.10549395228028402</v>
      </c>
      <c r="G92" s="11">
        <f t="shared" si="8"/>
        <v>3.421038505165892</v>
      </c>
      <c r="H92" s="18">
        <v>-9.1883283207499993</v>
      </c>
      <c r="I92" s="7">
        <v>-12.814573718881928</v>
      </c>
      <c r="J92" s="11">
        <f t="shared" si="9"/>
        <v>-14.968072935043534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-8.9607558039265456</v>
      </c>
      <c r="S92" s="11">
        <f t="shared" si="10"/>
        <v>-9.594601779665334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-5.3069529497895171</v>
      </c>
      <c r="D93" s="11">
        <f t="shared" si="7"/>
        <v>-10.654597451382667</v>
      </c>
      <c r="E93" s="18">
        <v>2.6561519392499995</v>
      </c>
      <c r="F93" s="7">
        <v>-1.4594911804170194</v>
      </c>
      <c r="G93" s="11">
        <f t="shared" si="8"/>
        <v>-0.6769986140683677</v>
      </c>
      <c r="H93" s="18">
        <v>-19.59646867775</v>
      </c>
      <c r="I93" s="7">
        <v>-11.681163033496953</v>
      </c>
      <c r="J93" s="11">
        <f t="shared" si="9"/>
        <v>-12.247868376189441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-11.618384552486864</v>
      </c>
      <c r="S93" s="11">
        <f t="shared" si="10"/>
        <v>-10.289570178206706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-9.7267883674356668</v>
      </c>
      <c r="D94" s="11">
        <f t="shared" si="7"/>
        <v>-7.516870658612592</v>
      </c>
      <c r="E94" s="18">
        <v>-7.1175001877499984</v>
      </c>
      <c r="F94" s="7">
        <v>-8.0249975981118045</v>
      </c>
      <c r="G94" s="11">
        <f t="shared" si="8"/>
        <v>-4.7422443892644122</v>
      </c>
      <c r="H94" s="18">
        <v>-5.4170920537500002</v>
      </c>
      <c r="I94" s="7">
        <v>-9.0209784055629108</v>
      </c>
      <c r="J94" s="11">
        <f t="shared" si="9"/>
        <v>-10.351070719529933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-4.3251189034468407</v>
      </c>
      <c r="S94" s="11">
        <f t="shared" si="10"/>
        <v>-7.9717517279668524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-19.24788342224938</v>
      </c>
      <c r="D95" s="11">
        <f t="shared" si="7"/>
        <v>-14.487335894842523</v>
      </c>
      <c r="E95" s="18">
        <v>-11.81920998975</v>
      </c>
      <c r="F95" s="7">
        <v>-11.483639100739332</v>
      </c>
      <c r="G95" s="11">
        <f t="shared" si="8"/>
        <v>-9.7543183494255672</v>
      </c>
      <c r="H95" s="18">
        <v>-16.40106875975</v>
      </c>
      <c r="I95" s="7">
        <v>-17.283178540479209</v>
      </c>
      <c r="J95" s="11">
        <f t="shared" si="9"/>
        <v>-13.15207847302106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-12.46523923381725</v>
      </c>
      <c r="S95" s="11">
        <f t="shared" si="10"/>
        <v>-8.3951790686320464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-19.210552562610776</v>
      </c>
      <c r="D96" s="11">
        <f t="shared" si="7"/>
        <v>-19.22921799243008</v>
      </c>
      <c r="E96" s="18">
        <v>-13.35851079275</v>
      </c>
      <c r="F96" s="7">
        <v>-8.7035508603525003</v>
      </c>
      <c r="G96" s="11">
        <f t="shared" si="8"/>
        <v>-10.093594980545916</v>
      </c>
      <c r="H96" s="18">
        <v>-13.86257558875</v>
      </c>
      <c r="I96" s="7">
        <v>-16.875208498824843</v>
      </c>
      <c r="J96" s="11">
        <f t="shared" si="9"/>
        <v>-17.079193519652026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-16.223926126542565</v>
      </c>
      <c r="S96" s="11">
        <f t="shared" si="10"/>
        <v>-14.344582680179908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-21.555589058464385</v>
      </c>
      <c r="D97" s="11">
        <f t="shared" si="7"/>
        <v>-20.383070810537582</v>
      </c>
      <c r="E97" s="18">
        <v>-10.64273865775</v>
      </c>
      <c r="F97" s="7">
        <v>-14.806446207924395</v>
      </c>
      <c r="G97" s="11">
        <f t="shared" si="8"/>
        <v>-11.754998534138448</v>
      </c>
      <c r="H97" s="18">
        <v>-27.118074875749997</v>
      </c>
      <c r="I97" s="7">
        <v>-19.457387249903384</v>
      </c>
      <c r="J97" s="11">
        <f t="shared" si="9"/>
        <v>-18.166297874364112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-18.702010677124505</v>
      </c>
      <c r="S97" s="11">
        <f t="shared" si="10"/>
        <v>-17.462968401833535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-28.447315381819639</v>
      </c>
      <c r="D98" s="11">
        <f t="shared" si="7"/>
        <v>-25.001452220142014</v>
      </c>
      <c r="E98" s="18">
        <v>-19.985080047749999</v>
      </c>
      <c r="F98" s="7">
        <v>-21.024204221047583</v>
      </c>
      <c r="G98" s="11">
        <f t="shared" si="8"/>
        <v>-17.915325214485989</v>
      </c>
      <c r="H98" s="18">
        <v>-21.064976746749998</v>
      </c>
      <c r="I98" s="7">
        <v>-25.112591851216902</v>
      </c>
      <c r="J98" s="11">
        <f t="shared" si="9"/>
        <v>-22.284989550560141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-26.53627487400756</v>
      </c>
      <c r="S98" s="11">
        <f t="shared" si="10"/>
        <v>-22.619142775566033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-38.242867517398082</v>
      </c>
      <c r="D99" s="11">
        <f t="shared" si="7"/>
        <v>-33.345091449608859</v>
      </c>
      <c r="E99" s="18">
        <v>-28.529841874749998</v>
      </c>
      <c r="F99" s="7">
        <v>-27.683201777668017</v>
      </c>
      <c r="G99" s="11">
        <f t="shared" si="8"/>
        <v>-24.3537029993578</v>
      </c>
      <c r="H99" s="18">
        <v>-38.111930736749997</v>
      </c>
      <c r="I99" s="7">
        <v>-39.011794425685899</v>
      </c>
      <c r="J99" s="11">
        <f t="shared" si="9"/>
        <v>-32.062193138451399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-35.779906833189465</v>
      </c>
      <c r="S99" s="11">
        <f t="shared" si="10"/>
        <v>-31.158090853598512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-45.628615005831271</v>
      </c>
      <c r="D100" s="11">
        <f t="shared" si="7"/>
        <v>-41.93574126161468</v>
      </c>
      <c r="E100" s="18">
        <v>-28.814715596749998</v>
      </c>
      <c r="F100" s="7">
        <v>-24.524837036301054</v>
      </c>
      <c r="G100" s="11">
        <f t="shared" si="8"/>
        <v>-26.104019406984534</v>
      </c>
      <c r="H100" s="18">
        <v>-43.085767628750006</v>
      </c>
      <c r="I100" s="7">
        <v>-45.419291172117326</v>
      </c>
      <c r="J100" s="11">
        <f t="shared" si="9"/>
        <v>-42.215542798901609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-39.156158227729691</v>
      </c>
      <c r="S100" s="11">
        <f t="shared" si="10"/>
        <v>-37.468032530459581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-24.199360199808911</v>
      </c>
      <c r="D101" s="11">
        <f t="shared" si="7"/>
        <v>-34.913987602820093</v>
      </c>
      <c r="E101" s="18">
        <v>-19.329615230750001</v>
      </c>
      <c r="F101" s="7">
        <v>-23.392614999642177</v>
      </c>
      <c r="G101" s="11">
        <f t="shared" si="8"/>
        <v>-23.958726017971614</v>
      </c>
      <c r="H101" s="18">
        <v>-38.764747011750003</v>
      </c>
      <c r="I101" s="7">
        <v>-31.407551031770684</v>
      </c>
      <c r="J101" s="11">
        <f t="shared" si="9"/>
        <v>-38.413421101944003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-27.043669468186714</v>
      </c>
      <c r="S101" s="11">
        <f t="shared" si="10"/>
        <v>-33.099913847958206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-32.925749287437604</v>
      </c>
      <c r="D102" s="11">
        <f t="shared" si="7"/>
        <v>-28.562554743623259</v>
      </c>
      <c r="E102" s="18">
        <v>-16.517450317750001</v>
      </c>
      <c r="F102" s="7">
        <v>-17.777989861056373</v>
      </c>
      <c r="G102" s="11">
        <f t="shared" si="8"/>
        <v>-20.585302430349273</v>
      </c>
      <c r="H102" s="18">
        <v>-32.190779680749998</v>
      </c>
      <c r="I102" s="7">
        <v>-36.311280914210229</v>
      </c>
      <c r="J102" s="11">
        <f t="shared" si="9"/>
        <v>-33.859415972990455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-34.391757543860813</v>
      </c>
      <c r="S102" s="11">
        <f t="shared" si="10"/>
        <v>-30.717713506023763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-37.973093646173631</v>
      </c>
      <c r="D103" s="11">
        <f t="shared" si="7"/>
        <v>-35.449421466805617</v>
      </c>
      <c r="E103" s="18">
        <v>-24.97891839775</v>
      </c>
      <c r="F103" s="7">
        <v>-23.88302892770793</v>
      </c>
      <c r="G103" s="11">
        <f t="shared" si="8"/>
        <v>-20.830509394382151</v>
      </c>
      <c r="H103" s="18">
        <v>-37.427187023749994</v>
      </c>
      <c r="I103" s="7">
        <v>-38.769103058693339</v>
      </c>
      <c r="J103" s="11">
        <f t="shared" si="9"/>
        <v>-37.540191986451788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-36.326745041673732</v>
      </c>
      <c r="S103" s="11">
        <f t="shared" si="10"/>
        <v>-35.359251292767269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-34.682919059346148</v>
      </c>
      <c r="D104" s="11">
        <f t="shared" si="7"/>
        <v>-36.328006352759886</v>
      </c>
      <c r="E104" s="18">
        <v>-29.460567836749998</v>
      </c>
      <c r="F104" s="7">
        <v>-25.09322739310031</v>
      </c>
      <c r="G104" s="11">
        <f t="shared" si="8"/>
        <v>-24.48812816040412</v>
      </c>
      <c r="H104" s="18">
        <v>-35.630848571749993</v>
      </c>
      <c r="I104" s="7">
        <v>-37.238481952965415</v>
      </c>
      <c r="J104" s="11">
        <f t="shared" si="9"/>
        <v>-38.003792505829381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-36.008993031366614</v>
      </c>
      <c r="S104" s="11">
        <f t="shared" si="10"/>
        <v>-36.167869036520173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-29.044900733217773</v>
      </c>
      <c r="D105" s="11">
        <f t="shared" si="7"/>
        <v>-31.86390989628196</v>
      </c>
      <c r="E105" s="18">
        <v>-19.83955422475</v>
      </c>
      <c r="F105" s="7">
        <v>-23.995853768754959</v>
      </c>
      <c r="G105" s="11">
        <f t="shared" si="8"/>
        <v>-24.544540580927634</v>
      </c>
      <c r="H105" s="18">
        <v>-39.983178031750001</v>
      </c>
      <c r="I105" s="7">
        <v>-32.828181473125603</v>
      </c>
      <c r="J105" s="11">
        <f t="shared" si="9"/>
        <v>-35.033331713045513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-23.347679182971522</v>
      </c>
      <c r="S105" s="11">
        <f t="shared" si="10"/>
        <v>-29.678336107169066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-19.635008516438319</v>
      </c>
      <c r="D106" s="11">
        <f t="shared" si="7"/>
        <v>-24.339954624828046</v>
      </c>
      <c r="E106" s="18">
        <v>-20.543226142750001</v>
      </c>
      <c r="F106" s="7">
        <v>-22.04296475479368</v>
      </c>
      <c r="G106" s="11">
        <f t="shared" si="8"/>
        <v>-23.019409261774321</v>
      </c>
      <c r="H106" s="18">
        <v>-26.217133064749998</v>
      </c>
      <c r="I106" s="7">
        <v>-30.289389061414575</v>
      </c>
      <c r="J106" s="11">
        <f t="shared" si="9"/>
        <v>-31.558785267270089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-26.039681025300364</v>
      </c>
      <c r="S106" s="11">
        <f t="shared" si="10"/>
        <v>-24.693680104135943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-12.064371300726853</v>
      </c>
      <c r="D107" s="11">
        <f t="shared" si="7"/>
        <v>-15.849689908582587</v>
      </c>
      <c r="E107" s="18">
        <v>-10.61842120475</v>
      </c>
      <c r="F107" s="7">
        <v>-9.4244771511575962</v>
      </c>
      <c r="G107" s="11">
        <f t="shared" si="8"/>
        <v>-15.733720952975638</v>
      </c>
      <c r="H107" s="18">
        <v>-15.67970015275</v>
      </c>
      <c r="I107" s="7">
        <v>-17.575408913571916</v>
      </c>
      <c r="J107" s="11">
        <f t="shared" si="9"/>
        <v>-23.932398987493244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-15.087937834688322</v>
      </c>
      <c r="S107" s="11">
        <f t="shared" si="10"/>
        <v>-20.563809429994343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-9.2567699382581452</v>
      </c>
      <c r="D108" s="11">
        <f t="shared" si="7"/>
        <v>-10.6605706194925</v>
      </c>
      <c r="E108" s="18">
        <v>-9.9300671377499992</v>
      </c>
      <c r="F108" s="7">
        <v>-5.2468525651887878</v>
      </c>
      <c r="G108" s="11">
        <f t="shared" si="8"/>
        <v>-7.3356648581731925</v>
      </c>
      <c r="H108" s="18">
        <v>-14.994076240750001</v>
      </c>
      <c r="I108" s="7">
        <v>-16.013670167252286</v>
      </c>
      <c r="J108" s="11">
        <f t="shared" si="9"/>
        <v>-16.794539540412103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-3.5073437073300822</v>
      </c>
      <c r="S108" s="11">
        <f t="shared" si="10"/>
        <v>-9.2976407710092026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-17.467588888110896</v>
      </c>
      <c r="D109" s="11">
        <f t="shared" si="7"/>
        <v>-13.362179413184521</v>
      </c>
      <c r="E109" s="18">
        <v>0.31014207424999984</v>
      </c>
      <c r="F109" s="7">
        <v>-4.0389721044200249</v>
      </c>
      <c r="G109" s="11">
        <f t="shared" si="8"/>
        <v>-4.6429123348044063</v>
      </c>
      <c r="H109" s="18">
        <v>-21.064661954750001</v>
      </c>
      <c r="I109" s="7">
        <v>-14.077880785240843</v>
      </c>
      <c r="J109" s="11">
        <f t="shared" si="9"/>
        <v>-15.045775476246565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-6.4331915865625557</v>
      </c>
      <c r="S109" s="11">
        <f t="shared" si="10"/>
        <v>-4.9702676469463185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-6.6825711491286022</v>
      </c>
      <c r="D110" s="11">
        <f t="shared" si="7"/>
        <v>-12.075080018619749</v>
      </c>
      <c r="E110" s="18">
        <v>-1.8640617927500003</v>
      </c>
      <c r="F110" s="7">
        <v>-3.4119370492439325</v>
      </c>
      <c r="G110" s="11">
        <f t="shared" si="8"/>
        <v>-3.7254545768319787</v>
      </c>
      <c r="H110" s="18">
        <v>-8.682358591749999</v>
      </c>
      <c r="I110" s="7">
        <v>-12.453889101029787</v>
      </c>
      <c r="J110" s="11">
        <f t="shared" si="9"/>
        <v>-13.265884943135315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-0.86587388454709302</v>
      </c>
      <c r="S110" s="11">
        <f t="shared" si="10"/>
        <v>-3.6495327355548244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2.3254889494590341</v>
      </c>
      <c r="D111" s="11">
        <f t="shared" si="7"/>
        <v>-2.1785410998347841</v>
      </c>
      <c r="E111" s="18">
        <v>-1.1519386487500003</v>
      </c>
      <c r="F111" s="7">
        <v>-0.22660607471863714</v>
      </c>
      <c r="G111" s="11">
        <f t="shared" si="8"/>
        <v>-1.8192715619812847</v>
      </c>
      <c r="H111" s="18">
        <v>-2.6045141247500001</v>
      </c>
      <c r="I111" s="7">
        <v>-5.2282554127005625</v>
      </c>
      <c r="J111" s="11">
        <f t="shared" si="9"/>
        <v>-8.8410722568651749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2.3247999641077688</v>
      </c>
      <c r="S111" s="11">
        <f t="shared" si="10"/>
        <v>0.72946303978033789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3.8572858846949112</v>
      </c>
      <c r="D112" s="11">
        <f t="shared" si="7"/>
        <v>3.0913874170769726</v>
      </c>
      <c r="E112" s="18">
        <v>2.7555062952499996</v>
      </c>
      <c r="F112" s="7">
        <v>8.0199635100191102</v>
      </c>
      <c r="G112" s="11">
        <f t="shared" si="8"/>
        <v>3.8966787176502367</v>
      </c>
      <c r="H112" s="18">
        <v>0.50689038624999938</v>
      </c>
      <c r="I112" s="7">
        <v>3.2006582537842942E-2</v>
      </c>
      <c r="J112" s="11">
        <f t="shared" si="9"/>
        <v>-2.5981244150813598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1.0424508455438746</v>
      </c>
      <c r="S112" s="11">
        <f t="shared" si="10"/>
        <v>1.6836254048258217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-3.4523017741301771</v>
      </c>
      <c r="D113" s="11">
        <f t="shared" si="7"/>
        <v>0.20249205528236702</v>
      </c>
      <c r="E113" s="18">
        <v>4.3577064092499995</v>
      </c>
      <c r="F113" s="7">
        <v>-0.27506163955934682</v>
      </c>
      <c r="G113" s="11">
        <f t="shared" si="8"/>
        <v>3.8724509352298817</v>
      </c>
      <c r="H113" s="18">
        <v>-15.98517929975</v>
      </c>
      <c r="I113" s="7">
        <v>-8.9898210331732304</v>
      </c>
      <c r="J113" s="11">
        <f t="shared" si="9"/>
        <v>-4.4789072253176938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-1.8169811078130795</v>
      </c>
      <c r="S113" s="11">
        <f t="shared" si="10"/>
        <v>-0.38726513113460248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-3.9020854874281561</v>
      </c>
      <c r="D114" s="11">
        <f t="shared" si="7"/>
        <v>-3.6771936307791666</v>
      </c>
      <c r="E114" s="18">
        <v>8.9273030300000009</v>
      </c>
      <c r="F114" s="7">
        <v>7.3206728237561673</v>
      </c>
      <c r="G114" s="11">
        <f t="shared" si="8"/>
        <v>3.5228055920984103</v>
      </c>
      <c r="H114" s="18">
        <v>4.2744245462499997</v>
      </c>
      <c r="I114" s="7">
        <v>0.4133019678879557</v>
      </c>
      <c r="J114" s="11">
        <f t="shared" si="9"/>
        <v>-4.2882595326426376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0.91633265112400331</v>
      </c>
      <c r="S114" s="11">
        <f t="shared" si="10"/>
        <v>-0.45032422834453811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-2.4655056462953207</v>
      </c>
      <c r="D115" s="11">
        <f t="shared" si="7"/>
        <v>-3.1837955668617384</v>
      </c>
      <c r="E115" s="12">
        <v>2.9307498969999997</v>
      </c>
      <c r="F115" s="7">
        <v>3.6903028282028663</v>
      </c>
      <c r="G115" s="11">
        <f t="shared" si="8"/>
        <v>5.5054878259795164</v>
      </c>
      <c r="H115" s="18">
        <v>0.51952680725000011</v>
      </c>
      <c r="I115" s="7">
        <v>-2.4462796642441869</v>
      </c>
      <c r="J115" s="11">
        <f t="shared" si="9"/>
        <v>-1.0164888481781156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-0.64816705924858375</v>
      </c>
      <c r="S115" s="11">
        <f t="shared" si="10"/>
        <v>0.13408279593770978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-6.3846140591655924</v>
      </c>
      <c r="D116" s="11">
        <f t="shared" si="7"/>
        <v>-4.4250598527304561</v>
      </c>
      <c r="E116" s="12">
        <v>-6.6035460540000006</v>
      </c>
      <c r="F116" s="7">
        <v>-0.8791430083877998</v>
      </c>
      <c r="G116" s="11">
        <f t="shared" si="8"/>
        <v>1.4055799099075332</v>
      </c>
      <c r="H116" s="18">
        <v>-5.9605019407499995</v>
      </c>
      <c r="I116" s="7">
        <v>-5.9504391560446139</v>
      </c>
      <c r="J116" s="11">
        <f t="shared" si="9"/>
        <v>-4.1983594101444002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-4.6463875747426515</v>
      </c>
      <c r="S116" s="11">
        <f t="shared" si="10"/>
        <v>-2.6472773169956176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-1.0627977844331085</v>
      </c>
      <c r="D117" s="11">
        <f t="shared" si="7"/>
        <v>-3.7237059217993504</v>
      </c>
      <c r="E117" s="12">
        <v>7.2924577030000002</v>
      </c>
      <c r="F117" s="7">
        <v>2.4594972965125361</v>
      </c>
      <c r="G117" s="11">
        <f t="shared" si="8"/>
        <v>0.79017714406236816</v>
      </c>
      <c r="H117" s="18">
        <v>-10.79740533475</v>
      </c>
      <c r="I117" s="7">
        <v>-3.7207588143927435</v>
      </c>
      <c r="J117" s="11">
        <f t="shared" si="9"/>
        <v>-4.8355989852186791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-3.3422748250900671</v>
      </c>
      <c r="S117" s="11">
        <f t="shared" si="10"/>
        <v>-3.9943311999163593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-0.39385722428475045</v>
      </c>
      <c r="D118" s="11">
        <f t="shared" si="7"/>
        <v>-0.72832750435892946</v>
      </c>
      <c r="E118" s="12">
        <v>5.4073371980000005</v>
      </c>
      <c r="F118" s="7">
        <v>3.6521991853039224</v>
      </c>
      <c r="G118" s="11">
        <f t="shared" si="8"/>
        <v>3.0558482409082295</v>
      </c>
      <c r="H118" s="18">
        <v>3.1922303872500004</v>
      </c>
      <c r="I118" s="7">
        <v>-1.1341026074446319</v>
      </c>
      <c r="J118" s="11">
        <f t="shared" si="9"/>
        <v>-2.4274307109186877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-1.7578306408211217</v>
      </c>
      <c r="S118" s="11">
        <f t="shared" si="10"/>
        <v>-2.5500527329555944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0.25096188961920163</v>
      </c>
      <c r="D119" s="11">
        <f t="shared" si="7"/>
        <v>-7.1447667332774412E-2</v>
      </c>
      <c r="E119" s="12">
        <v>1.4798537179999998</v>
      </c>
      <c r="F119" s="7">
        <v>2.1775321296248675</v>
      </c>
      <c r="G119" s="11">
        <f t="shared" si="8"/>
        <v>2.9148656574643947</v>
      </c>
      <c r="H119" s="18">
        <v>-0.36475894874999959</v>
      </c>
      <c r="I119" s="7">
        <v>-3.469505732558523</v>
      </c>
      <c r="J119" s="11">
        <f t="shared" si="9"/>
        <v>-2.3018041700015774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-0.77482076906151187</v>
      </c>
      <c r="S119" s="11">
        <f t="shared" si="10"/>
        <v>-1.2663257049413168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4.6716738109960412</v>
      </c>
      <c r="D120" s="11">
        <f t="shared" si="7"/>
        <v>2.4613178503076214</v>
      </c>
      <c r="E120" s="12">
        <v>0.84220698399999971</v>
      </c>
      <c r="F120" s="7">
        <v>6.9279682294869191</v>
      </c>
      <c r="G120" s="11">
        <f t="shared" si="8"/>
        <v>4.5527501795558933</v>
      </c>
      <c r="H120" s="18">
        <v>-3.8284928297499996</v>
      </c>
      <c r="I120" s="7">
        <v>-3.2202387725183272</v>
      </c>
      <c r="J120" s="11">
        <f t="shared" si="9"/>
        <v>-3.3448722525384254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-0.10823615732973058</v>
      </c>
      <c r="S120" s="11">
        <f t="shared" si="10"/>
        <v>-0.44152846319562122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12.40275386858524</v>
      </c>
      <c r="D121" s="11">
        <f t="shared" si="7"/>
        <v>8.5372138397906401</v>
      </c>
      <c r="E121" s="12">
        <v>11.619445534</v>
      </c>
      <c r="F121" s="7">
        <v>6.6984297878345282</v>
      </c>
      <c r="G121" s="11">
        <f t="shared" si="8"/>
        <v>6.8131990086607237</v>
      </c>
      <c r="H121" s="18">
        <v>-5.5612985137499997</v>
      </c>
      <c r="I121" s="7">
        <v>1.6770704936845124</v>
      </c>
      <c r="J121" s="11">
        <f t="shared" si="9"/>
        <v>-0.7715841394169074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5.4128012703424115</v>
      </c>
      <c r="S121" s="11">
        <f t="shared" si="10"/>
        <v>2.6522825565063406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-4.6992804957506955</v>
      </c>
      <c r="D122" s="11">
        <f t="shared" si="7"/>
        <v>3.8517366864172722</v>
      </c>
      <c r="E122" s="12">
        <v>7.4513166119999994</v>
      </c>
      <c r="F122" s="7">
        <v>5.4406505805275689</v>
      </c>
      <c r="G122" s="11">
        <f t="shared" si="8"/>
        <v>6.069540184181049</v>
      </c>
      <c r="H122" s="18">
        <v>-1.7975095657499995</v>
      </c>
      <c r="I122" s="7">
        <v>-6.7981208525781849</v>
      </c>
      <c r="J122" s="11">
        <f t="shared" si="9"/>
        <v>-2.5605251794468362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-6.7758901665056932</v>
      </c>
      <c r="S122" s="11">
        <f t="shared" si="10"/>
        <v>-0.68154444808164083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-2.58584935796799</v>
      </c>
      <c r="D123" s="11">
        <f t="shared" si="7"/>
        <v>-3.6425649268593427</v>
      </c>
      <c r="E123" s="12">
        <v>6.7286021770000009</v>
      </c>
      <c r="F123" s="7">
        <v>7.4360823369127136</v>
      </c>
      <c r="G123" s="11">
        <f t="shared" si="8"/>
        <v>6.4383664587201412</v>
      </c>
      <c r="H123" s="18">
        <v>-1.4499043617499998</v>
      </c>
      <c r="I123" s="7">
        <v>-4.8119992823972382</v>
      </c>
      <c r="J123" s="11">
        <f t="shared" si="9"/>
        <v>-5.8050600674877115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-3.7764700571450889</v>
      </c>
      <c r="S123" s="11">
        <f t="shared" si="10"/>
        <v>-5.2761801118253908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2.4916118979015858</v>
      </c>
      <c r="D124" s="11">
        <f t="shared" si="7"/>
        <v>-4.7118730033202105E-2</v>
      </c>
      <c r="E124" s="12">
        <v>0.72933100900000003</v>
      </c>
      <c r="F124" s="7">
        <v>7.082390017004621</v>
      </c>
      <c r="G124" s="11">
        <f t="shared" si="8"/>
        <v>7.2592361769586677</v>
      </c>
      <c r="H124" s="18">
        <v>-0.42374475274999934</v>
      </c>
      <c r="I124" s="7">
        <v>0.97628026619241304</v>
      </c>
      <c r="J124" s="11">
        <f t="shared" si="9"/>
        <v>-1.9178595081024126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1.0467341434426738</v>
      </c>
      <c r="S124" s="11">
        <f t="shared" si="10"/>
        <v>-1.3648679568512074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6.4496130209822189</v>
      </c>
      <c r="D125" s="11">
        <f t="shared" si="7"/>
        <v>4.4706124594419023</v>
      </c>
      <c r="E125" s="12">
        <v>10.566293249000001</v>
      </c>
      <c r="F125" s="7">
        <v>5.6473533929644049</v>
      </c>
      <c r="G125" s="11">
        <f t="shared" si="8"/>
        <v>6.3648717049845125</v>
      </c>
      <c r="H125" s="18">
        <v>-8.2199410397499992</v>
      </c>
      <c r="I125" s="7">
        <v>-0.7226019063727831</v>
      </c>
      <c r="J125" s="11">
        <f t="shared" si="9"/>
        <v>0.12683917990981497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3.4546393181270822</v>
      </c>
      <c r="S125" s="11">
        <f t="shared" si="10"/>
        <v>2.2506867307848779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0.61196293057744455</v>
      </c>
      <c r="D126" s="11">
        <f t="shared" si="7"/>
        <v>3.5307879757798317</v>
      </c>
      <c r="E126" s="12">
        <v>7.1478554750000001</v>
      </c>
      <c r="F126" s="7">
        <v>4.967300447559353</v>
      </c>
      <c r="G126" s="11">
        <f t="shared" si="8"/>
        <v>5.3073269202618789</v>
      </c>
      <c r="H126" s="18">
        <v>3.1224180702500002</v>
      </c>
      <c r="I126" s="7">
        <v>-2.5667447072377279</v>
      </c>
      <c r="J126" s="11">
        <f t="shared" si="9"/>
        <v>-1.6446733068052555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-3.7299750865016676</v>
      </c>
      <c r="S126" s="11">
        <f t="shared" si="10"/>
        <v>-0.1376678841872927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0.53730614346388172</v>
      </c>
      <c r="D127" s="11">
        <f t="shared" si="7"/>
        <v>0.57463453702066314</v>
      </c>
      <c r="E127" s="12">
        <v>7.4893430589999994</v>
      </c>
      <c r="F127" s="7">
        <v>8.0573311295568306</v>
      </c>
      <c r="G127" s="11">
        <f t="shared" si="8"/>
        <v>6.5123157885580918</v>
      </c>
      <c r="H127" s="18">
        <v>0.31329617625000061</v>
      </c>
      <c r="I127" s="7">
        <v>-3.6100827461403111</v>
      </c>
      <c r="J127" s="11">
        <f t="shared" si="9"/>
        <v>-3.0884137266890193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-4.8812342628706027</v>
      </c>
      <c r="S127" s="11">
        <f t="shared" si="10"/>
        <v>-4.3056046746861352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-2.4806622483053187</v>
      </c>
      <c r="D128" s="11">
        <f t="shared" si="7"/>
        <v>-0.97167805242071847</v>
      </c>
      <c r="E128" s="12">
        <v>-8.0860664000000249E-2</v>
      </c>
      <c r="F128" s="7">
        <v>6.4249228736367883</v>
      </c>
      <c r="G128" s="11">
        <f t="shared" si="8"/>
        <v>7.2411270015968094</v>
      </c>
      <c r="H128" s="18">
        <v>-4.9060064637499998</v>
      </c>
      <c r="I128" s="7">
        <v>-2.4761871532011783</v>
      </c>
      <c r="J128" s="11">
        <f t="shared" si="9"/>
        <v>-3.0431349496707449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-1.0829244240782556</v>
      </c>
      <c r="S128" s="11">
        <f t="shared" si="10"/>
        <v>-2.982079343474429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3.3198533592580723</v>
      </c>
      <c r="D129" s="11">
        <f t="shared" si="7"/>
        <v>0.41959555547637684</v>
      </c>
      <c r="E129" s="12">
        <v>13.691790143</v>
      </c>
      <c r="F129" s="7">
        <v>9.0942412537609822</v>
      </c>
      <c r="G129" s="11">
        <f t="shared" si="8"/>
        <v>7.7595820636988853</v>
      </c>
      <c r="H129" s="18">
        <v>-6.0274214417499996</v>
      </c>
      <c r="I129" s="7">
        <v>1.643613140899892</v>
      </c>
      <c r="J129" s="11">
        <f t="shared" si="9"/>
        <v>-0.41628700615064318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1.7748117619434538</v>
      </c>
      <c r="S129" s="11">
        <f t="shared" si="10"/>
        <v>0.34594366893259909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0.55903079369676867</v>
      </c>
      <c r="D130" s="11">
        <f t="shared" si="7"/>
        <v>1.9394420764774205</v>
      </c>
      <c r="E130" s="12">
        <v>11.988524792</v>
      </c>
      <c r="F130" s="7">
        <v>9.4190284926172989</v>
      </c>
      <c r="G130" s="11">
        <f t="shared" si="8"/>
        <v>9.2566348731891406</v>
      </c>
      <c r="H130" s="18">
        <v>8.8167446142500001</v>
      </c>
      <c r="I130" s="7">
        <v>2.6252520264463834</v>
      </c>
      <c r="J130" s="11">
        <f t="shared" si="9"/>
        <v>2.1344325836731377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-0.53402747791316862</v>
      </c>
      <c r="S130" s="11">
        <f t="shared" si="10"/>
        <v>0.62039214201514259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-8.4985875796237735</v>
      </c>
      <c r="D131" s="11">
        <f t="shared" si="7"/>
        <v>-3.9697783929635024</v>
      </c>
      <c r="E131" s="12">
        <v>4.1270846930000005</v>
      </c>
      <c r="F131" s="7">
        <v>4.5808954579466805</v>
      </c>
      <c r="G131" s="11">
        <f t="shared" si="8"/>
        <v>6.9999619752819893</v>
      </c>
      <c r="H131" s="18">
        <v>0.12127860125000023</v>
      </c>
      <c r="I131" s="7">
        <v>-4.6027277739581676</v>
      </c>
      <c r="J131" s="11">
        <f t="shared" si="9"/>
        <v>-0.98873787375589206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-5.582956454783754</v>
      </c>
      <c r="S131" s="11">
        <f t="shared" si="10"/>
        <v>-3.0584919663484613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-3.7196533069384889</v>
      </c>
      <c r="D132" s="11">
        <f t="shared" si="7"/>
        <v>-6.1091204432811317</v>
      </c>
      <c r="E132" s="12">
        <v>-1.6099502990000001</v>
      </c>
      <c r="F132" s="7">
        <v>5.1123108871061147</v>
      </c>
      <c r="G132" s="11">
        <f t="shared" si="8"/>
        <v>4.8466031725263976</v>
      </c>
      <c r="H132" s="18">
        <v>-1.1947871327499997</v>
      </c>
      <c r="I132" s="7">
        <v>2.4317532314578982</v>
      </c>
      <c r="J132" s="11">
        <f t="shared" si="9"/>
        <v>-1.0854872712501347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0.27023313007904459</v>
      </c>
      <c r="S132" s="11">
        <f t="shared" si="10"/>
        <v>-2.6563616623523547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-17.274097190370437</v>
      </c>
      <c r="D133" s="11">
        <f t="shared" si="7"/>
        <v>-10.496875248654463</v>
      </c>
      <c r="E133" s="12">
        <v>-48.494689276000003</v>
      </c>
      <c r="F133" s="7">
        <v>-52.756407022738387</v>
      </c>
      <c r="G133" s="11">
        <f t="shared" si="8"/>
        <v>-23.822048067816137</v>
      </c>
      <c r="H133" s="18">
        <v>-31.748307755749998</v>
      </c>
      <c r="I133" s="7">
        <v>-24.025669329913349</v>
      </c>
      <c r="J133" s="11">
        <f t="shared" si="9"/>
        <v>-10.796958049227726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-19.213743087473148</v>
      </c>
      <c r="S133" s="11">
        <f t="shared" si="10"/>
        <v>-9.4717549786970512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-47.994514321976411</v>
      </c>
      <c r="D134" s="11">
        <f t="shared" si="7"/>
        <v>-32.634305756173426</v>
      </c>
      <c r="E134" s="12">
        <v>-1.7139378790000002</v>
      </c>
      <c r="F134" s="7">
        <v>-4.8116541044559202</v>
      </c>
      <c r="G134" s="11">
        <f t="shared" si="8"/>
        <v>-28.784030563597153</v>
      </c>
      <c r="H134" s="18">
        <v>-33.451330619749996</v>
      </c>
      <c r="I134" s="7">
        <v>-40.180797821231153</v>
      </c>
      <c r="J134" s="11">
        <f t="shared" si="9"/>
        <v>-32.103233575572247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-44.311839715397475</v>
      </c>
      <c r="S134" s="11">
        <f t="shared" si="10"/>
        <v>-31.762791401435312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-0.83272884766315869</v>
      </c>
      <c r="D135" s="11">
        <f t="shared" si="7"/>
        <v>-24.413621584819786</v>
      </c>
      <c r="E135" s="12">
        <v>-4.0633801720000005</v>
      </c>
      <c r="F135" s="7">
        <v>-3.5878828025849026</v>
      </c>
      <c r="G135" s="11">
        <f t="shared" si="8"/>
        <v>-4.1997684535204112</v>
      </c>
      <c r="H135" s="18">
        <v>-6.0892831087499992</v>
      </c>
      <c r="I135" s="7">
        <v>-11.313780325042554</v>
      </c>
      <c r="J135" s="11">
        <f t="shared" si="9"/>
        <v>-25.747289073136855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-4.5003788279630772</v>
      </c>
      <c r="S135" s="11">
        <f t="shared" si="10"/>
        <v>-24.406109271680275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-11.029261972999599</v>
      </c>
      <c r="D136" s="11">
        <f t="shared" si="7"/>
        <v>-5.9309954103313789</v>
      </c>
      <c r="E136" s="12">
        <v>-23.579749273000001</v>
      </c>
      <c r="F136" s="7">
        <v>-16.687402353312621</v>
      </c>
      <c r="G136" s="11">
        <f t="shared" si="8"/>
        <v>-10.137642577948762</v>
      </c>
      <c r="H136" s="18">
        <v>-16.938828718749999</v>
      </c>
      <c r="I136" s="7">
        <v>-12.36079025349332</v>
      </c>
      <c r="J136" s="11">
        <f t="shared" si="9"/>
        <v>-11.837285289267937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-13.091861175875685</v>
      </c>
      <c r="S136" s="11">
        <f t="shared" si="10"/>
        <v>-8.7961200019193804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-10.300223279063458</v>
      </c>
      <c r="D137" s="11">
        <f t="shared" si="7"/>
        <v>-10.664742626031529</v>
      </c>
      <c r="E137" s="12">
        <v>8.1704076260000011</v>
      </c>
      <c r="F137" s="7">
        <v>4.2101688129661365</v>
      </c>
      <c r="G137" s="11">
        <f t="shared" si="8"/>
        <v>-6.238616770173242</v>
      </c>
      <c r="H137" s="18">
        <v>-18.556744258750001</v>
      </c>
      <c r="I137" s="7">
        <v>-10.964958192232125</v>
      </c>
      <c r="J137" s="11">
        <f t="shared" si="9"/>
        <v>-11.662874222862722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-12.401335916760262</v>
      </c>
      <c r="S137" s="11">
        <f t="shared" si="10"/>
        <v>-12.746598546317973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7">
        <v>0.88664322332119605</v>
      </c>
      <c r="G138" s="11">
        <f t="shared" ref="G138:G141" si="15">AVERAGE(F137:F138)</f>
        <v>2.5484060181436661</v>
      </c>
      <c r="H138" s="18">
        <v>7.8725873330000002</v>
      </c>
      <c r="I138" s="7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7.9694119194531865</v>
      </c>
      <c r="D139" s="11">
        <f t="shared" si="14"/>
        <v>6.719638226875456</v>
      </c>
      <c r="E139" s="12">
        <v>3.5788356330000002</v>
      </c>
      <c r="F139" s="7">
        <v>4.0995905077619588</v>
      </c>
      <c r="G139" s="11">
        <f t="shared" si="15"/>
        <v>2.4931168655415776</v>
      </c>
      <c r="H139" s="18">
        <v>8.392559211</v>
      </c>
      <c r="I139" s="7">
        <v>2.7939070061628568</v>
      </c>
      <c r="J139" s="11">
        <f t="shared" si="16"/>
        <v>1.8439709484009956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2.9855780806756176</v>
      </c>
      <c r="S139" s="11">
        <f t="shared" si="17"/>
        <v>3.2507557798132813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12.04515628473581</v>
      </c>
      <c r="D140" s="11">
        <f t="shared" si="14"/>
        <v>10.007284102094498</v>
      </c>
      <c r="E140" s="12">
        <v>-3.018193643</v>
      </c>
      <c r="F140" s="7">
        <v>4.0792803008672571</v>
      </c>
      <c r="G140" s="11">
        <f t="shared" si="15"/>
        <v>4.0894354043146084</v>
      </c>
      <c r="H140" s="18">
        <v>-3.538132794</v>
      </c>
      <c r="I140" s="7">
        <v>1.7210249942364984</v>
      </c>
      <c r="J140" s="11">
        <f t="shared" si="16"/>
        <v>2.2574660001996776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3.1736457635104993</v>
      </c>
      <c r="S140" s="11">
        <f t="shared" si="17"/>
        <v>3.0796119220930587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15.02776855315391</v>
      </c>
      <c r="D141" s="11">
        <f t="shared" si="14"/>
        <v>13.536462418944861</v>
      </c>
      <c r="E141" s="12">
        <v>2.5623165490000002</v>
      </c>
      <c r="F141" s="7">
        <v>-1.3024374503557405</v>
      </c>
      <c r="G141" s="11">
        <f t="shared" si="15"/>
        <v>1.3884214252557583</v>
      </c>
      <c r="H141" s="18">
        <v>-0.128368748</v>
      </c>
      <c r="I141" s="7">
        <v>7.2917826224421702</v>
      </c>
      <c r="J141" s="11">
        <f t="shared" si="16"/>
        <v>4.5064038083393338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4.4229101113295819</v>
      </c>
      <c r="S141" s="11">
        <f t="shared" si="17"/>
        <v>3.7982779374200408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7.907448280431451</v>
      </c>
      <c r="D142" s="11">
        <f t="shared" ref="D142" si="19">AVERAGE(C141:C142)</f>
        <v>11.467608416792681</v>
      </c>
      <c r="E142" s="12">
        <v>6.5930480559999998</v>
      </c>
      <c r="F142" s="7">
        <v>2.7581313200590021</v>
      </c>
      <c r="G142" s="11">
        <f t="shared" ref="G142" si="20">AVERAGE(F141:F142)</f>
        <v>0.72784693485163077</v>
      </c>
      <c r="H142" s="18">
        <v>7.1489193379999998</v>
      </c>
      <c r="I142" s="7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6.1445035348420287</v>
      </c>
      <c r="D143" s="11">
        <f t="shared" ref="D143" si="26">AVERAGE(C142:C143)</f>
        <v>7.0259759076367398</v>
      </c>
      <c r="E143" s="12">
        <v>-3.42293497</v>
      </c>
      <c r="F143" s="7">
        <v>-2.8983578902176745</v>
      </c>
      <c r="G143" s="11">
        <f t="shared" ref="G143" si="27">AVERAGE(F142:F143)</f>
        <v>-7.0113285079336229E-2</v>
      </c>
      <c r="H143" s="18">
        <v>5.890623991</v>
      </c>
      <c r="I143" s="7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3.3468283873749511</v>
      </c>
      <c r="D144" s="11">
        <f t="shared" ref="D144" si="33">AVERAGE(C143:C144)</f>
        <v>4.7456659611084895</v>
      </c>
      <c r="E144" s="12">
        <v>-8.9549732930000001</v>
      </c>
      <c r="F144" s="7">
        <v>-1.8086187883722609</v>
      </c>
      <c r="G144" s="11">
        <f t="shared" ref="G144" si="34">AVERAGE(F143:F144)</f>
        <v>-2.3534883392949677</v>
      </c>
      <c r="H144" s="18">
        <v>-7.5290917789999998</v>
      </c>
      <c r="I144" s="7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6.0965311543948921</v>
      </c>
      <c r="D145" s="11">
        <f t="shared" ref="D145" si="40">AVERAGE(C144:C145)</f>
        <v>4.7216797708849221</v>
      </c>
      <c r="E145" s="12">
        <v>4.9775235980000003</v>
      </c>
      <c r="F145" s="7">
        <v>1.272596906571235</v>
      </c>
      <c r="G145" s="11">
        <f t="shared" ref="G145" si="41">AVERAGE(F144:F145)</f>
        <v>-0.26801094090051292</v>
      </c>
      <c r="H145" s="18">
        <v>-7.170373756</v>
      </c>
      <c r="I145" s="7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  <row r="146" spans="1:48">
      <c r="A146" s="3">
        <v>45108</v>
      </c>
      <c r="B146" s="7">
        <v>11.608946509000001</v>
      </c>
      <c r="C146" s="7">
        <v>-1.0181706176680887</v>
      </c>
      <c r="D146" s="11">
        <f t="shared" ref="D146" si="47">AVERAGE(C145:C146)</f>
        <v>2.5391802683634017</v>
      </c>
      <c r="E146" s="12">
        <v>2.5654618440000001</v>
      </c>
      <c r="F146" s="7">
        <v>-1.4196995731444226</v>
      </c>
      <c r="G146" s="11">
        <f t="shared" ref="G146" si="48">AVERAGE(F145:F146)</f>
        <v>-7.3551333286593801E-2</v>
      </c>
      <c r="H146" s="18">
        <v>3.0381132119999998</v>
      </c>
      <c r="I146" s="7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8</v>
      </c>
      <c r="M146" s="11">
        <f t="shared" ref="M146" si="50">AVERAGE(K145:K146)</f>
        <v>-2.9836859264999998</v>
      </c>
      <c r="N146" s="8">
        <v>27.839981010999999</v>
      </c>
      <c r="O146" s="8" t="s">
        <v>8</v>
      </c>
      <c r="P146" s="11">
        <f t="shared" ref="P146" si="51">AVERAGE(N145:N146)</f>
        <v>27.618223633500001</v>
      </c>
      <c r="Q146" s="8">
        <v>4.7935417449999997</v>
      </c>
      <c r="R146" s="37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8</v>
      </c>
      <c r="V146" s="11">
        <f t="shared" ref="V146" si="53">AVERAGE(T145:T146)</f>
        <v>-0.55640717900000003</v>
      </c>
      <c r="W146" s="12">
        <v>11.703849282</v>
      </c>
      <c r="X146" s="8" t="s">
        <v>8</v>
      </c>
      <c r="Y146" s="18">
        <v>52.911128099999999</v>
      </c>
      <c r="Z146" s="7" t="s">
        <v>8</v>
      </c>
      <c r="AA146" s="7">
        <v>38.298536099000003</v>
      </c>
      <c r="AB146" s="58" t="s">
        <v>8</v>
      </c>
      <c r="AC146" s="58">
        <v>22.558414717000002</v>
      </c>
      <c r="AD146" s="7" t="s">
        <v>8</v>
      </c>
      <c r="AE146" s="7">
        <v>14.494505961</v>
      </c>
      <c r="AF146" s="7" t="s">
        <v>8</v>
      </c>
      <c r="AG146" s="7">
        <v>18.448080123</v>
      </c>
      <c r="AH146" s="7" t="s">
        <v>8</v>
      </c>
      <c r="AI146" s="7">
        <v>20.762665906999999</v>
      </c>
      <c r="AJ146" s="20" t="s">
        <v>8</v>
      </c>
      <c r="AK146" s="18">
        <v>39.938880421999997</v>
      </c>
      <c r="AL146" s="7" t="s">
        <v>8</v>
      </c>
      <c r="AM146" s="7">
        <v>23.71611193</v>
      </c>
      <c r="AN146" s="7" t="s">
        <v>8</v>
      </c>
      <c r="AO146" s="7">
        <v>14.567166175000001</v>
      </c>
      <c r="AP146" s="7" t="s">
        <v>8</v>
      </c>
      <c r="AQ146" s="7">
        <v>5.6607625529999996</v>
      </c>
      <c r="AR146" s="7" t="s">
        <v>8</v>
      </c>
      <c r="AS146" s="7">
        <v>2.857823496</v>
      </c>
      <c r="AT146" s="7" t="s">
        <v>8</v>
      </c>
      <c r="AU146" s="7">
        <v>13.259255421000001</v>
      </c>
      <c r="AV146" s="20" t="s">
        <v>8</v>
      </c>
    </row>
    <row r="147" spans="1:48">
      <c r="A147" s="3">
        <v>45200</v>
      </c>
      <c r="B147" s="7">
        <v>-5.4115213149999999</v>
      </c>
      <c r="C147" s="7">
        <v>-13.823573550706058</v>
      </c>
      <c r="D147" s="11">
        <f t="shared" ref="D147" si="54">AVERAGE(C146:C147)</f>
        <v>-7.4208720841870734</v>
      </c>
      <c r="E147" s="12">
        <v>-4.1283191270000001</v>
      </c>
      <c r="F147" s="7">
        <v>-3.6491651769932134</v>
      </c>
      <c r="G147" s="11">
        <f t="shared" ref="G147" si="55">AVERAGE(F146:F147)</f>
        <v>-2.534432375068818</v>
      </c>
      <c r="H147" s="18">
        <v>-7.9123760760000001</v>
      </c>
      <c r="I147" s="7">
        <v>-13.497666531791218</v>
      </c>
      <c r="J147" s="11">
        <f t="shared" ref="J147" si="56">AVERAGE(I146:I147)</f>
        <v>-8.8438001213377841</v>
      </c>
      <c r="K147" s="12">
        <v>-4.8831811299999996</v>
      </c>
      <c r="L147" s="8" t="s">
        <v>8</v>
      </c>
      <c r="M147" s="11">
        <f t="shared" ref="M147" si="57">AVERAGE(K146:K147)</f>
        <v>-2.2724580344999996</v>
      </c>
      <c r="N147" s="8">
        <v>26.111902943</v>
      </c>
      <c r="O147" s="8" t="s">
        <v>8</v>
      </c>
      <c r="P147" s="11">
        <f t="shared" ref="P147" si="58">AVERAGE(N146:N147)</f>
        <v>26.975941976999998</v>
      </c>
      <c r="Q147" s="8">
        <v>-6.9716435519999997</v>
      </c>
      <c r="R147" s="37">
        <v>-13.487948016184907</v>
      </c>
      <c r="S147" s="11">
        <f t="shared" ref="S147" si="59">AVERAGE(R146:R147)</f>
        <v>-9.1318270078149233</v>
      </c>
      <c r="T147" s="12">
        <v>-4.5234182440000001</v>
      </c>
      <c r="U147" s="8" t="s">
        <v>8</v>
      </c>
      <c r="V147" s="11">
        <f t="shared" ref="V147" si="60">AVERAGE(T146:T147)</f>
        <v>-1.6997537545000001</v>
      </c>
      <c r="W147" s="12">
        <v>14.998104360999999</v>
      </c>
      <c r="X147" s="8" t="s">
        <v>8</v>
      </c>
      <c r="Y147" s="18">
        <v>57.202627499000002</v>
      </c>
      <c r="Z147" s="7" t="s">
        <v>8</v>
      </c>
      <c r="AA147" s="7">
        <v>37.740960362000003</v>
      </c>
      <c r="AB147" s="58" t="s">
        <v>8</v>
      </c>
      <c r="AC147" s="58">
        <v>20.51412843</v>
      </c>
      <c r="AD147" s="7" t="s">
        <v>8</v>
      </c>
      <c r="AE147" s="7">
        <v>18.215255586000001</v>
      </c>
      <c r="AF147" s="7" t="s">
        <v>8</v>
      </c>
      <c r="AG147" s="7">
        <v>9.9352166529999995</v>
      </c>
      <c r="AH147" s="7" t="s">
        <v>8</v>
      </c>
      <c r="AI147" s="7">
        <v>20.905920688999998</v>
      </c>
      <c r="AJ147" s="20" t="s">
        <v>8</v>
      </c>
      <c r="AK147" s="18">
        <v>42.608356106999999</v>
      </c>
      <c r="AL147" s="7" t="s">
        <v>8</v>
      </c>
      <c r="AM147" s="7">
        <v>22.069363974000002</v>
      </c>
      <c r="AN147" s="7" t="s">
        <v>8</v>
      </c>
      <c r="AO147" s="7">
        <v>14.14072127</v>
      </c>
      <c r="AP147" s="7" t="s">
        <v>8</v>
      </c>
      <c r="AQ147" s="7">
        <v>6.3832312609999997</v>
      </c>
      <c r="AR147" s="7" t="s">
        <v>8</v>
      </c>
      <c r="AS147" s="7">
        <v>0.65884662400000005</v>
      </c>
      <c r="AT147" s="7" t="s">
        <v>8</v>
      </c>
      <c r="AU147" s="7">
        <v>14.139480761</v>
      </c>
      <c r="AV147" s="20" t="s">
        <v>8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7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24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951</v>
      </c>
      <c r="R5" s="65"/>
      <c r="S5" s="66"/>
      <c r="T5" s="64" t="s">
        <v>1005</v>
      </c>
      <c r="U5" s="66"/>
      <c r="V5" s="99" t="s">
        <v>895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896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0" t="s">
        <v>11</v>
      </c>
      <c r="W6" s="80"/>
      <c r="X6" s="80" t="s">
        <v>890</v>
      </c>
      <c r="Y6" s="80"/>
      <c r="Z6" s="80" t="s">
        <v>891</v>
      </c>
      <c r="AA6" s="80"/>
      <c r="AB6" s="80" t="s">
        <v>748</v>
      </c>
      <c r="AC6" s="80"/>
      <c r="AD6" s="80" t="s">
        <v>892</v>
      </c>
      <c r="AE6" s="80"/>
      <c r="AF6" s="80" t="s">
        <v>893</v>
      </c>
      <c r="AG6" s="80"/>
      <c r="AH6" s="80" t="s">
        <v>11</v>
      </c>
      <c r="AI6" s="80"/>
      <c r="AJ6" s="80" t="s">
        <v>890</v>
      </c>
      <c r="AK6" s="80"/>
      <c r="AL6" s="80" t="s">
        <v>891</v>
      </c>
      <c r="AM6" s="80"/>
      <c r="AN6" s="80" t="s">
        <v>748</v>
      </c>
      <c r="AO6" s="80"/>
      <c r="AP6" s="80" t="s">
        <v>892</v>
      </c>
      <c r="AQ6" s="80"/>
      <c r="AR6" s="80" t="s">
        <v>893</v>
      </c>
      <c r="AS6" s="80"/>
    </row>
    <row r="7" spans="1:45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12.191632904749568</v>
      </c>
      <c r="G8" s="9" t="s">
        <v>8</v>
      </c>
      <c r="H8" s="10">
        <v>39.443505778249992</v>
      </c>
      <c r="I8" s="8">
        <v>33.00390898718517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11">
        <f>+AVERAGE(L30:L31)</f>
        <v>6.6772884274291551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95" si="4">+AVERAGE(L31:L32)</f>
        <v>3.8536247504038377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si="4"/>
        <v>0.78792083268581026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9">AVERAGE(R73:R74)</f>
        <v>-8.6771598799790119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4"/>
        <v>-10.979890050015486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9"/>
        <v>-12.930250819241015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4"/>
        <v>-13.058337652090575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9"/>
        <v>-11.909667138292292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4"/>
        <v>-6.625502569339849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9"/>
        <v>-8.2072800744928518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4"/>
        <v>-1.1888131895143261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9"/>
        <v>-6.255422249039956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4"/>
        <v>8.683738624617293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9"/>
        <v>-6.6429376981569472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4"/>
        <v>10.875107056113405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9"/>
        <v>-6.6381946707577848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4"/>
        <v>3.4033316890581329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9"/>
        <v>-9.9738667699855625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4"/>
        <v>2.5971265598355067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9"/>
        <v>-10.143527786895103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4"/>
        <v>0.41834579534336847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9"/>
        <v>-7.5587900941219353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4"/>
        <v>1.1796924571130312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9"/>
        <v>-7.1557161838514087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4"/>
        <v>6.6406182873886967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9"/>
        <v>-3.7222453760859242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4"/>
        <v>-6.2657480559364123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9"/>
        <v>-9.852315091169114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4"/>
        <v>-15.797392162264952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9"/>
        <v>-12.656541195198409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4"/>
        <v>-15.204015727777179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9"/>
        <v>-10.854757040343918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4"/>
        <v>-18.817184871059681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9"/>
        <v>-16.576560344695462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4"/>
        <v>-14.2281201312978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9"/>
        <v>-14.763429673397962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4"/>
        <v>-7.2039110608133354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9"/>
        <v>-6.9767020463326732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4"/>
        <v>-3.6122589829131626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9"/>
        <v>-6.1441682863711522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4"/>
        <v>-1.2886820375879657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9"/>
        <v>-7.6608355988678269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4"/>
        <v>2.2426540836785143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9"/>
        <v>-5.6829472356103246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4"/>
        <v>-1.1374974889155225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9"/>
        <v>-5.5675717878573554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ref="M96:M141" si="10">+AVERAGE(L95:L96)</f>
        <v>-7.7616317716671528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9"/>
        <v>-7.9196234368691467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10"/>
        <v>-10.761404226271416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9"/>
        <v>-12.090071046326401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10"/>
        <v>-10.562553219956126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9"/>
        <v>-16.995910339707152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10"/>
        <v>-13.520619201417372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9"/>
        <v>-20.238693986080193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10"/>
        <v>-19.951824750438874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9"/>
        <v>-19.490964657088732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10"/>
        <v>-25.294579073451978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9"/>
        <v>-19.739905217242615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10"/>
        <v>-36.291289158278303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9"/>
        <v>-21.49536346394131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10"/>
        <v>-36.550066021138839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9"/>
        <v>-24.671424153883546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10"/>
        <v>-23.691002525347571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9"/>
        <v>-25.35366006136713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10"/>
        <v>-8.5948008640534166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9"/>
        <v>-19.748419419993134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10"/>
        <v>-4.2156196303643334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9"/>
        <v>-15.112522568829643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10"/>
        <v>-5.2611566621852264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9"/>
        <v>-13.387296987834961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10"/>
        <v>-0.84695437045307442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9"/>
        <v>-9.6839044068678408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10"/>
        <v>3.0685855300236264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9"/>
        <v>-5.8116015362850248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10"/>
        <v>12.695048540006944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9"/>
        <v>-5.7401303989897219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10"/>
        <v>14.562628340939614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9"/>
        <v>-6.0386907378638046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10"/>
        <v>14.44075407911701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9"/>
        <v>-4.8965375405826652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10"/>
        <v>11.132746822686748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9"/>
        <v>-3.6326174176527504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10"/>
        <v>2.2428161324593363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9"/>
        <v>-2.4775753828411684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10"/>
        <v>5.7996211789379331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9"/>
        <v>-1.6148283586068501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10"/>
        <v>5.3449765030569694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9"/>
        <v>-2.3372978211184492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10"/>
        <v>1.0235704844211231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9"/>
        <v>-4.0888053599883296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10"/>
        <v>2.744477046143329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9"/>
        <v>-2.9398149841128269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10"/>
        <v>3.1682618338366471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9"/>
        <v>-1.8755411970434464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10"/>
        <v>1.0117957557700337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9"/>
        <v>-1.723721001602895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10"/>
        <v>3.5931154810109476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9"/>
        <v>-1.737889018093282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10"/>
        <v>7.5525595268375803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9"/>
        <v>-0.63931858855787649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10"/>
        <v>2.9980099571029792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9"/>
        <v>0.27579209769059909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10"/>
        <v>1.0275187954361682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9"/>
        <v>-0.99832459729792233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10"/>
        <v>5.0461814679620449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9"/>
        <v>-0.36140496425850044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10"/>
        <v>5.399158787300868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9"/>
        <v>-0.62019485589185019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10"/>
        <v>4.2279045535048629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9"/>
        <v>-1.7455022233888893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10"/>
        <v>2.7454349792349975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9"/>
        <v>-1.4906000505677768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10"/>
        <v>3.5001235058626676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9"/>
        <v>-0.87961525310553645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10"/>
        <v>5.0918159086967929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9"/>
        <v>-1.1139849944123783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10"/>
        <v>6.1839423675133105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9"/>
        <v>-1.6216185951499975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10"/>
        <v>5.0183281573075895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9"/>
        <v>-1.3848011672730758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10"/>
        <v>-5.9052176301208084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9"/>
        <v>-8.9113536503245747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10"/>
        <v>-18.658317249559687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9"/>
        <v>-12.8100939647145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10"/>
        <v>-14.814506148643867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9"/>
        <v>-6.5551293305576701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10"/>
        <v>-11.022427361198215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9"/>
        <v>-4.7618217992254994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10"/>
        <v>-13.796976568564606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9"/>
        <v>-5.1824998453998994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si="10"/>
        <v>-7.1959322790563931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5">AVERAGE(R137:R138)</f>
        <v>-3.9544287286269046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0"/>
        <v>-1.3789478158647317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5"/>
        <v>-3.0208201087254061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0"/>
        <v>-1.1962463151905183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5"/>
        <v>-2.1020954297967993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0"/>
        <v>-0.70828581225900922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5"/>
        <v>-3.9180235752442649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6">AVERAGE(C141:C142)</f>
        <v>3.6663484434278004</v>
      </c>
      <c r="E142" s="12">
        <v>1.8944958489999999</v>
      </c>
      <c r="F142" s="8">
        <v>-1.3064519823754346</v>
      </c>
      <c r="G142" s="11">
        <f t="shared" ref="G142" si="17">AVERAGE(F141:F142)</f>
        <v>-4.9569678069910079</v>
      </c>
      <c r="H142" s="12">
        <v>7.4056548229999999</v>
      </c>
      <c r="I142" s="8">
        <v>5.3594160376564925</v>
      </c>
      <c r="J142" s="11">
        <f t="shared" ref="J142" si="18">AVERAGE(I141:I142)</f>
        <v>4.2429101929894859</v>
      </c>
      <c r="K142" s="12">
        <v>-7.8045950209999999</v>
      </c>
      <c r="L142" s="8">
        <v>-6.1707810121896198</v>
      </c>
      <c r="M142" s="11">
        <f t="shared" ref="M142" si="19">+AVERAGE(L141:L142)</f>
        <v>-2.7432287820904762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-2.3211145772337671</v>
      </c>
      <c r="S142" s="11">
        <f t="shared" ref="S142" si="21">AVERAGE(R141:R142)</f>
        <v>-4.5580187250776767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2">AVERAGE(C142:C143)</f>
        <v>4.6999891981564828</v>
      </c>
      <c r="E143" s="12">
        <v>-5.011043098</v>
      </c>
      <c r="F143" s="8">
        <v>-5.0070859130208802</v>
      </c>
      <c r="G143" s="11">
        <f t="shared" ref="G143" si="23">AVERAGE(F142:F143)</f>
        <v>-3.1567689476981573</v>
      </c>
      <c r="H143" s="12">
        <v>3.117288286</v>
      </c>
      <c r="I143" s="8">
        <v>7.4185759455968725E-2</v>
      </c>
      <c r="J143" s="11">
        <f t="shared" ref="J143" si="24">AVERAGE(I142:I143)</f>
        <v>2.7168008985562304</v>
      </c>
      <c r="K143" s="12">
        <v>-7.253467766</v>
      </c>
      <c r="L143" s="8">
        <v>-7.9572689694394994</v>
      </c>
      <c r="M143" s="11">
        <f t="shared" ref="M143" si="25">+AVERAGE(L142:L143)</f>
        <v>-7.0640249908145591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-2.797470452475662</v>
      </c>
      <c r="S143" s="11">
        <f t="shared" ref="S143" si="27">AVERAGE(R142:R143)</f>
        <v>-2.5592925148547145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8">AVERAGE(C143:C144)</f>
        <v>9.5656895699690594</v>
      </c>
      <c r="E144" s="12">
        <v>-11.376742076999999</v>
      </c>
      <c r="F144" s="8">
        <v>-4.0086633803714022</v>
      </c>
      <c r="G144" s="11">
        <f t="shared" ref="G144" si="29">AVERAGE(F143:F144)</f>
        <v>-4.5078746466961412</v>
      </c>
      <c r="H144" s="12">
        <v>7.1220676599999999</v>
      </c>
      <c r="I144" s="8">
        <v>4.1256179983038148</v>
      </c>
      <c r="J144" s="11">
        <f t="shared" ref="J144" si="30">AVERAGE(I143:I144)</f>
        <v>2.0999018788798915</v>
      </c>
      <c r="K144" s="12">
        <v>3.3268441270000002</v>
      </c>
      <c r="L144" s="8">
        <v>-0.86388026786015537</v>
      </c>
      <c r="M144" s="11">
        <f t="shared" ref="M144" si="31">+AVERAGE(L143:L144)</f>
        <v>-4.4105746186498269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-0.53164192392409548</v>
      </c>
      <c r="S144" s="11">
        <f t="shared" ref="S144" si="33">AVERAGE(R143:R144)</f>
        <v>-1.6645561881998787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4">AVERAGE(C144:C145)</f>
        <v>15.855944671443172</v>
      </c>
      <c r="E145" s="12">
        <v>8.8532569730000006</v>
      </c>
      <c r="F145" s="8">
        <v>4.6709938544886018</v>
      </c>
      <c r="G145" s="11">
        <f t="shared" ref="G145" si="35">AVERAGE(F144:F145)</f>
        <v>0.33116523705859979</v>
      </c>
      <c r="H145" s="12">
        <v>3.3962860039999998</v>
      </c>
      <c r="I145" s="8">
        <v>11.637821908094292</v>
      </c>
      <c r="J145" s="11">
        <f t="shared" ref="J145" si="36">AVERAGE(I144:I145)</f>
        <v>7.8817199531990534</v>
      </c>
      <c r="K145" s="12">
        <v>-5.7298693089999997</v>
      </c>
      <c r="L145" s="8">
        <v>-2.6251883947686276</v>
      </c>
      <c r="M145" s="11">
        <f t="shared" ref="M145" si="37">+AVERAGE(L144:L145)</f>
        <v>-1.7445343313143915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1.6132349106506245</v>
      </c>
      <c r="S145" s="11">
        <f t="shared" ref="S145" si="39">AVERAGE(R144:R145)</f>
        <v>0.54079649336326452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0">AVERAGE(C145:C146)</f>
        <v>11.964078478042627</v>
      </c>
      <c r="E146" s="12">
        <v>4.6626999519999996</v>
      </c>
      <c r="F146" s="8">
        <v>1.3278943321128001</v>
      </c>
      <c r="G146" s="11">
        <f t="shared" ref="G146" si="41">AVERAGE(F145:F146)</f>
        <v>2.9994440933007009</v>
      </c>
      <c r="H146" s="12">
        <v>4.3782206400000003</v>
      </c>
      <c r="I146" s="8">
        <v>2.2186647723887734</v>
      </c>
      <c r="J146" s="11">
        <f t="shared" ref="J146" si="42">AVERAGE(I145:I146)</f>
        <v>6.9282433402415329</v>
      </c>
      <c r="K146" s="12">
        <v>-2.6542968729999998</v>
      </c>
      <c r="L146" s="8">
        <v>-1.0220099104657736</v>
      </c>
      <c r="M146" s="11">
        <f t="shared" ref="M146" si="43">+AVERAGE(L145:L146)</f>
        <v>-1.8235991526172006</v>
      </c>
      <c r="N146" s="12">
        <v>18.521955794</v>
      </c>
      <c r="O146" s="8" t="s">
        <v>8</v>
      </c>
      <c r="P146" s="11">
        <f t="shared" ref="P146" si="44">AVERAGE(N145:N146)</f>
        <v>18.846016776500001</v>
      </c>
      <c r="Q146" s="12">
        <v>-2.311716321</v>
      </c>
      <c r="R146" s="8">
        <v>-2.212657198294429</v>
      </c>
      <c r="S146" s="11">
        <f t="shared" ref="S146" si="45">AVERAGE(R145:R146)</f>
        <v>-0.29971114382190223</v>
      </c>
      <c r="T146" s="12">
        <v>13.843800204000001</v>
      </c>
      <c r="U146" s="8" t="s">
        <v>8</v>
      </c>
      <c r="V146" s="12">
        <v>42.095042679999999</v>
      </c>
      <c r="W146" s="8" t="s">
        <v>8</v>
      </c>
      <c r="X146" s="8">
        <v>34.783976357999997</v>
      </c>
      <c r="Y146" s="8" t="s">
        <v>8</v>
      </c>
      <c r="Z146" s="8">
        <v>35.588190591</v>
      </c>
      <c r="AA146" s="8" t="s">
        <v>8</v>
      </c>
      <c r="AB146" s="8">
        <v>3.113490359</v>
      </c>
      <c r="AC146" s="8" t="s">
        <v>8</v>
      </c>
      <c r="AD146" s="8">
        <v>25.767038875000001</v>
      </c>
      <c r="AE146" s="8" t="s">
        <v>8</v>
      </c>
      <c r="AF146" s="8">
        <v>13.152176056</v>
      </c>
      <c r="AG146" s="11" t="s">
        <v>8</v>
      </c>
      <c r="AH146" s="12">
        <v>26.553850089000001</v>
      </c>
      <c r="AI146" s="8" t="s">
        <v>8</v>
      </c>
      <c r="AJ146" s="8">
        <v>19.518813824999999</v>
      </c>
      <c r="AK146" s="8" t="s">
        <v>8</v>
      </c>
      <c r="AL146" s="8">
        <v>30.373899889</v>
      </c>
      <c r="AM146" s="8" t="s">
        <v>8</v>
      </c>
      <c r="AN146" s="8">
        <v>0.93663695999999996</v>
      </c>
      <c r="AO146" s="8" t="s">
        <v>8</v>
      </c>
      <c r="AP146" s="8">
        <v>8.6623948239999997</v>
      </c>
      <c r="AQ146" s="8" t="s">
        <v>8</v>
      </c>
      <c r="AR146" s="8">
        <v>11.418825685</v>
      </c>
      <c r="AS146" s="11" t="s">
        <v>8</v>
      </c>
    </row>
    <row r="147" spans="1:45">
      <c r="A147" s="3">
        <v>45200</v>
      </c>
      <c r="B147" s="8">
        <v>10.079782776</v>
      </c>
      <c r="C147" s="8">
        <v>6.2681621012235071</v>
      </c>
      <c r="D147" s="11">
        <f t="shared" ref="D147" si="46">AVERAGE(C146:C147)</f>
        <v>6.5683204417353052</v>
      </c>
      <c r="E147" s="12">
        <v>7.790991086</v>
      </c>
      <c r="F147" s="8">
        <v>7.9800057066967351</v>
      </c>
      <c r="G147" s="11">
        <f t="shared" ref="G147" si="47">AVERAGE(F146:F147)</f>
        <v>4.6539500194047676</v>
      </c>
      <c r="H147" s="12">
        <v>7.3970123149999996</v>
      </c>
      <c r="I147" s="8">
        <v>4.1425795995751358</v>
      </c>
      <c r="J147" s="11">
        <f t="shared" ref="J147" si="48">AVERAGE(I146:I147)</f>
        <v>3.1806221859819548</v>
      </c>
      <c r="K147" s="12">
        <v>-2.5271618189999998</v>
      </c>
      <c r="L147" s="8">
        <v>-2.9530017933366999</v>
      </c>
      <c r="M147" s="11">
        <f t="shared" ref="M147" si="49">+AVERAGE(L146:L147)</f>
        <v>-1.9875058519012367</v>
      </c>
      <c r="N147" s="12">
        <v>17.571628109999999</v>
      </c>
      <c r="O147" s="8" t="s">
        <v>8</v>
      </c>
      <c r="P147" s="11">
        <f t="shared" ref="P147" si="50">AVERAGE(N146:N147)</f>
        <v>18.046791952</v>
      </c>
      <c r="Q147" s="12">
        <v>2.8060992869999999</v>
      </c>
      <c r="R147" s="8">
        <v>1.9709356594635212</v>
      </c>
      <c r="S147" s="11">
        <f t="shared" ref="S147" si="51">AVERAGE(R146:R147)</f>
        <v>-0.12086076941545387</v>
      </c>
      <c r="T147" s="12">
        <v>12.798246859000001</v>
      </c>
      <c r="U147" s="8" t="s">
        <v>8</v>
      </c>
      <c r="V147" s="12">
        <v>37.134805018999998</v>
      </c>
      <c r="W147" s="8" t="s">
        <v>8</v>
      </c>
      <c r="X147" s="8">
        <v>27.056133268</v>
      </c>
      <c r="Y147" s="8" t="s">
        <v>8</v>
      </c>
      <c r="Z147" s="8">
        <v>34.614466102000002</v>
      </c>
      <c r="AA147" s="8" t="s">
        <v>8</v>
      </c>
      <c r="AB147" s="8">
        <v>7.3703748359999999</v>
      </c>
      <c r="AC147" s="8" t="s">
        <v>8</v>
      </c>
      <c r="AD147" s="8">
        <v>23.012676319000001</v>
      </c>
      <c r="AE147" s="8" t="s">
        <v>8</v>
      </c>
      <c r="AF147" s="8">
        <v>13.089577994000001</v>
      </c>
      <c r="AG147" s="11" t="s">
        <v>8</v>
      </c>
      <c r="AH147" s="12">
        <v>20.840004657000001</v>
      </c>
      <c r="AI147" s="8" t="s">
        <v>8</v>
      </c>
      <c r="AJ147" s="8">
        <v>21.473635251000001</v>
      </c>
      <c r="AK147" s="8" t="s">
        <v>8</v>
      </c>
      <c r="AL147" s="8">
        <v>28.535870201000002</v>
      </c>
      <c r="AM147" s="8" t="s">
        <v>8</v>
      </c>
      <c r="AN147" s="8">
        <v>4.7246516769999998</v>
      </c>
      <c r="AO147" s="8" t="s">
        <v>8</v>
      </c>
      <c r="AP147" s="8">
        <v>13.716089962</v>
      </c>
      <c r="AQ147" s="8" t="s">
        <v>8</v>
      </c>
      <c r="AR147" s="8">
        <v>10.709748249</v>
      </c>
      <c r="AS147" s="11" t="s">
        <v>8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1"/>
  <sheetViews>
    <sheetView showGridLines="0" zoomScaleNormal="100" workbookViewId="0">
      <pane xSplit="1" ySplit="8" topLeftCell="B273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753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990</v>
      </c>
    </row>
    <row r="5" spans="1:7" ht="30" customHeight="1">
      <c r="A5" s="70" t="s">
        <v>0</v>
      </c>
      <c r="B5" s="72" t="s">
        <v>978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28.335116116222224</v>
      </c>
      <c r="D9" s="9" t="s">
        <v>8</v>
      </c>
      <c r="E9" s="10">
        <v>18.7</v>
      </c>
      <c r="F9" s="10">
        <v>18.8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24.38774507255556</v>
      </c>
      <c r="D10" s="11" t="s">
        <v>8</v>
      </c>
      <c r="E10" s="10">
        <v>16.2</v>
      </c>
      <c r="F10" s="10">
        <v>14.8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10">
        <v>16.600000000000001</v>
      </c>
      <c r="G11" s="11">
        <f>AVERAGE(F9:F11)</f>
        <v>16.733333333333334</v>
      </c>
    </row>
    <row r="12" spans="1:7">
      <c r="A12" s="29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10">
        <v>14.5</v>
      </c>
      <c r="G12" s="11">
        <f t="shared" ref="G12:G75" si="1">AVERAGE(F10:F12)</f>
        <v>15.300000000000002</v>
      </c>
    </row>
    <row r="13" spans="1:7">
      <c r="A13" s="29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10">
        <v>11.5</v>
      </c>
      <c r="G13" s="11">
        <f t="shared" si="1"/>
        <v>14.200000000000001</v>
      </c>
    </row>
    <row r="14" spans="1:7">
      <c r="A14" s="29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10">
        <v>7.6</v>
      </c>
      <c r="G14" s="11">
        <f t="shared" si="1"/>
        <v>11.200000000000001</v>
      </c>
    </row>
    <row r="15" spans="1:7">
      <c r="A15" s="29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10">
        <v>0.5</v>
      </c>
      <c r="G15" s="11">
        <f t="shared" si="1"/>
        <v>6.5333333333333341</v>
      </c>
    </row>
    <row r="16" spans="1:7">
      <c r="A16" s="29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10">
        <v>-6.8</v>
      </c>
      <c r="G16" s="11">
        <f t="shared" si="1"/>
        <v>0.43333333333333329</v>
      </c>
    </row>
    <row r="17" spans="1:7">
      <c r="A17" s="29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10">
        <v>-4.5999999999999996</v>
      </c>
      <c r="G17" s="11">
        <f t="shared" si="1"/>
        <v>-3.6333333333333329</v>
      </c>
    </row>
    <row r="18" spans="1:7">
      <c r="A18" s="29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10">
        <v>3.7</v>
      </c>
      <c r="G18" s="11">
        <f t="shared" si="1"/>
        <v>-2.566666666666666</v>
      </c>
    </row>
    <row r="19" spans="1:7">
      <c r="A19" s="29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10">
        <v>4</v>
      </c>
      <c r="G19" s="11">
        <f t="shared" si="1"/>
        <v>1.0333333333333334</v>
      </c>
    </row>
    <row r="20" spans="1:7">
      <c r="A20" s="29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10">
        <v>7.2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10">
        <v>7.1</v>
      </c>
      <c r="G21" s="11">
        <f t="shared" si="1"/>
        <v>6.0999999999999988</v>
      </c>
    </row>
    <row r="22" spans="1:7">
      <c r="A22" s="29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10">
        <v>5.3</v>
      </c>
      <c r="G22" s="11">
        <f t="shared" si="1"/>
        <v>6.5333333333333341</v>
      </c>
    </row>
    <row r="23" spans="1:7">
      <c r="A23" s="29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10">
        <v>2.2000000000000002</v>
      </c>
      <c r="G23" s="11">
        <f t="shared" si="1"/>
        <v>4.8666666666666663</v>
      </c>
    </row>
    <row r="24" spans="1:7">
      <c r="A24" s="29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10">
        <v>-1.2</v>
      </c>
      <c r="G24" s="11">
        <f t="shared" si="1"/>
        <v>2.1</v>
      </c>
    </row>
    <row r="25" spans="1:7">
      <c r="A25" s="29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10">
        <v>-6.7</v>
      </c>
      <c r="G25" s="11">
        <f t="shared" si="1"/>
        <v>-1.9000000000000001</v>
      </c>
    </row>
    <row r="26" spans="1:7">
      <c r="A26" s="29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10">
        <v>-3.6</v>
      </c>
      <c r="G26" s="11">
        <f t="shared" si="1"/>
        <v>-3.8333333333333335</v>
      </c>
    </row>
    <row r="27" spans="1:7">
      <c r="A27" s="29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10">
        <v>-6.1</v>
      </c>
      <c r="G27" s="11">
        <f t="shared" si="1"/>
        <v>-5.4666666666666659</v>
      </c>
    </row>
    <row r="28" spans="1:7">
      <c r="A28" s="29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10">
        <v>-5</v>
      </c>
      <c r="G28" s="11">
        <f t="shared" si="1"/>
        <v>-4.8999999999999995</v>
      </c>
    </row>
    <row r="29" spans="1:7">
      <c r="A29" s="29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10">
        <v>-4.9000000000000004</v>
      </c>
      <c r="G29" s="11">
        <f t="shared" si="1"/>
        <v>-5.333333333333333</v>
      </c>
    </row>
    <row r="30" spans="1:7">
      <c r="A30" s="29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10">
        <v>-3.4</v>
      </c>
      <c r="G30" s="11">
        <f t="shared" si="1"/>
        <v>-4.4333333333333336</v>
      </c>
    </row>
    <row r="31" spans="1:7">
      <c r="A31" s="29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10">
        <v>-3.2</v>
      </c>
      <c r="G31" s="11">
        <f t="shared" si="1"/>
        <v>-3.8333333333333335</v>
      </c>
    </row>
    <row r="32" spans="1:7">
      <c r="A32" s="29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10">
        <v>-4.3</v>
      </c>
      <c r="G32" s="11">
        <f t="shared" si="1"/>
        <v>-3.6333333333333329</v>
      </c>
    </row>
    <row r="33" spans="1:7">
      <c r="A33" s="29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10">
        <v>-2.8</v>
      </c>
      <c r="G33" s="11">
        <f t="shared" si="1"/>
        <v>-3.4333333333333336</v>
      </c>
    </row>
    <row r="34" spans="1:7">
      <c r="A34" s="29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10">
        <v>-3.3</v>
      </c>
      <c r="G34" s="11">
        <f t="shared" si="1"/>
        <v>-3.4666666666666663</v>
      </c>
    </row>
    <row r="35" spans="1:7">
      <c r="A35" s="29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10">
        <v>-1.3</v>
      </c>
      <c r="G35" s="11">
        <f t="shared" si="1"/>
        <v>-2.4666666666666663</v>
      </c>
    </row>
    <row r="36" spans="1:7">
      <c r="A36" s="29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10">
        <v>0.7</v>
      </c>
      <c r="G36" s="11">
        <f t="shared" si="1"/>
        <v>-1.2999999999999998</v>
      </c>
    </row>
    <row r="37" spans="1:7">
      <c r="A37" s="29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10">
        <v>2.6</v>
      </c>
      <c r="G37" s="11">
        <f t="shared" si="1"/>
        <v>0.66666666666666663</v>
      </c>
    </row>
    <row r="38" spans="1:7">
      <c r="A38" s="29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10">
        <v>3.4</v>
      </c>
      <c r="G38" s="11">
        <f t="shared" si="1"/>
        <v>2.2333333333333329</v>
      </c>
    </row>
    <row r="39" spans="1:7">
      <c r="A39" s="29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10">
        <v>5.9</v>
      </c>
      <c r="G39" s="11">
        <f t="shared" si="1"/>
        <v>3.9666666666666668</v>
      </c>
    </row>
    <row r="40" spans="1:7">
      <c r="A40" s="29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10">
        <v>5.6</v>
      </c>
      <c r="G40" s="11">
        <f t="shared" si="1"/>
        <v>4.9666666666666668</v>
      </c>
    </row>
    <row r="41" spans="1:7">
      <c r="A41" s="29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10">
        <v>8.9</v>
      </c>
      <c r="G41" s="11">
        <f t="shared" si="1"/>
        <v>6.8</v>
      </c>
    </row>
    <row r="42" spans="1:7">
      <c r="A42" s="29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10">
        <v>6.7</v>
      </c>
      <c r="G42" s="11">
        <f t="shared" si="1"/>
        <v>7.0666666666666664</v>
      </c>
    </row>
    <row r="43" spans="1:7">
      <c r="A43" s="29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10">
        <v>7.1</v>
      </c>
      <c r="G44" s="11">
        <f t="shared" si="1"/>
        <v>8.0666666666666682</v>
      </c>
    </row>
    <row r="45" spans="1:7">
      <c r="A45" s="29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10">
        <v>6.6</v>
      </c>
      <c r="G45" s="11">
        <f t="shared" si="1"/>
        <v>8.0333333333333332</v>
      </c>
    </row>
    <row r="46" spans="1:7">
      <c r="A46" s="29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10">
        <v>6</v>
      </c>
      <c r="G46" s="11">
        <f t="shared" si="1"/>
        <v>6.5666666666666664</v>
      </c>
    </row>
    <row r="47" spans="1:7">
      <c r="A47" s="29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10">
        <v>7.4</v>
      </c>
      <c r="G47" s="11">
        <f t="shared" si="1"/>
        <v>6.666666666666667</v>
      </c>
    </row>
    <row r="48" spans="1:7">
      <c r="A48" s="29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10">
        <v>8.3000000000000007</v>
      </c>
      <c r="G48" s="11">
        <f t="shared" si="1"/>
        <v>7.2333333333333343</v>
      </c>
    </row>
    <row r="49" spans="1:7">
      <c r="A49" s="29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10">
        <v>8.6</v>
      </c>
      <c r="G50" s="11">
        <f t="shared" si="1"/>
        <v>7.4333333333333336</v>
      </c>
    </row>
    <row r="51" spans="1:7">
      <c r="A51" s="29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10">
        <v>8.1</v>
      </c>
      <c r="G51" s="11">
        <f t="shared" si="1"/>
        <v>7.3666666666666671</v>
      </c>
    </row>
    <row r="52" spans="1:7">
      <c r="A52" s="29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10">
        <v>8</v>
      </c>
      <c r="G52" s="11">
        <f t="shared" si="1"/>
        <v>8.2333333333333325</v>
      </c>
    </row>
    <row r="53" spans="1:7">
      <c r="A53" s="29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10">
        <v>6</v>
      </c>
      <c r="G53" s="11">
        <f t="shared" si="1"/>
        <v>7.3666666666666671</v>
      </c>
    </row>
    <row r="54" spans="1:7">
      <c r="A54" s="29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10">
        <v>9.6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10">
        <v>6.8</v>
      </c>
      <c r="G55" s="11">
        <f t="shared" si="1"/>
        <v>7.4666666666666659</v>
      </c>
    </row>
    <row r="56" spans="1:7">
      <c r="A56" s="29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10">
        <v>7.2</v>
      </c>
      <c r="G56" s="11">
        <f t="shared" si="1"/>
        <v>7.8666666666666663</v>
      </c>
    </row>
    <row r="57" spans="1:7">
      <c r="A57" s="29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10">
        <v>8.6999999999999993</v>
      </c>
      <c r="G57" s="11">
        <f t="shared" si="1"/>
        <v>7.5666666666666664</v>
      </c>
    </row>
    <row r="58" spans="1:7">
      <c r="A58" s="29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10">
        <v>9.4</v>
      </c>
      <c r="G58" s="11">
        <f t="shared" si="1"/>
        <v>8.4333333333333318</v>
      </c>
    </row>
    <row r="59" spans="1:7">
      <c r="A59" s="29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10">
        <v>9</v>
      </c>
      <c r="G59" s="11">
        <f t="shared" si="1"/>
        <v>9.0333333333333332</v>
      </c>
    </row>
    <row r="60" spans="1:7">
      <c r="A60" s="29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10">
        <v>9.9</v>
      </c>
      <c r="G60" s="11">
        <f t="shared" si="1"/>
        <v>9.4333333333333318</v>
      </c>
    </row>
    <row r="61" spans="1:7">
      <c r="A61" s="29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10">
        <v>9.1999999999999993</v>
      </c>
      <c r="G61" s="11">
        <f t="shared" si="1"/>
        <v>9.3666666666666654</v>
      </c>
    </row>
    <row r="62" spans="1:7">
      <c r="A62" s="29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10">
        <v>10.4</v>
      </c>
      <c r="G62" s="11">
        <f t="shared" si="1"/>
        <v>9.8333333333333339</v>
      </c>
    </row>
    <row r="63" spans="1:7">
      <c r="A63" s="29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10">
        <v>12.7</v>
      </c>
      <c r="G63" s="11">
        <f t="shared" si="1"/>
        <v>10.766666666666666</v>
      </c>
    </row>
    <row r="64" spans="1:7">
      <c r="A64" s="29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10">
        <v>13.4</v>
      </c>
      <c r="G64" s="11">
        <f t="shared" si="1"/>
        <v>12.166666666666666</v>
      </c>
    </row>
    <row r="65" spans="1:7">
      <c r="A65" s="29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10">
        <v>13.6</v>
      </c>
      <c r="G65" s="11">
        <f t="shared" si="1"/>
        <v>13.233333333333334</v>
      </c>
    </row>
    <row r="66" spans="1:7">
      <c r="A66" s="29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10">
        <v>15.3</v>
      </c>
      <c r="G66" s="11">
        <f t="shared" si="1"/>
        <v>14.1</v>
      </c>
    </row>
    <row r="67" spans="1:7">
      <c r="A67" s="29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10">
        <v>12.8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10">
        <v>14.6</v>
      </c>
      <c r="G68" s="11">
        <f t="shared" si="1"/>
        <v>14.233333333333334</v>
      </c>
    </row>
    <row r="69" spans="1:7">
      <c r="A69" s="29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10">
        <v>16.2</v>
      </c>
      <c r="G69" s="11">
        <f t="shared" si="1"/>
        <v>14.533333333333331</v>
      </c>
    </row>
    <row r="70" spans="1:7">
      <c r="A70" s="29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10">
        <v>17.3</v>
      </c>
      <c r="G70" s="11">
        <f t="shared" si="1"/>
        <v>16.033333333333331</v>
      </c>
    </row>
    <row r="71" spans="1:7">
      <c r="A71" s="29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10">
        <v>16.600000000000001</v>
      </c>
      <c r="G71" s="11">
        <f t="shared" si="1"/>
        <v>16.7</v>
      </c>
    </row>
    <row r="72" spans="1:7">
      <c r="A72" s="29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10">
        <v>16.100000000000001</v>
      </c>
      <c r="G72" s="11">
        <f t="shared" si="1"/>
        <v>16.666666666666668</v>
      </c>
    </row>
    <row r="73" spans="1:7">
      <c r="A73" s="29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10">
        <v>17.3</v>
      </c>
      <c r="G73" s="11">
        <f t="shared" si="1"/>
        <v>16.666666666666668</v>
      </c>
    </row>
    <row r="74" spans="1:7">
      <c r="A74" s="29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10">
        <v>15.8</v>
      </c>
      <c r="G74" s="11">
        <f t="shared" si="1"/>
        <v>16.400000000000002</v>
      </c>
    </row>
    <row r="75" spans="1:7">
      <c r="A75" s="29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10">
        <v>17.8</v>
      </c>
      <c r="G75" s="11">
        <f t="shared" si="1"/>
        <v>16.966666666666669</v>
      </c>
    </row>
    <row r="76" spans="1:7">
      <c r="A76" s="29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10">
        <v>17.3</v>
      </c>
      <c r="G76" s="11">
        <f t="shared" ref="G76:G139" si="3">AVERAGE(F74:F76)</f>
        <v>16.966666666666669</v>
      </c>
    </row>
    <row r="77" spans="1:7">
      <c r="A77" s="29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10">
        <v>19</v>
      </c>
      <c r="G77" s="11">
        <f t="shared" si="3"/>
        <v>18.033333333333335</v>
      </c>
    </row>
    <row r="78" spans="1:7">
      <c r="A78" s="29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10">
        <v>18.100000000000001</v>
      </c>
      <c r="G78" s="11">
        <f t="shared" si="3"/>
        <v>18.133333333333333</v>
      </c>
    </row>
    <row r="79" spans="1:7">
      <c r="A79" s="29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10">
        <v>17.600000000000001</v>
      </c>
      <c r="G79" s="11">
        <f t="shared" si="3"/>
        <v>18.233333333333334</v>
      </c>
    </row>
    <row r="80" spans="1:7">
      <c r="A80" s="29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10">
        <v>19.600000000000001</v>
      </c>
      <c r="G80" s="11">
        <f t="shared" si="3"/>
        <v>18.433333333333334</v>
      </c>
    </row>
    <row r="81" spans="1:7">
      <c r="A81" s="29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10">
        <v>19.899999999999999</v>
      </c>
      <c r="G81" s="11">
        <f t="shared" si="3"/>
        <v>19.033333333333335</v>
      </c>
    </row>
    <row r="82" spans="1:7">
      <c r="A82" s="29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10">
        <v>17.7</v>
      </c>
      <c r="G82" s="11">
        <f t="shared" si="3"/>
        <v>19.066666666666666</v>
      </c>
    </row>
    <row r="83" spans="1:7">
      <c r="A83" s="29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10">
        <v>17.399999999999999</v>
      </c>
      <c r="G83" s="11">
        <f t="shared" si="3"/>
        <v>18.333333333333332</v>
      </c>
    </row>
    <row r="84" spans="1:7">
      <c r="A84" s="29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10">
        <v>17.2</v>
      </c>
      <c r="G84" s="11">
        <f t="shared" si="3"/>
        <v>17.433333333333334</v>
      </c>
    </row>
    <row r="85" spans="1:7">
      <c r="A85" s="29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10">
        <v>17.2</v>
      </c>
      <c r="G85" s="11">
        <f t="shared" si="3"/>
        <v>17.266666666666666</v>
      </c>
    </row>
    <row r="86" spans="1:7">
      <c r="A86" s="29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10">
        <v>14.9</v>
      </c>
      <c r="G86" s="11">
        <f t="shared" si="3"/>
        <v>16.433333333333334</v>
      </c>
    </row>
    <row r="87" spans="1:7">
      <c r="A87" s="29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10">
        <v>14.6</v>
      </c>
      <c r="G87" s="11">
        <f t="shared" si="3"/>
        <v>15.566666666666668</v>
      </c>
    </row>
    <row r="88" spans="1:7">
      <c r="A88" s="29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10">
        <v>12.6</v>
      </c>
      <c r="G88" s="11">
        <f t="shared" si="3"/>
        <v>14.033333333333333</v>
      </c>
    </row>
    <row r="89" spans="1:7">
      <c r="A89" s="29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10">
        <v>12.2</v>
      </c>
      <c r="G89" s="11">
        <f t="shared" si="3"/>
        <v>13.133333333333333</v>
      </c>
    </row>
    <row r="90" spans="1:7">
      <c r="A90" s="29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10">
        <v>11.9</v>
      </c>
      <c r="G90" s="11">
        <f t="shared" si="3"/>
        <v>12.233333333333333</v>
      </c>
    </row>
    <row r="91" spans="1:7">
      <c r="A91" s="29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10">
        <v>10.5</v>
      </c>
      <c r="G91" s="11">
        <f t="shared" si="3"/>
        <v>11.533333333333333</v>
      </c>
    </row>
    <row r="92" spans="1:7">
      <c r="A92" s="29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10">
        <v>8.9</v>
      </c>
      <c r="G92" s="11">
        <f t="shared" si="3"/>
        <v>10.433333333333332</v>
      </c>
    </row>
    <row r="93" spans="1:7">
      <c r="A93" s="29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10">
        <v>7.6</v>
      </c>
      <c r="G93" s="11">
        <f t="shared" si="3"/>
        <v>9</v>
      </c>
    </row>
    <row r="94" spans="1:7">
      <c r="A94" s="29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10">
        <v>8.3000000000000007</v>
      </c>
      <c r="G94" s="11">
        <f t="shared" si="3"/>
        <v>8.2666666666666675</v>
      </c>
    </row>
    <row r="95" spans="1:7">
      <c r="A95" s="29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10">
        <v>5.4</v>
      </c>
      <c r="G95" s="11">
        <f t="shared" si="3"/>
        <v>7.1000000000000005</v>
      </c>
    </row>
    <row r="96" spans="1:7">
      <c r="A96" s="29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10">
        <v>1.9</v>
      </c>
      <c r="G96" s="11">
        <f t="shared" si="3"/>
        <v>5.2</v>
      </c>
    </row>
    <row r="97" spans="1:7">
      <c r="A97" s="29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10">
        <v>-2.9</v>
      </c>
      <c r="G97" s="11">
        <f t="shared" si="3"/>
        <v>1.4666666666666668</v>
      </c>
    </row>
    <row r="98" spans="1:7">
      <c r="A98" s="29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10">
        <v>-3.2</v>
      </c>
      <c r="G98" s="11">
        <f t="shared" si="3"/>
        <v>-1.4000000000000001</v>
      </c>
    </row>
    <row r="99" spans="1:7">
      <c r="A99" s="29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10">
        <v>-8</v>
      </c>
      <c r="G99" s="11">
        <f t="shared" si="3"/>
        <v>-4.7</v>
      </c>
    </row>
    <row r="100" spans="1:7">
      <c r="A100" s="29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10">
        <v>-11.3</v>
      </c>
      <c r="G100" s="11">
        <f t="shared" si="3"/>
        <v>-7.5</v>
      </c>
    </row>
    <row r="101" spans="1:7">
      <c r="A101" s="29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10">
        <v>-16.7</v>
      </c>
      <c r="G101" s="11">
        <f t="shared" si="3"/>
        <v>-12</v>
      </c>
    </row>
    <row r="102" spans="1:7">
      <c r="A102" s="29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10">
        <v>-18.600000000000001</v>
      </c>
      <c r="G102" s="11">
        <f t="shared" si="3"/>
        <v>-15.533333333333333</v>
      </c>
    </row>
    <row r="103" spans="1:7">
      <c r="A103" s="29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10">
        <v>-20.3</v>
      </c>
      <c r="G103" s="11">
        <f t="shared" si="3"/>
        <v>-18.533333333333331</v>
      </c>
    </row>
    <row r="104" spans="1:7">
      <c r="A104" s="29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10">
        <v>-23.3</v>
      </c>
      <c r="G104" s="11">
        <f t="shared" si="3"/>
        <v>-20.733333333333334</v>
      </c>
    </row>
    <row r="105" spans="1:7">
      <c r="A105" s="29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10">
        <v>-22.6</v>
      </c>
      <c r="G105" s="11">
        <f t="shared" si="3"/>
        <v>-22.066666666666666</v>
      </c>
    </row>
    <row r="106" spans="1:7">
      <c r="A106" s="29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10">
        <v>-18.8</v>
      </c>
      <c r="G106" s="11">
        <f t="shared" si="3"/>
        <v>-21.566666666666666</v>
      </c>
    </row>
    <row r="107" spans="1:7">
      <c r="A107" s="29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10">
        <v>-16.5</v>
      </c>
      <c r="G107" s="11">
        <f t="shared" si="3"/>
        <v>-19.3</v>
      </c>
    </row>
    <row r="108" spans="1:7">
      <c r="A108" s="29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10">
        <v>-14.5</v>
      </c>
      <c r="G108" s="11">
        <f t="shared" si="3"/>
        <v>-16.599999999999998</v>
      </c>
    </row>
    <row r="109" spans="1:7">
      <c r="A109" s="29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10">
        <v>-8.5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10">
        <v>-6.3</v>
      </c>
      <c r="G110" s="11">
        <f t="shared" si="3"/>
        <v>-9.7666666666666675</v>
      </c>
    </row>
    <row r="111" spans="1:7">
      <c r="A111" s="29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10">
        <v>-5.6</v>
      </c>
      <c r="G111" s="11">
        <f t="shared" si="3"/>
        <v>-6.8</v>
      </c>
    </row>
    <row r="112" spans="1:7">
      <c r="A112" s="29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10">
        <v>-3.8</v>
      </c>
      <c r="G112" s="11">
        <f t="shared" si="3"/>
        <v>-5.2333333333333334</v>
      </c>
    </row>
    <row r="113" spans="1:7">
      <c r="A113" s="29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10">
        <v>-1.7</v>
      </c>
      <c r="G113" s="11">
        <f t="shared" si="3"/>
        <v>-3.6999999999999993</v>
      </c>
    </row>
    <row r="114" spans="1:7">
      <c r="A114" s="29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10">
        <v>-0.2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10">
        <v>0</v>
      </c>
      <c r="G115" s="11">
        <f t="shared" si="3"/>
        <v>-0.6333333333333333</v>
      </c>
    </row>
    <row r="116" spans="1:7">
      <c r="A116" s="29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10">
        <v>0.7</v>
      </c>
      <c r="G116" s="11">
        <f t="shared" si="3"/>
        <v>0.16666666666666666</v>
      </c>
    </row>
    <row r="117" spans="1:7">
      <c r="A117" s="29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10">
        <v>5.4</v>
      </c>
      <c r="G117" s="11">
        <f t="shared" si="3"/>
        <v>2.0333333333333337</v>
      </c>
    </row>
    <row r="118" spans="1:7">
      <c r="A118" s="29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10">
        <v>3</v>
      </c>
      <c r="G118" s="11">
        <f t="shared" si="3"/>
        <v>3.0333333333333337</v>
      </c>
    </row>
    <row r="119" spans="1:7">
      <c r="A119" s="29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10">
        <v>2.9</v>
      </c>
      <c r="G119" s="11">
        <f t="shared" si="3"/>
        <v>3.7666666666666671</v>
      </c>
    </row>
    <row r="120" spans="1:7">
      <c r="A120" s="29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10">
        <v>5</v>
      </c>
      <c r="G120" s="11">
        <f t="shared" si="3"/>
        <v>3.6333333333333333</v>
      </c>
    </row>
    <row r="121" spans="1:7">
      <c r="A121" s="29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10">
        <v>5.2</v>
      </c>
      <c r="G121" s="11">
        <f t="shared" si="3"/>
        <v>4.3666666666666671</v>
      </c>
    </row>
    <row r="122" spans="1:7">
      <c r="A122" s="29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10">
        <v>7</v>
      </c>
      <c r="G122" s="11">
        <f t="shared" si="3"/>
        <v>5.7333333333333334</v>
      </c>
    </row>
    <row r="123" spans="1:7">
      <c r="A123" s="29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10">
        <v>7.2</v>
      </c>
      <c r="G123" s="11">
        <f t="shared" si="3"/>
        <v>6.4666666666666659</v>
      </c>
    </row>
    <row r="124" spans="1:7">
      <c r="A124" s="29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10">
        <v>7.5</v>
      </c>
      <c r="G124" s="11">
        <f t="shared" si="3"/>
        <v>7.2333333333333334</v>
      </c>
    </row>
    <row r="125" spans="1:7">
      <c r="A125" s="29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10">
        <v>7.3</v>
      </c>
      <c r="G125" s="11">
        <f t="shared" si="3"/>
        <v>7.333333333333333</v>
      </c>
    </row>
    <row r="126" spans="1:7">
      <c r="A126" s="29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10">
        <v>8.6</v>
      </c>
      <c r="G127" s="11">
        <f t="shared" si="3"/>
        <v>7.5666666666666664</v>
      </c>
    </row>
    <row r="128" spans="1:7">
      <c r="A128" s="29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10">
        <v>7.3</v>
      </c>
      <c r="G128" s="11">
        <f t="shared" si="3"/>
        <v>7.5666666666666664</v>
      </c>
    </row>
    <row r="129" spans="1:7">
      <c r="A129" s="29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10">
        <v>7.6</v>
      </c>
      <c r="G129" s="11">
        <f t="shared" si="3"/>
        <v>7.833333333333333</v>
      </c>
    </row>
    <row r="130" spans="1:7">
      <c r="A130" s="29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10">
        <v>8.3000000000000007</v>
      </c>
      <c r="G130" s="11">
        <f t="shared" si="3"/>
        <v>7.7333333333333334</v>
      </c>
    </row>
    <row r="131" spans="1:7">
      <c r="A131" s="29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10">
        <v>8.5</v>
      </c>
      <c r="G131" s="11">
        <f t="shared" si="3"/>
        <v>8.1333333333333329</v>
      </c>
    </row>
    <row r="132" spans="1:7">
      <c r="A132" s="29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10">
        <v>7.3</v>
      </c>
      <c r="G132" s="11">
        <f t="shared" si="3"/>
        <v>8.0333333333333332</v>
      </c>
    </row>
    <row r="133" spans="1:7">
      <c r="A133" s="29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10">
        <v>4.9000000000000004</v>
      </c>
      <c r="G133" s="11">
        <f t="shared" si="3"/>
        <v>6.9000000000000012</v>
      </c>
    </row>
    <row r="134" spans="1:7">
      <c r="A134" s="29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10">
        <v>1.4</v>
      </c>
      <c r="G134" s="11">
        <f t="shared" si="3"/>
        <v>4.5333333333333332</v>
      </c>
    </row>
    <row r="135" spans="1:7">
      <c r="A135" s="29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10">
        <v>1.3</v>
      </c>
      <c r="G135" s="11">
        <f t="shared" si="3"/>
        <v>2.5333333333333337</v>
      </c>
    </row>
    <row r="136" spans="1:7">
      <c r="A136" s="29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10">
        <v>-0.1</v>
      </c>
      <c r="G136" s="11">
        <f t="shared" si="3"/>
        <v>0.8666666666666667</v>
      </c>
    </row>
    <row r="137" spans="1:7">
      <c r="A137" s="29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10">
        <v>-2.2000000000000002</v>
      </c>
      <c r="G137" s="11">
        <f t="shared" si="3"/>
        <v>-0.33333333333333343</v>
      </c>
    </row>
    <row r="138" spans="1:7">
      <c r="A138" s="29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10">
        <v>-2.6</v>
      </c>
      <c r="G138" s="11">
        <f t="shared" si="3"/>
        <v>-1.6333333333333335</v>
      </c>
    </row>
    <row r="139" spans="1:7">
      <c r="A139" s="29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10">
        <v>-0.6</v>
      </c>
      <c r="G140" s="11">
        <f t="shared" ref="G140:G203" si="5">AVERAGE(F138:F140)</f>
        <v>-1.6666666666666667</v>
      </c>
    </row>
    <row r="141" spans="1:7">
      <c r="A141" s="29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10">
        <v>-1.6</v>
      </c>
      <c r="G141" s="11">
        <f t="shared" si="5"/>
        <v>-1.3333333333333333</v>
      </c>
    </row>
    <row r="142" spans="1:7">
      <c r="A142" s="29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10">
        <v>-2.9</v>
      </c>
      <c r="G142" s="11">
        <f t="shared" si="5"/>
        <v>-1.7</v>
      </c>
    </row>
    <row r="143" spans="1:7">
      <c r="A143" s="29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10">
        <v>-4.5999999999999996</v>
      </c>
      <c r="G143" s="11">
        <f t="shared" si="5"/>
        <v>-3.0333333333333332</v>
      </c>
    </row>
    <row r="144" spans="1:7">
      <c r="A144" s="29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10">
        <v>-5.8</v>
      </c>
      <c r="G144" s="11">
        <f t="shared" si="5"/>
        <v>-4.4333333333333336</v>
      </c>
    </row>
    <row r="145" spans="1:7">
      <c r="A145" s="29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10">
        <v>-7</v>
      </c>
      <c r="G145" s="11">
        <f t="shared" si="5"/>
        <v>-5.8</v>
      </c>
    </row>
    <row r="146" spans="1:7">
      <c r="A146" s="29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10">
        <v>-8.5</v>
      </c>
      <c r="G146" s="11">
        <f t="shared" si="5"/>
        <v>-7.1000000000000005</v>
      </c>
    </row>
    <row r="147" spans="1:7">
      <c r="A147" s="29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10">
        <v>-7.5</v>
      </c>
      <c r="G147" s="11">
        <f t="shared" si="5"/>
        <v>-7.666666666666667</v>
      </c>
    </row>
    <row r="148" spans="1:7">
      <c r="A148" s="29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10">
        <v>-7.8</v>
      </c>
      <c r="G148" s="11">
        <f t="shared" si="5"/>
        <v>-7.9333333333333336</v>
      </c>
    </row>
    <row r="149" spans="1:7">
      <c r="A149" s="29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10">
        <v>-7</v>
      </c>
      <c r="G149" s="11">
        <f t="shared" si="5"/>
        <v>-7.4333333333333336</v>
      </c>
    </row>
    <row r="150" spans="1:7">
      <c r="A150" s="29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10">
        <v>-5.3</v>
      </c>
      <c r="G150" s="11">
        <f t="shared" si="5"/>
        <v>-6.7</v>
      </c>
    </row>
    <row r="151" spans="1:7">
      <c r="A151" s="29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10">
        <v>-5.7</v>
      </c>
      <c r="G152" s="11">
        <f t="shared" si="5"/>
        <v>-5.6333333333333329</v>
      </c>
    </row>
    <row r="153" spans="1:7">
      <c r="A153" s="29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10">
        <v>-8</v>
      </c>
      <c r="G153" s="11">
        <f t="shared" si="5"/>
        <v>-6.5333333333333341</v>
      </c>
    </row>
    <row r="154" spans="1:7">
      <c r="A154" s="29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10">
        <v>-6.7</v>
      </c>
      <c r="G154" s="11">
        <f t="shared" si="5"/>
        <v>-6.8</v>
      </c>
    </row>
    <row r="155" spans="1:7">
      <c r="A155" s="29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10">
        <v>-5.2</v>
      </c>
      <c r="G155" s="11">
        <f t="shared" si="5"/>
        <v>-6.6333333333333329</v>
      </c>
    </row>
    <row r="156" spans="1:7">
      <c r="A156" s="29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10">
        <v>-4.2</v>
      </c>
      <c r="G156" s="11">
        <f t="shared" si="5"/>
        <v>-5.3666666666666671</v>
      </c>
    </row>
    <row r="157" spans="1:7">
      <c r="A157" s="29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10">
        <v>-1.7</v>
      </c>
      <c r="G157" s="11">
        <f t="shared" si="5"/>
        <v>-3.6999999999999997</v>
      </c>
    </row>
    <row r="158" spans="1:7">
      <c r="A158" s="29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10">
        <v>0.3</v>
      </c>
      <c r="G158" s="11">
        <f t="shared" si="5"/>
        <v>-1.8666666666666669</v>
      </c>
    </row>
    <row r="159" spans="1:7">
      <c r="A159" s="29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10">
        <v>0.2</v>
      </c>
      <c r="G159" s="11">
        <f t="shared" si="5"/>
        <v>-0.39999999999999997</v>
      </c>
    </row>
    <row r="160" spans="1:7">
      <c r="A160" s="29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10">
        <v>2.2000000000000002</v>
      </c>
      <c r="G160" s="11">
        <f t="shared" si="5"/>
        <v>0.9</v>
      </c>
    </row>
    <row r="161" spans="1:7">
      <c r="A161" s="29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10">
        <v>2.4</v>
      </c>
      <c r="G161" s="11">
        <f t="shared" si="5"/>
        <v>1.6000000000000003</v>
      </c>
    </row>
    <row r="162" spans="1:7">
      <c r="A162" s="29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10">
        <v>5.2</v>
      </c>
      <c r="G165" s="11">
        <f t="shared" si="5"/>
        <v>4.8666666666666671</v>
      </c>
    </row>
    <row r="166" spans="1:7">
      <c r="A166" s="29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10">
        <v>4.8</v>
      </c>
      <c r="G166" s="11">
        <f t="shared" si="5"/>
        <v>5.3000000000000007</v>
      </c>
    </row>
    <row r="167" spans="1:7">
      <c r="A167" s="29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10">
        <v>5.3</v>
      </c>
      <c r="G167" s="11">
        <f t="shared" si="5"/>
        <v>5.1000000000000005</v>
      </c>
    </row>
    <row r="168" spans="1:7">
      <c r="A168" s="30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10">
        <v>5</v>
      </c>
      <c r="G168" s="11">
        <f t="shared" si="5"/>
        <v>5.0333333333333332</v>
      </c>
    </row>
    <row r="169" spans="1:7">
      <c r="A169" s="29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10">
        <v>4.5999999999999996</v>
      </c>
      <c r="G169" s="11">
        <f t="shared" si="5"/>
        <v>4.9666666666666668</v>
      </c>
    </row>
    <row r="170" spans="1:7">
      <c r="A170" s="29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10">
        <v>4</v>
      </c>
      <c r="G170" s="11">
        <f t="shared" si="5"/>
        <v>4.5333333333333332</v>
      </c>
    </row>
    <row r="171" spans="1:7">
      <c r="A171" s="29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10">
        <v>3.8</v>
      </c>
      <c r="G171" s="11">
        <f t="shared" si="5"/>
        <v>4.1333333333333329</v>
      </c>
    </row>
    <row r="172" spans="1:7">
      <c r="A172" s="29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10">
        <v>4.0999999999999996</v>
      </c>
      <c r="G172" s="11">
        <f t="shared" si="5"/>
        <v>3.9666666666666663</v>
      </c>
    </row>
    <row r="173" spans="1:7">
      <c r="A173" s="29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10">
        <v>5.6</v>
      </c>
      <c r="G173" s="11">
        <f t="shared" si="5"/>
        <v>4.5</v>
      </c>
    </row>
    <row r="174" spans="1:7">
      <c r="A174" s="29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10">
        <v>5.8</v>
      </c>
      <c r="G174" s="11">
        <f t="shared" si="5"/>
        <v>5.166666666666667</v>
      </c>
    </row>
    <row r="175" spans="1:7">
      <c r="A175" s="29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10">
        <v>5.9</v>
      </c>
      <c r="G175" s="11">
        <f t="shared" si="5"/>
        <v>5.7666666666666657</v>
      </c>
    </row>
    <row r="176" spans="1:7">
      <c r="A176" s="29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10">
        <v>7.5</v>
      </c>
      <c r="G176" s="11">
        <f t="shared" si="5"/>
        <v>6.3999999999999995</v>
      </c>
    </row>
    <row r="177" spans="1:7">
      <c r="A177" s="29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10">
        <v>8</v>
      </c>
      <c r="G177" s="11">
        <f t="shared" si="5"/>
        <v>7.1333333333333329</v>
      </c>
    </row>
    <row r="178" spans="1:7">
      <c r="A178" s="29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10">
        <v>8.5</v>
      </c>
      <c r="G178" s="11">
        <f t="shared" si="5"/>
        <v>8</v>
      </c>
    </row>
    <row r="179" spans="1:7">
      <c r="A179" s="29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10">
        <v>9.1999999999999993</v>
      </c>
      <c r="G179" s="11">
        <f t="shared" si="5"/>
        <v>8.5666666666666664</v>
      </c>
    </row>
    <row r="180" spans="1:7">
      <c r="A180" s="29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10">
        <v>9.6</v>
      </c>
      <c r="G180" s="11">
        <f t="shared" si="5"/>
        <v>9.1</v>
      </c>
    </row>
    <row r="181" spans="1:7">
      <c r="A181" s="29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10">
        <v>11.2</v>
      </c>
      <c r="G181" s="11">
        <f t="shared" si="5"/>
        <v>9.9999999999999982</v>
      </c>
    </row>
    <row r="182" spans="1:7">
      <c r="A182" s="29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10">
        <v>12.3</v>
      </c>
      <c r="G182" s="11">
        <f t="shared" si="5"/>
        <v>11.033333333333331</v>
      </c>
    </row>
    <row r="183" spans="1:7">
      <c r="A183" s="29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10">
        <v>12.2</v>
      </c>
      <c r="G183" s="11">
        <f t="shared" si="5"/>
        <v>11.9</v>
      </c>
    </row>
    <row r="184" spans="1:7">
      <c r="A184" s="29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10">
        <v>12.8</v>
      </c>
      <c r="G184" s="11">
        <f t="shared" si="5"/>
        <v>12.433333333333332</v>
      </c>
    </row>
    <row r="185" spans="1:7">
      <c r="A185" s="29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10">
        <v>12.5</v>
      </c>
      <c r="G185" s="11">
        <f t="shared" si="5"/>
        <v>12.5</v>
      </c>
    </row>
    <row r="186" spans="1:7">
      <c r="A186" s="29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10">
        <v>12.6</v>
      </c>
      <c r="G186" s="11">
        <f t="shared" si="5"/>
        <v>12.633333333333333</v>
      </c>
    </row>
    <row r="187" spans="1:7">
      <c r="A187" s="29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10">
        <v>11.1</v>
      </c>
      <c r="G187" s="11">
        <f t="shared" si="5"/>
        <v>12.066666666666668</v>
      </c>
    </row>
    <row r="188" spans="1:7">
      <c r="A188" s="29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10">
        <v>10.5</v>
      </c>
      <c r="G188" s="11">
        <f t="shared" si="5"/>
        <v>11.4</v>
      </c>
    </row>
    <row r="189" spans="1:7">
      <c r="A189" s="29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10">
        <v>12.1</v>
      </c>
      <c r="G189" s="11">
        <f t="shared" si="5"/>
        <v>11.233333333333334</v>
      </c>
    </row>
    <row r="190" spans="1:7">
      <c r="A190" s="29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10">
        <v>12.2</v>
      </c>
      <c r="G190" s="11">
        <f t="shared" si="5"/>
        <v>11.6</v>
      </c>
    </row>
    <row r="191" spans="1:7">
      <c r="A191" s="29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10">
        <v>11.2</v>
      </c>
      <c r="G191" s="11">
        <f t="shared" si="5"/>
        <v>11.833333333333334</v>
      </c>
    </row>
    <row r="192" spans="1:7">
      <c r="A192" s="29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10">
        <v>10</v>
      </c>
      <c r="G194" s="11">
        <f t="shared" si="5"/>
        <v>10.4</v>
      </c>
    </row>
    <row r="195" spans="1:7">
      <c r="A195" s="29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10">
        <v>12.1</v>
      </c>
      <c r="G195" s="11">
        <f t="shared" si="5"/>
        <v>10.833333333333334</v>
      </c>
    </row>
    <row r="196" spans="1:7">
      <c r="A196" s="29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10">
        <v>12.2</v>
      </c>
      <c r="G196" s="11">
        <f t="shared" si="5"/>
        <v>11.433333333333332</v>
      </c>
    </row>
    <row r="197" spans="1:7">
      <c r="A197" s="29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10">
        <v>13.4</v>
      </c>
      <c r="G197" s="11">
        <f t="shared" si="5"/>
        <v>12.566666666666665</v>
      </c>
    </row>
    <row r="198" spans="1:7">
      <c r="A198" s="29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10">
        <v>14.3</v>
      </c>
      <c r="G198" s="11">
        <f t="shared" si="5"/>
        <v>13.300000000000002</v>
      </c>
    </row>
    <row r="199" spans="1:7">
      <c r="A199" s="29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10">
        <v>14.3</v>
      </c>
      <c r="G199" s="11">
        <f t="shared" si="5"/>
        <v>14</v>
      </c>
    </row>
    <row r="200" spans="1:7">
      <c r="A200" s="29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10">
        <v>14.4</v>
      </c>
      <c r="G200" s="11">
        <f t="shared" si="5"/>
        <v>14.333333333333334</v>
      </c>
    </row>
    <row r="201" spans="1:7">
      <c r="A201" s="29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10">
        <v>15</v>
      </c>
      <c r="G201" s="11">
        <f t="shared" si="5"/>
        <v>14.566666666666668</v>
      </c>
    </row>
    <row r="202" spans="1:7">
      <c r="A202" s="29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10">
        <v>13.5</v>
      </c>
      <c r="G202" s="11">
        <f t="shared" si="5"/>
        <v>14.299999999999999</v>
      </c>
    </row>
    <row r="203" spans="1:7">
      <c r="A203" s="29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10">
        <v>13.7</v>
      </c>
      <c r="G203" s="11">
        <f t="shared" si="5"/>
        <v>14.066666666666668</v>
      </c>
    </row>
    <row r="204" spans="1:7">
      <c r="A204" s="29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10">
        <v>14</v>
      </c>
      <c r="G204" s="11">
        <f t="shared" ref="G204:G261" si="7">AVERAGE(F202:F204)</f>
        <v>13.733333333333334</v>
      </c>
    </row>
    <row r="205" spans="1:7">
      <c r="A205" s="29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10">
        <v>15.2</v>
      </c>
      <c r="G205" s="11">
        <f t="shared" si="7"/>
        <v>14.299999999999999</v>
      </c>
    </row>
    <row r="206" spans="1:7">
      <c r="A206" s="29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10">
        <v>15.4</v>
      </c>
      <c r="G206" s="11">
        <f t="shared" si="7"/>
        <v>14.866666666666667</v>
      </c>
    </row>
    <row r="207" spans="1:7">
      <c r="A207" s="29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10">
        <v>16.3</v>
      </c>
      <c r="G207" s="11">
        <f t="shared" si="7"/>
        <v>15.633333333333335</v>
      </c>
    </row>
    <row r="208" spans="1:7">
      <c r="A208" s="29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10">
        <v>16.399999999999999</v>
      </c>
      <c r="G208" s="11">
        <f t="shared" si="7"/>
        <v>16.033333333333335</v>
      </c>
    </row>
    <row r="209" spans="1:7">
      <c r="A209" s="29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10">
        <v>18</v>
      </c>
      <c r="G209" s="11">
        <f t="shared" si="7"/>
        <v>16.900000000000002</v>
      </c>
    </row>
    <row r="210" spans="1:7">
      <c r="A210" s="29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10">
        <v>17.5</v>
      </c>
      <c r="G210" s="11">
        <f t="shared" si="7"/>
        <v>17.3</v>
      </c>
    </row>
    <row r="211" spans="1:7">
      <c r="A211" s="29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10">
        <v>17.5</v>
      </c>
      <c r="G211" s="11">
        <f t="shared" si="7"/>
        <v>17.666666666666668</v>
      </c>
    </row>
    <row r="212" spans="1:7">
      <c r="A212" s="29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10">
        <v>16.8</v>
      </c>
      <c r="G212" s="11">
        <f t="shared" si="7"/>
        <v>17.266666666666666</v>
      </c>
    </row>
    <row r="213" spans="1:7">
      <c r="A213" s="29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10">
        <v>15.8</v>
      </c>
      <c r="G213" s="11">
        <f t="shared" si="7"/>
        <v>16.7</v>
      </c>
    </row>
    <row r="214" spans="1:7">
      <c r="A214" s="29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10">
        <v>14</v>
      </c>
      <c r="G214" s="11">
        <f t="shared" si="7"/>
        <v>15.533333333333333</v>
      </c>
    </row>
    <row r="215" spans="1:7">
      <c r="A215" s="29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10">
        <v>13.8</v>
      </c>
      <c r="G215" s="11">
        <f t="shared" si="7"/>
        <v>14.533333333333333</v>
      </c>
    </row>
    <row r="216" spans="1:7">
      <c r="A216" s="29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10">
        <v>14</v>
      </c>
      <c r="G216" s="11">
        <f t="shared" si="7"/>
        <v>13.933333333333332</v>
      </c>
    </row>
    <row r="217" spans="1:7">
      <c r="A217" s="29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10">
        <v>14.1</v>
      </c>
      <c r="G217" s="11">
        <f t="shared" si="7"/>
        <v>13.966666666666667</v>
      </c>
    </row>
    <row r="218" spans="1:7">
      <c r="A218" s="29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10">
        <v>14.6</v>
      </c>
      <c r="G218" s="11">
        <f t="shared" si="7"/>
        <v>14.233333333333334</v>
      </c>
    </row>
    <row r="219" spans="1:7">
      <c r="A219" s="29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10">
        <v>13.9</v>
      </c>
      <c r="G219" s="11">
        <f t="shared" si="7"/>
        <v>14.200000000000001</v>
      </c>
    </row>
    <row r="220" spans="1:7">
      <c r="A220" s="29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10">
        <v>14.3</v>
      </c>
      <c r="G220" s="11">
        <f t="shared" si="7"/>
        <v>14.266666666666666</v>
      </c>
    </row>
    <row r="221" spans="1:7">
      <c r="A221" s="29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10">
        <v>13.3</v>
      </c>
      <c r="G221" s="11">
        <f t="shared" si="7"/>
        <v>13.833333333333334</v>
      </c>
    </row>
    <row r="222" spans="1:7">
      <c r="A222" s="29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10">
        <v>12.7</v>
      </c>
      <c r="G222" s="11">
        <f t="shared" si="7"/>
        <v>13.433333333333332</v>
      </c>
    </row>
    <row r="223" spans="1:7">
      <c r="A223" s="29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10">
        <v>13</v>
      </c>
      <c r="G223" s="11">
        <f t="shared" si="7"/>
        <v>13</v>
      </c>
    </row>
    <row r="224" spans="1:7">
      <c r="A224" s="29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10">
        <v>12.9</v>
      </c>
      <c r="G224" s="11">
        <f t="shared" si="7"/>
        <v>12.866666666666667</v>
      </c>
    </row>
    <row r="225" spans="1:7">
      <c r="A225" s="29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10">
        <v>12.7</v>
      </c>
      <c r="G225" s="11">
        <f t="shared" si="7"/>
        <v>12.866666666666665</v>
      </c>
    </row>
    <row r="226" spans="1:7">
      <c r="A226" s="29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10">
        <v>11.5</v>
      </c>
      <c r="G226" s="11">
        <f t="shared" si="7"/>
        <v>12.366666666666667</v>
      </c>
    </row>
    <row r="227" spans="1:7">
      <c r="A227" s="29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10">
        <v>9.8000000000000007</v>
      </c>
      <c r="G227" s="11">
        <f t="shared" si="7"/>
        <v>11.333333333333334</v>
      </c>
    </row>
    <row r="228" spans="1:7">
      <c r="A228" s="29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10">
        <v>8.5</v>
      </c>
      <c r="G228" s="11">
        <f t="shared" si="7"/>
        <v>9.9333333333333336</v>
      </c>
    </row>
    <row r="229" spans="1:7">
      <c r="A229" s="29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10">
        <v>8.1999999999999993</v>
      </c>
      <c r="G229" s="11">
        <f t="shared" si="7"/>
        <v>8.8333333333333339</v>
      </c>
    </row>
    <row r="230" spans="1:7">
      <c r="A230" s="29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10">
        <v>9.1</v>
      </c>
      <c r="G230" s="11">
        <f t="shared" si="7"/>
        <v>8.6</v>
      </c>
    </row>
    <row r="231" spans="1:7">
      <c r="A231" s="29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10">
        <v>9.4</v>
      </c>
      <c r="G231" s="11">
        <f t="shared" si="7"/>
        <v>8.8999999999999986</v>
      </c>
    </row>
    <row r="232" spans="1:7">
      <c r="A232" s="29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10">
        <v>10.199999999999999</v>
      </c>
      <c r="G232" s="11">
        <f t="shared" si="7"/>
        <v>9.5666666666666664</v>
      </c>
    </row>
    <row r="233" spans="1:7">
      <c r="A233" s="29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10">
        <v>14</v>
      </c>
      <c r="G233" s="11">
        <f t="shared" si="7"/>
        <v>11.200000000000001</v>
      </c>
    </row>
    <row r="234" spans="1:7">
      <c r="A234" s="29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10">
        <v>14</v>
      </c>
      <c r="G234" s="11">
        <f t="shared" si="7"/>
        <v>12.733333333333334</v>
      </c>
    </row>
    <row r="235" spans="1:7">
      <c r="A235" s="29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10">
        <v>13.2</v>
      </c>
      <c r="G235" s="11">
        <f t="shared" si="7"/>
        <v>13.733333333333334</v>
      </c>
    </row>
    <row r="236" spans="1:7">
      <c r="A236" s="29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10">
        <v>-3.1</v>
      </c>
      <c r="G236" s="11">
        <f t="shared" si="7"/>
        <v>8.0333333333333332</v>
      </c>
    </row>
    <row r="237" spans="1:7">
      <c r="A237" s="29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10">
        <v>-46.8</v>
      </c>
      <c r="G237" s="11">
        <f t="shared" si="7"/>
        <v>-12.233333333333333</v>
      </c>
    </row>
    <row r="238" spans="1:7">
      <c r="A238" s="29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10">
        <v>-52.1</v>
      </c>
      <c r="G238" s="11">
        <f t="shared" si="7"/>
        <v>-34</v>
      </c>
    </row>
    <row r="239" spans="1:7">
      <c r="A239" s="29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10">
        <v>-40.6</v>
      </c>
      <c r="G239" s="11">
        <f t="shared" si="7"/>
        <v>-46.5</v>
      </c>
    </row>
    <row r="240" spans="1:7">
      <c r="A240" s="29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10">
        <v>-28.2</v>
      </c>
      <c r="G240" s="11">
        <f t="shared" si="7"/>
        <v>-40.300000000000004</v>
      </c>
    </row>
    <row r="241" spans="1:7">
      <c r="A241" s="29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10">
        <v>-14.6</v>
      </c>
      <c r="G241" s="11">
        <f t="shared" si="7"/>
        <v>-27.799999999999997</v>
      </c>
    </row>
    <row r="242" spans="1:7">
      <c r="A242" s="29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10">
        <v>-5.9</v>
      </c>
      <c r="G242" s="11">
        <f t="shared" si="7"/>
        <v>-16.233333333333331</v>
      </c>
    </row>
    <row r="243" spans="1:7">
      <c r="A243" s="29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10">
        <v>-6.4</v>
      </c>
      <c r="G243" s="11">
        <f t="shared" si="7"/>
        <v>-8.9666666666666668</v>
      </c>
    </row>
    <row r="244" spans="1:7">
      <c r="A244" s="29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10">
        <v>-11.4</v>
      </c>
      <c r="G244" s="11">
        <f t="shared" si="7"/>
        <v>-7.9000000000000012</v>
      </c>
    </row>
    <row r="245" spans="1:7">
      <c r="A245" s="29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10">
        <v>-8.6999999999999993</v>
      </c>
      <c r="G245" s="11">
        <f t="shared" si="7"/>
        <v>-8.8333333333333339</v>
      </c>
    </row>
    <row r="246" spans="1:7">
      <c r="A246" s="29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10">
        <v>-8.8000000000000007</v>
      </c>
      <c r="G246" s="11">
        <f t="shared" si="7"/>
        <v>-9.6333333333333346</v>
      </c>
    </row>
    <row r="247" spans="1:7">
      <c r="A247" s="29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10">
        <v>-8.6999999999999993</v>
      </c>
      <c r="G247" s="11">
        <f t="shared" si="7"/>
        <v>-8.7333333333333325</v>
      </c>
    </row>
    <row r="248" spans="1:7">
      <c r="A248" s="29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10">
        <v>-4.2</v>
      </c>
      <c r="G248" s="11">
        <f t="shared" si="7"/>
        <v>-7.2333333333333334</v>
      </c>
    </row>
    <row r="249" spans="1:7">
      <c r="A249" s="29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10">
        <v>-2.2000000000000002</v>
      </c>
      <c r="G249" s="11">
        <f t="shared" si="7"/>
        <v>-5.0333333333333323</v>
      </c>
    </row>
    <row r="250" spans="1:7">
      <c r="A250" s="29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10">
        <v>4.8</v>
      </c>
      <c r="G250" s="11">
        <f t="shared" si="7"/>
        <v>-0.53333333333333355</v>
      </c>
    </row>
    <row r="251" spans="1:7">
      <c r="A251" s="29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10">
        <v>13.7</v>
      </c>
      <c r="G251" s="11">
        <f t="shared" si="7"/>
        <v>5.4333333333333327</v>
      </c>
    </row>
    <row r="252" spans="1:7">
      <c r="A252" s="29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10">
        <v>16.600000000000001</v>
      </c>
      <c r="G252" s="11">
        <f t="shared" si="7"/>
        <v>11.700000000000001</v>
      </c>
    </row>
    <row r="253" spans="1:7">
      <c r="A253" s="29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10">
        <v>17.5</v>
      </c>
      <c r="G253" s="11">
        <f t="shared" si="7"/>
        <v>15.933333333333332</v>
      </c>
    </row>
    <row r="254" spans="1:7">
      <c r="A254" s="29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10">
        <v>17.899999999999999</v>
      </c>
      <c r="G254" s="11">
        <f t="shared" si="7"/>
        <v>17.333333333333332</v>
      </c>
    </row>
    <row r="255" spans="1:7">
      <c r="A255" s="29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10">
        <v>20.6</v>
      </c>
      <c r="G255" s="11">
        <f t="shared" si="7"/>
        <v>18.666666666666668</v>
      </c>
    </row>
    <row r="256" spans="1:7">
      <c r="A256" s="29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10">
        <v>19.5</v>
      </c>
      <c r="G256" s="11">
        <f t="shared" si="7"/>
        <v>19.333333333333332</v>
      </c>
    </row>
    <row r="257" spans="1:7">
      <c r="A257" s="29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10">
        <v>13</v>
      </c>
      <c r="G257" s="11">
        <f t="shared" si="7"/>
        <v>17.7</v>
      </c>
    </row>
    <row r="258" spans="1:7">
      <c r="A258" s="29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10">
        <v>10.5</v>
      </c>
      <c r="G258" s="11">
        <f t="shared" si="7"/>
        <v>14.333333333333334</v>
      </c>
    </row>
    <row r="259" spans="1:7">
      <c r="A259" s="29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10">
        <v>14</v>
      </c>
      <c r="G259" s="11">
        <f t="shared" si="7"/>
        <v>12.5</v>
      </c>
    </row>
    <row r="260" spans="1:7">
      <c r="A260" s="29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10">
        <v>12.4</v>
      </c>
      <c r="G260" s="11">
        <f t="shared" si="7"/>
        <v>12.299999999999999</v>
      </c>
    </row>
    <row r="261" spans="1:7">
      <c r="A261" s="29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10">
        <v>11.9</v>
      </c>
      <c r="G261" s="11">
        <f t="shared" si="7"/>
        <v>12.766666666666666</v>
      </c>
    </row>
    <row r="262" spans="1:7">
      <c r="A262" s="29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10">
        <v>12.6</v>
      </c>
      <c r="G262" s="11">
        <f t="shared" ref="G262" si="8">AVERAGE(F260:F262)</f>
        <v>12.299999999999999</v>
      </c>
    </row>
    <row r="263" spans="1:7">
      <c r="A263" s="29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10">
        <v>12.8</v>
      </c>
      <c r="G263" s="11">
        <f t="shared" ref="G263" si="10">AVERAGE(F261:F263)</f>
        <v>12.433333333333332</v>
      </c>
    </row>
    <row r="264" spans="1:7">
      <c r="A264" s="29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10">
        <v>9</v>
      </c>
      <c r="G264" s="11">
        <f t="shared" ref="G264" si="12">AVERAGE(F262:F264)</f>
        <v>11.466666666666667</v>
      </c>
    </row>
    <row r="265" spans="1:7">
      <c r="A265" s="29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10">
        <v>8.4</v>
      </c>
      <c r="G265" s="11">
        <f t="shared" ref="G265" si="14">AVERAGE(F263:F265)</f>
        <v>10.066666666666668</v>
      </c>
    </row>
    <row r="266" spans="1:7">
      <c r="A266" s="29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10">
        <v>5.5</v>
      </c>
      <c r="G266" s="11">
        <f t="shared" ref="G266" si="16">AVERAGE(F264:F266)</f>
        <v>7.6333333333333329</v>
      </c>
    </row>
    <row r="267" spans="1:7">
      <c r="A267" s="29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10">
        <v>3.5</v>
      </c>
      <c r="G267" s="11">
        <f t="shared" ref="G267" si="18">AVERAGE(F265:F267)</f>
        <v>5.8</v>
      </c>
    </row>
    <row r="268" spans="1:7">
      <c r="A268" s="29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10">
        <v>4</v>
      </c>
      <c r="G268" s="11">
        <f t="shared" ref="G268" si="20">AVERAGE(F266:F268)</f>
        <v>4.333333333333333</v>
      </c>
    </row>
    <row r="269" spans="1:7">
      <c r="A269" s="29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10">
        <v>7.3</v>
      </c>
      <c r="G269" s="11">
        <f t="shared" ref="G269" si="22">AVERAGE(F267:F269)</f>
        <v>4.9333333333333336</v>
      </c>
    </row>
    <row r="270" spans="1:7">
      <c r="A270" s="29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10">
        <v>10.1</v>
      </c>
      <c r="G270" s="11">
        <f t="shared" ref="G270" si="24">AVERAGE(F268:F270)</f>
        <v>7.1333333333333329</v>
      </c>
    </row>
    <row r="271" spans="1:7">
      <c r="A271" s="29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10">
        <v>9</v>
      </c>
      <c r="G271" s="11">
        <f t="shared" ref="G271" si="26">AVERAGE(F269:F271)</f>
        <v>8.7999999999999989</v>
      </c>
    </row>
    <row r="272" spans="1:7">
      <c r="A272" s="29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10">
        <v>8.9</v>
      </c>
      <c r="G272" s="11">
        <f t="shared" ref="G272" si="28">AVERAGE(F270:F272)</f>
        <v>9.3333333333333339</v>
      </c>
    </row>
    <row r="273" spans="1:7">
      <c r="A273" s="29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11.2</v>
      </c>
      <c r="F273" s="10">
        <v>9.6</v>
      </c>
      <c r="G273" s="11">
        <f t="shared" ref="G273" si="30">AVERAGE(F271:F273)</f>
        <v>9.1666666666666661</v>
      </c>
    </row>
    <row r="274" spans="1:7">
      <c r="A274" s="29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10.9</v>
      </c>
      <c r="F274" s="10">
        <v>7</v>
      </c>
      <c r="G274" s="11">
        <f t="shared" ref="G274" si="32">AVERAGE(F272:F274)</f>
        <v>8.5</v>
      </c>
    </row>
    <row r="275" spans="1:7">
      <c r="A275" s="29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10.1</v>
      </c>
      <c r="F275" s="10">
        <v>5.8</v>
      </c>
      <c r="G275" s="11">
        <f t="shared" ref="G275" si="34">AVERAGE(F273:F275)</f>
        <v>7.4666666666666677</v>
      </c>
    </row>
    <row r="276" spans="1:7">
      <c r="A276" s="29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9.9</v>
      </c>
      <c r="F276" s="10">
        <v>5.5</v>
      </c>
      <c r="G276" s="11">
        <f t="shared" ref="G276" si="36">AVERAGE(F274:F276)</f>
        <v>6.1000000000000005</v>
      </c>
    </row>
    <row r="277" spans="1:7">
      <c r="A277" s="29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>
        <v>6.9</v>
      </c>
      <c r="F277" s="10">
        <v>4.5</v>
      </c>
      <c r="G277" s="11">
        <f t="shared" ref="G277" si="38">AVERAGE(F275:F277)</f>
        <v>5.2666666666666666</v>
      </c>
    </row>
    <row r="278" spans="1:7">
      <c r="A278" s="29">
        <v>45170</v>
      </c>
      <c r="B278" s="8">
        <v>2.6833886666666671</v>
      </c>
      <c r="C278" s="8">
        <v>-0.28000121933333294</v>
      </c>
      <c r="D278" s="11">
        <f t="shared" ref="D278" si="39">AVERAGE(C276:C278)</f>
        <v>2.8460652041111119</v>
      </c>
      <c r="E278" s="10">
        <v>4.7</v>
      </c>
      <c r="F278" s="10">
        <v>4.2</v>
      </c>
      <c r="G278" s="11">
        <f t="shared" ref="G278" si="40">AVERAGE(F276:F278)</f>
        <v>4.7333333333333334</v>
      </c>
    </row>
    <row r="279" spans="1:7">
      <c r="A279" s="29">
        <v>45200</v>
      </c>
      <c r="B279" s="8">
        <v>-2.7383960000000003</v>
      </c>
      <c r="C279" s="8">
        <v>-3.9971765029999999</v>
      </c>
      <c r="D279" s="11">
        <f t="shared" ref="D279" si="41">AVERAGE(C277:C279)</f>
        <v>-0.80080029211111092</v>
      </c>
      <c r="E279" s="10">
        <v>3.5</v>
      </c>
      <c r="F279" s="10">
        <v>4.5999999999999996</v>
      </c>
      <c r="G279" s="11">
        <f t="shared" ref="G279" si="42">AVERAGE(F277:F279)</f>
        <v>4.4333333333333327</v>
      </c>
    </row>
    <row r="280" spans="1:7">
      <c r="A280" s="29">
        <v>45231</v>
      </c>
      <c r="B280" s="8">
        <v>-6.3350973333333336</v>
      </c>
      <c r="C280" s="8">
        <v>1.2913874183333338</v>
      </c>
      <c r="D280" s="11">
        <f t="shared" ref="D280" si="43">AVERAGE(C278:C280)</f>
        <v>-0.99526343466666634</v>
      </c>
      <c r="E280" s="10">
        <v>2.4</v>
      </c>
      <c r="F280" s="10">
        <v>4.9000000000000004</v>
      </c>
      <c r="G280" s="11">
        <f t="shared" ref="G280" si="44">AVERAGE(F278:F280)</f>
        <v>4.5666666666666673</v>
      </c>
    </row>
    <row r="281" spans="1:7">
      <c r="A281" s="29">
        <v>45261</v>
      </c>
      <c r="B281" s="8">
        <v>-7.5417139999999998</v>
      </c>
      <c r="C281" s="8">
        <v>6.1232112570000004</v>
      </c>
      <c r="D281" s="11">
        <f t="shared" ref="D281" si="45">AVERAGE(C279:C281)</f>
        <v>1.1391407241111116</v>
      </c>
      <c r="E281" s="10" t="s">
        <v>8</v>
      </c>
      <c r="F281" s="10" t="s">
        <v>8</v>
      </c>
      <c r="G281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0"/>
  <sheetViews>
    <sheetView showGridLines="0" zoomScaleNormal="100" workbookViewId="0">
      <pane xSplit="1" ySplit="7" topLeftCell="B272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777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29.127543119666669</v>
      </c>
      <c r="D8" s="9" t="s">
        <v>8</v>
      </c>
      <c r="E8" s="12">
        <v>6.2239313333333319</v>
      </c>
      <c r="F8" s="36">
        <v>5.1533116393333316</v>
      </c>
      <c r="G8" s="11" t="s">
        <v>8</v>
      </c>
      <c r="H8" s="38">
        <v>23.407008916666665</v>
      </c>
      <c r="I8" s="36">
        <v>11.836694072666665</v>
      </c>
      <c r="J8" s="11" t="s">
        <v>8</v>
      </c>
      <c r="K8" s="38">
        <v>39.171039583333325</v>
      </c>
      <c r="L8" s="36">
        <v>26.488694378333324</v>
      </c>
      <c r="M8" s="11" t="s">
        <v>8</v>
      </c>
      <c r="N8" s="38">
        <v>25.132067499999998</v>
      </c>
      <c r="O8" s="36">
        <v>29.113155765999998</v>
      </c>
      <c r="P8" s="11" t="s">
        <v>8</v>
      </c>
      <c r="Q8" s="38">
        <v>42.422455750000005</v>
      </c>
      <c r="R8" s="36">
        <v>26.764649463000005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25.924956040666672</v>
      </c>
      <c r="D9" s="9" t="s">
        <v>8</v>
      </c>
      <c r="E9" s="12">
        <v>18.257439333333334</v>
      </c>
      <c r="F9" s="36">
        <v>14.971714918333333</v>
      </c>
      <c r="G9" s="11" t="s">
        <v>8</v>
      </c>
      <c r="H9" s="38">
        <v>11.115412916666665</v>
      </c>
      <c r="I9" s="36">
        <v>6.1950852786666655</v>
      </c>
      <c r="J9" s="11" t="s">
        <v>8</v>
      </c>
      <c r="K9" s="38">
        <v>34.431499583333334</v>
      </c>
      <c r="L9" s="36">
        <v>20.729348792333333</v>
      </c>
      <c r="M9" s="11" t="s">
        <v>8</v>
      </c>
      <c r="N9" s="38">
        <v>29.197777500000001</v>
      </c>
      <c r="O9" s="36">
        <v>24.311757094000001</v>
      </c>
      <c r="P9" s="11" t="s">
        <v>8</v>
      </c>
      <c r="Q9" s="38">
        <v>40.42443875</v>
      </c>
      <c r="R9" s="36">
        <v>22.926522083000002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33.436642623666671</v>
      </c>
      <c r="D10" s="9">
        <f>AVERAGE(C8:C10)</f>
        <v>29.496380594666672</v>
      </c>
      <c r="E10" s="12">
        <v>11.205348333333333</v>
      </c>
      <c r="F10" s="36">
        <v>6.6916109733333329</v>
      </c>
      <c r="G10" s="11">
        <f>AVERAGE(F8:F10)</f>
        <v>8.9388791769999987</v>
      </c>
      <c r="H10" s="38">
        <v>21.116207916666664</v>
      </c>
      <c r="I10" s="36">
        <v>9.4973663676666629</v>
      </c>
      <c r="J10" s="11">
        <f>AVERAGE(I8:I10)</f>
        <v>9.1763819063333312</v>
      </c>
      <c r="K10" s="38">
        <v>37.017704583333327</v>
      </c>
      <c r="L10" s="36">
        <v>23.721428120333329</v>
      </c>
      <c r="M10" s="11">
        <f>AVERAGE(L8:L10)</f>
        <v>23.64649043033333</v>
      </c>
      <c r="N10" s="38">
        <v>34.6281885</v>
      </c>
      <c r="O10" s="36">
        <v>23.780809533000003</v>
      </c>
      <c r="P10" s="11">
        <f>AVERAGE(O8:O10)</f>
        <v>25.735240797666666</v>
      </c>
      <c r="Q10" s="38">
        <v>43.73049675</v>
      </c>
      <c r="R10" s="36">
        <v>31.418294091</v>
      </c>
      <c r="S10" s="11">
        <f>AVERAGE(R8:R10)</f>
        <v>27.036488545666668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12.49633224366667</v>
      </c>
      <c r="D11" s="9">
        <f t="shared" ref="D11:D74" si="0">AVERAGE(C9:C11)</f>
        <v>23.952643636000005</v>
      </c>
      <c r="E11" s="12">
        <v>6.3101703333333319</v>
      </c>
      <c r="F11" s="36">
        <v>-1.2132056156666682</v>
      </c>
      <c r="G11" s="11">
        <f t="shared" ref="G11:G74" si="1">AVERAGE(F9:F11)</f>
        <v>6.8167067586666663</v>
      </c>
      <c r="H11" s="38">
        <v>4.0910669166666649</v>
      </c>
      <c r="I11" s="36">
        <v>-3.7240096873333348</v>
      </c>
      <c r="J11" s="11">
        <f t="shared" ref="J11:J74" si="2">AVERAGE(I9:I11)</f>
        <v>3.9894806529999975</v>
      </c>
      <c r="K11" s="38">
        <v>16.935899583333331</v>
      </c>
      <c r="L11" s="36">
        <v>6.6988418193333317</v>
      </c>
      <c r="M11" s="11">
        <f t="shared" ref="M11:M74" si="3">AVERAGE(L9:L11)</f>
        <v>17.049872910666664</v>
      </c>
      <c r="N11" s="38">
        <v>18.474693500000001</v>
      </c>
      <c r="O11" s="36">
        <v>12.352542662000001</v>
      </c>
      <c r="P11" s="11">
        <f t="shared" ref="P11:P74" si="4">AVERAGE(O9:O11)</f>
        <v>20.148369763000002</v>
      </c>
      <c r="Q11" s="38">
        <v>18.825024749999997</v>
      </c>
      <c r="R11" s="36">
        <v>28.195663947999996</v>
      </c>
      <c r="S11" s="11">
        <f t="shared" ref="S11:S74" si="5">AVERAGE(R9:R11)</f>
        <v>27.513493373999996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20.409761481666667</v>
      </c>
      <c r="D12" s="9">
        <f t="shared" si="0"/>
        <v>22.114245449666669</v>
      </c>
      <c r="E12" s="12">
        <v>8.7842223333333322</v>
      </c>
      <c r="F12" s="36">
        <v>-0.28148907566666814</v>
      </c>
      <c r="G12" s="11">
        <f t="shared" si="1"/>
        <v>1.7323054273333323</v>
      </c>
      <c r="H12" s="38">
        <v>-7.9321083333335096E-2</v>
      </c>
      <c r="I12" s="36">
        <v>7.5073894846666649</v>
      </c>
      <c r="J12" s="11">
        <f t="shared" si="2"/>
        <v>4.426915388333331</v>
      </c>
      <c r="K12" s="38">
        <v>-3.2556824166666676</v>
      </c>
      <c r="L12" s="36">
        <v>-0.48810830866666777</v>
      </c>
      <c r="M12" s="11">
        <f t="shared" si="3"/>
        <v>9.9773872103333314</v>
      </c>
      <c r="N12" s="38">
        <v>13.588220500000002</v>
      </c>
      <c r="O12" s="36">
        <v>8.2702794680000018</v>
      </c>
      <c r="P12" s="11">
        <f t="shared" si="4"/>
        <v>14.801210554333332</v>
      </c>
      <c r="Q12" s="38">
        <v>7.1042157499999998</v>
      </c>
      <c r="R12" s="36">
        <v>17.584236578999999</v>
      </c>
      <c r="S12" s="11">
        <f t="shared" si="5"/>
        <v>25.732731539333333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17.385653441666669</v>
      </c>
      <c r="D13" s="9">
        <f t="shared" si="0"/>
        <v>16.763915722333333</v>
      </c>
      <c r="E13" s="12">
        <v>0.90071233333333311</v>
      </c>
      <c r="F13" s="36">
        <v>-5.2423904646666672</v>
      </c>
      <c r="G13" s="11">
        <f t="shared" si="1"/>
        <v>-2.2456950520000012</v>
      </c>
      <c r="H13" s="38">
        <v>-6.3453040833333336</v>
      </c>
      <c r="I13" s="36">
        <v>3.9740936766666657</v>
      </c>
      <c r="J13" s="11">
        <f t="shared" si="2"/>
        <v>2.5858244913333319</v>
      </c>
      <c r="K13" s="38">
        <v>13.847671583333332</v>
      </c>
      <c r="L13" s="36">
        <v>22.048198590333332</v>
      </c>
      <c r="M13" s="11">
        <f t="shared" si="3"/>
        <v>9.4196440336666658</v>
      </c>
      <c r="N13" s="38">
        <v>19.843204499999999</v>
      </c>
      <c r="O13" s="36">
        <v>12.359445759</v>
      </c>
      <c r="P13" s="11">
        <f t="shared" si="4"/>
        <v>10.994089296333334</v>
      </c>
      <c r="Q13" s="38">
        <v>6.5606437499999997</v>
      </c>
      <c r="R13" s="36">
        <v>16.903337578999999</v>
      </c>
      <c r="S13" s="11">
        <f t="shared" si="5"/>
        <v>20.894412701999997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13.395340513666667</v>
      </c>
      <c r="D14" s="9">
        <f t="shared" si="0"/>
        <v>17.063585145666668</v>
      </c>
      <c r="E14" s="12">
        <v>8.469223333333332</v>
      </c>
      <c r="F14" s="36">
        <v>9.3057930373333324</v>
      </c>
      <c r="G14" s="11">
        <f t="shared" si="1"/>
        <v>1.2606378323333323</v>
      </c>
      <c r="H14" s="38">
        <v>-0.90955808333333543</v>
      </c>
      <c r="I14" s="36">
        <v>4.085180008666665</v>
      </c>
      <c r="J14" s="11">
        <f t="shared" si="2"/>
        <v>5.1888877233333313</v>
      </c>
      <c r="K14" s="38">
        <v>-2.4125874166666677</v>
      </c>
      <c r="L14" s="36">
        <v>7.2376442093333324</v>
      </c>
      <c r="M14" s="11">
        <f t="shared" si="3"/>
        <v>9.5992448303333315</v>
      </c>
      <c r="N14" s="38">
        <v>2.8713165000000025</v>
      </c>
      <c r="O14" s="36">
        <v>1.4481602930000026</v>
      </c>
      <c r="P14" s="11">
        <f t="shared" si="4"/>
        <v>7.3592951733333338</v>
      </c>
      <c r="Q14" s="38">
        <v>-9.3383702500000023</v>
      </c>
      <c r="R14" s="36">
        <v>2.0164461209999978</v>
      </c>
      <c r="S14" s="11">
        <f t="shared" si="5"/>
        <v>12.168006759666667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11.348546006666668</v>
      </c>
      <c r="D15" s="9">
        <f t="shared" si="0"/>
        <v>14.043179987333334</v>
      </c>
      <c r="E15" s="12">
        <v>-7.8288086666666681</v>
      </c>
      <c r="F15" s="36">
        <v>-6.9414456166666678</v>
      </c>
      <c r="G15" s="11">
        <f t="shared" si="1"/>
        <v>-0.95934768133333426</v>
      </c>
      <c r="H15" s="38">
        <v>-10.960984083333335</v>
      </c>
      <c r="I15" s="36">
        <v>0.59747436366666484</v>
      </c>
      <c r="J15" s="11">
        <f t="shared" si="2"/>
        <v>2.8855826829999986</v>
      </c>
      <c r="K15" s="38">
        <v>-9.0199864166666686</v>
      </c>
      <c r="L15" s="36">
        <v>6.4143816633333319</v>
      </c>
      <c r="M15" s="11">
        <f t="shared" si="3"/>
        <v>11.900074820999999</v>
      </c>
      <c r="N15" s="38">
        <v>-2.2268184999999967</v>
      </c>
      <c r="O15" s="36">
        <v>6.1500802600000029</v>
      </c>
      <c r="P15" s="11">
        <f t="shared" si="4"/>
        <v>6.652562104000002</v>
      </c>
      <c r="Q15" s="38">
        <v>0.41685075000000094</v>
      </c>
      <c r="R15" s="36">
        <v>6.5490583200000012</v>
      </c>
      <c r="S15" s="11">
        <f t="shared" si="5"/>
        <v>8.489614006666665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11.111392605666669</v>
      </c>
      <c r="D16" s="9">
        <f t="shared" si="0"/>
        <v>11.951759708666666</v>
      </c>
      <c r="E16" s="12">
        <v>-10.897752666666666</v>
      </c>
      <c r="F16" s="36">
        <v>-3.2069405766666659</v>
      </c>
      <c r="G16" s="11">
        <f t="shared" si="1"/>
        <v>-0.28086438533333374</v>
      </c>
      <c r="H16" s="38">
        <v>-9.2109520833333338</v>
      </c>
      <c r="I16" s="36">
        <v>0.2967054926666659</v>
      </c>
      <c r="J16" s="11">
        <f t="shared" si="2"/>
        <v>1.6597866216666652</v>
      </c>
      <c r="K16" s="38">
        <v>7.3976145833333318</v>
      </c>
      <c r="L16" s="36">
        <v>9.9553654033333316</v>
      </c>
      <c r="M16" s="11">
        <f t="shared" si="3"/>
        <v>7.8691304253333314</v>
      </c>
      <c r="N16" s="38">
        <v>-2.5568764999999978</v>
      </c>
      <c r="O16" s="36">
        <v>10.301156086000002</v>
      </c>
      <c r="P16" s="11">
        <f t="shared" si="4"/>
        <v>5.9664655463333363</v>
      </c>
      <c r="Q16" s="38">
        <v>-7.0288992500000003</v>
      </c>
      <c r="R16" s="36">
        <v>8.9860822679999988</v>
      </c>
      <c r="S16" s="11">
        <f t="shared" si="5"/>
        <v>5.8505289029999998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13.05687974166667</v>
      </c>
      <c r="D17" s="9">
        <f t="shared" si="0"/>
        <v>11.838939451333337</v>
      </c>
      <c r="E17" s="12">
        <v>-3.5081086666666685</v>
      </c>
      <c r="F17" s="36">
        <v>5.8971296583333306</v>
      </c>
      <c r="G17" s="11">
        <f t="shared" si="1"/>
        <v>-1.4170855116666676</v>
      </c>
      <c r="H17" s="38">
        <v>-6.6425100833333328</v>
      </c>
      <c r="I17" s="36">
        <v>-1.6857585953333327</v>
      </c>
      <c r="J17" s="11">
        <f t="shared" si="2"/>
        <v>-0.26385957966666734</v>
      </c>
      <c r="K17" s="38">
        <v>-2.8022564166666672</v>
      </c>
      <c r="L17" s="36">
        <v>14.434503245333334</v>
      </c>
      <c r="M17" s="11">
        <f t="shared" si="3"/>
        <v>10.268083437333331</v>
      </c>
      <c r="N17" s="38">
        <v>8.8072935000000037</v>
      </c>
      <c r="O17" s="36">
        <v>8.4078333630000035</v>
      </c>
      <c r="P17" s="11">
        <f t="shared" si="4"/>
        <v>8.2863565696666708</v>
      </c>
      <c r="Q17" s="38">
        <v>20.79492475</v>
      </c>
      <c r="R17" s="36">
        <v>34.583680770000001</v>
      </c>
      <c r="S17" s="11">
        <f t="shared" si="5"/>
        <v>16.706273786000001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12.35643609566667</v>
      </c>
      <c r="D18" s="9">
        <f t="shared" si="0"/>
        <v>12.174902814333336</v>
      </c>
      <c r="E18" s="12">
        <v>-21.801243666666668</v>
      </c>
      <c r="F18" s="36">
        <v>-11.759013639666668</v>
      </c>
      <c r="G18" s="11">
        <f t="shared" si="1"/>
        <v>-3.0229415193333344</v>
      </c>
      <c r="H18" s="38">
        <v>5.5183039166666648</v>
      </c>
      <c r="I18" s="36">
        <v>2.6996625786666648</v>
      </c>
      <c r="J18" s="11">
        <f t="shared" si="2"/>
        <v>0.43686982533333268</v>
      </c>
      <c r="K18" s="38">
        <v>12.021101583333332</v>
      </c>
      <c r="L18" s="36">
        <v>19.445393299333332</v>
      </c>
      <c r="M18" s="11">
        <f t="shared" si="3"/>
        <v>14.611753982666665</v>
      </c>
      <c r="N18" s="38">
        <v>-5.5464464999999983</v>
      </c>
      <c r="O18" s="36">
        <v>2.2459487340000015</v>
      </c>
      <c r="P18" s="11">
        <f t="shared" si="4"/>
        <v>6.9849793943333367</v>
      </c>
      <c r="Q18" s="38">
        <v>35.771608749999999</v>
      </c>
      <c r="R18" s="36">
        <v>21.859385812999999</v>
      </c>
      <c r="S18" s="11">
        <f t="shared" si="5"/>
        <v>21.809716283666663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15.11003221066667</v>
      </c>
      <c r="D19" s="9">
        <f t="shared" si="0"/>
        <v>13.50778268266667</v>
      </c>
      <c r="E19" s="12">
        <v>-19.598306666666669</v>
      </c>
      <c r="F19" s="36">
        <v>-13.916447352666669</v>
      </c>
      <c r="G19" s="11">
        <f t="shared" si="1"/>
        <v>-6.5927771113333362</v>
      </c>
      <c r="H19" s="38">
        <v>12.319143916666665</v>
      </c>
      <c r="I19" s="36">
        <v>1.9652537046666652</v>
      </c>
      <c r="J19" s="11">
        <f t="shared" si="2"/>
        <v>0.99305256266666575</v>
      </c>
      <c r="K19" s="38">
        <v>31.421373583333331</v>
      </c>
      <c r="L19" s="36">
        <v>18.565122247333331</v>
      </c>
      <c r="M19" s="11">
        <f t="shared" si="3"/>
        <v>17.481672930666665</v>
      </c>
      <c r="N19" s="38">
        <v>4.4322585000000032</v>
      </c>
      <c r="O19" s="36">
        <v>7.8284655000000036</v>
      </c>
      <c r="P19" s="11">
        <f t="shared" si="4"/>
        <v>6.1607491990000023</v>
      </c>
      <c r="Q19" s="38">
        <v>40.447616750000002</v>
      </c>
      <c r="R19" s="36">
        <v>22.573424471000003</v>
      </c>
      <c r="S19" s="11">
        <f t="shared" si="5"/>
        <v>26.338830351333332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6.8833670546666683</v>
      </c>
      <c r="D20" s="9">
        <f t="shared" si="0"/>
        <v>11.449945120333338</v>
      </c>
      <c r="E20" s="12">
        <v>-6.709824666666667</v>
      </c>
      <c r="F20" s="36">
        <v>-10.462628320666667</v>
      </c>
      <c r="G20" s="11">
        <f t="shared" si="1"/>
        <v>-12.046029771000001</v>
      </c>
      <c r="H20" s="38">
        <v>10.722414916666665</v>
      </c>
      <c r="I20" s="36">
        <v>-0.79921986433333458</v>
      </c>
      <c r="J20" s="11">
        <f t="shared" si="2"/>
        <v>1.2885654729999985</v>
      </c>
      <c r="K20" s="38">
        <v>21.273373583333335</v>
      </c>
      <c r="L20" s="36">
        <v>8.1437597443333356</v>
      </c>
      <c r="M20" s="11">
        <f t="shared" si="3"/>
        <v>15.384758430333335</v>
      </c>
      <c r="N20" s="38">
        <v>-2.2821744999999964</v>
      </c>
      <c r="O20" s="36">
        <v>1.7376266610000037</v>
      </c>
      <c r="P20" s="11">
        <f t="shared" si="4"/>
        <v>3.9373469650000033</v>
      </c>
      <c r="Q20" s="38">
        <v>39.699542749999999</v>
      </c>
      <c r="R20" s="36">
        <v>24.120861255000001</v>
      </c>
      <c r="S20" s="11">
        <f t="shared" si="5"/>
        <v>22.85122384633333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9.2111365216666705</v>
      </c>
      <c r="D21" s="9">
        <f t="shared" si="0"/>
        <v>10.401511929000003</v>
      </c>
      <c r="E21" s="12">
        <v>-8.0963486666666675</v>
      </c>
      <c r="F21" s="36">
        <v>-11.450632661666667</v>
      </c>
      <c r="G21" s="11">
        <f t="shared" si="1"/>
        <v>-11.943236111666669</v>
      </c>
      <c r="H21" s="38">
        <v>4.1226879166666643</v>
      </c>
      <c r="I21" s="36">
        <v>-0.87792513133333561</v>
      </c>
      <c r="J21" s="11">
        <f t="shared" si="2"/>
        <v>9.6036236333331651E-2</v>
      </c>
      <c r="K21" s="38">
        <v>18.652588583333333</v>
      </c>
      <c r="L21" s="36">
        <v>4.1967970883333336</v>
      </c>
      <c r="M21" s="11">
        <f t="shared" si="3"/>
        <v>10.301893026666667</v>
      </c>
      <c r="N21" s="38">
        <v>9.1627865000000028</v>
      </c>
      <c r="O21" s="36">
        <v>3.9085961760000032</v>
      </c>
      <c r="P21" s="11">
        <f t="shared" si="4"/>
        <v>4.4915627790000032</v>
      </c>
      <c r="Q21" s="38">
        <v>38.267080749999998</v>
      </c>
      <c r="R21" s="36">
        <v>20.203859784999999</v>
      </c>
      <c r="S21" s="11">
        <f t="shared" si="5"/>
        <v>22.299381836999999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14.44332645766667</v>
      </c>
      <c r="D22" s="9">
        <f t="shared" si="0"/>
        <v>10.179276678000003</v>
      </c>
      <c r="E22" s="12">
        <v>-4.994105666666667</v>
      </c>
      <c r="F22" s="36">
        <v>-10.181371969666667</v>
      </c>
      <c r="G22" s="11">
        <f t="shared" si="1"/>
        <v>-10.698210983999999</v>
      </c>
      <c r="H22" s="38">
        <v>11.831670916666665</v>
      </c>
      <c r="I22" s="36">
        <v>0.55339599266666539</v>
      </c>
      <c r="J22" s="11">
        <f t="shared" si="2"/>
        <v>-0.37458300100000158</v>
      </c>
      <c r="K22" s="38">
        <v>22.679142583333334</v>
      </c>
      <c r="L22" s="36">
        <v>9.9026338283333342</v>
      </c>
      <c r="M22" s="11">
        <f t="shared" si="3"/>
        <v>7.4143968870000014</v>
      </c>
      <c r="N22" s="38">
        <v>9.2080435000000023</v>
      </c>
      <c r="O22" s="36">
        <v>-1.053176428999997</v>
      </c>
      <c r="P22" s="11">
        <f t="shared" si="4"/>
        <v>1.5310154693333367</v>
      </c>
      <c r="Q22" s="38">
        <v>23.808133749999996</v>
      </c>
      <c r="R22" s="36">
        <v>11.482580171999997</v>
      </c>
      <c r="S22" s="11">
        <f t="shared" si="5"/>
        <v>18.602433737333332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14.892329075666668</v>
      </c>
      <c r="D23" s="9">
        <f t="shared" si="0"/>
        <v>12.848930685000001</v>
      </c>
      <c r="E23" s="12">
        <v>0.41884633333333299</v>
      </c>
      <c r="F23" s="36">
        <v>-7.022476001666667</v>
      </c>
      <c r="G23" s="11">
        <f t="shared" si="1"/>
        <v>-9.5514935443333346</v>
      </c>
      <c r="H23" s="38">
        <v>1.9058349166666639</v>
      </c>
      <c r="I23" s="36">
        <v>-5.6906057373333363</v>
      </c>
      <c r="J23" s="11">
        <f t="shared" si="2"/>
        <v>-2.005044958666669</v>
      </c>
      <c r="K23" s="38">
        <v>22.245289583333335</v>
      </c>
      <c r="L23" s="36">
        <v>11.925354161333335</v>
      </c>
      <c r="M23" s="11">
        <f t="shared" si="3"/>
        <v>8.6749283593333342</v>
      </c>
      <c r="N23" s="38">
        <v>8.119451500000002</v>
      </c>
      <c r="O23" s="36">
        <v>2.2271290930000021</v>
      </c>
      <c r="P23" s="11">
        <f t="shared" si="4"/>
        <v>1.6941829466666694</v>
      </c>
      <c r="Q23" s="38">
        <v>2.2298097500000003</v>
      </c>
      <c r="R23" s="36">
        <v>11.895510654999999</v>
      </c>
      <c r="S23" s="11">
        <f t="shared" si="5"/>
        <v>14.527316870666667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4.2347699896666704</v>
      </c>
      <c r="D24" s="9">
        <f t="shared" si="0"/>
        <v>11.190141841000004</v>
      </c>
      <c r="E24" s="12">
        <v>0.12319933333333211</v>
      </c>
      <c r="F24" s="36">
        <v>-9.0623484516666686</v>
      </c>
      <c r="G24" s="11">
        <f t="shared" si="1"/>
        <v>-8.7553988076666673</v>
      </c>
      <c r="H24" s="38">
        <v>-11.444398083333336</v>
      </c>
      <c r="I24" s="36">
        <v>-3.8612627443333363</v>
      </c>
      <c r="J24" s="11">
        <f t="shared" si="2"/>
        <v>-2.9994908296666694</v>
      </c>
      <c r="K24" s="38">
        <v>3.9695865833333319</v>
      </c>
      <c r="L24" s="36">
        <v>6.1825702773333315</v>
      </c>
      <c r="M24" s="11">
        <f t="shared" si="3"/>
        <v>9.3368527556666674</v>
      </c>
      <c r="N24" s="38">
        <v>-0.62874249999999776</v>
      </c>
      <c r="O24" s="36">
        <v>-6.4663665919999982</v>
      </c>
      <c r="P24" s="11">
        <f t="shared" si="4"/>
        <v>-1.7641379759999978</v>
      </c>
      <c r="Q24" s="38">
        <v>1.3360387499999993</v>
      </c>
      <c r="R24" s="36">
        <v>11.511970008999999</v>
      </c>
      <c r="S24" s="11">
        <f t="shared" si="5"/>
        <v>11.630020278666663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8.7777864506666692</v>
      </c>
      <c r="D25" s="9">
        <f t="shared" si="0"/>
        <v>9.3016285053333352</v>
      </c>
      <c r="E25" s="12">
        <v>-5.8806606666666683</v>
      </c>
      <c r="F25" s="36">
        <v>-11.402432357666669</v>
      </c>
      <c r="G25" s="11">
        <f t="shared" si="1"/>
        <v>-9.1624189370000018</v>
      </c>
      <c r="H25" s="38">
        <v>-18.648975083333337</v>
      </c>
      <c r="I25" s="36">
        <v>-8.6492211883333372</v>
      </c>
      <c r="J25" s="11">
        <f t="shared" si="2"/>
        <v>-6.0670298900000033</v>
      </c>
      <c r="K25" s="38">
        <v>2.8173925833333318</v>
      </c>
      <c r="L25" s="36">
        <v>12.250896317333332</v>
      </c>
      <c r="M25" s="11">
        <f t="shared" si="3"/>
        <v>10.119606918666666</v>
      </c>
      <c r="N25" s="38">
        <v>7.8486835000000035</v>
      </c>
      <c r="O25" s="36">
        <v>1.0626184980000035</v>
      </c>
      <c r="P25" s="11">
        <f t="shared" si="4"/>
        <v>-1.0588730003333309</v>
      </c>
      <c r="Q25" s="38">
        <v>3.6520797499999995</v>
      </c>
      <c r="R25" s="36">
        <v>13.869718151000001</v>
      </c>
      <c r="S25" s="11">
        <f t="shared" si="5"/>
        <v>12.425732938333333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3.4836565466666713</v>
      </c>
      <c r="D26" s="9">
        <f t="shared" si="0"/>
        <v>5.4987376623333368</v>
      </c>
      <c r="E26" s="12">
        <v>-19.788259666666665</v>
      </c>
      <c r="F26" s="36">
        <v>-18.768777915666664</v>
      </c>
      <c r="G26" s="11">
        <f t="shared" si="1"/>
        <v>-13.077852908333334</v>
      </c>
      <c r="H26" s="38">
        <v>-25.785790083333335</v>
      </c>
      <c r="I26" s="36">
        <v>-20.557810455333335</v>
      </c>
      <c r="J26" s="11">
        <f t="shared" si="2"/>
        <v>-11.022764796000004</v>
      </c>
      <c r="K26" s="38">
        <v>2.232889583333332</v>
      </c>
      <c r="L26" s="36">
        <v>12.457161499333331</v>
      </c>
      <c r="M26" s="11">
        <f t="shared" si="3"/>
        <v>10.296876031333332</v>
      </c>
      <c r="N26" s="38">
        <v>-4.5559134999999991</v>
      </c>
      <c r="O26" s="36">
        <v>-6.2659167909999987</v>
      </c>
      <c r="P26" s="11">
        <f t="shared" si="4"/>
        <v>-3.8898882949999973</v>
      </c>
      <c r="Q26" s="38">
        <v>6.3971497499999996</v>
      </c>
      <c r="R26" s="36">
        <v>18.235387981999999</v>
      </c>
      <c r="S26" s="11">
        <f t="shared" si="5"/>
        <v>14.539025380666667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0.4321390256666704</v>
      </c>
      <c r="D27" s="9">
        <f t="shared" si="0"/>
        <v>4.2311940076666703</v>
      </c>
      <c r="E27" s="12">
        <v>-24.468100666666668</v>
      </c>
      <c r="F27" s="36">
        <v>-23.84565327066667</v>
      </c>
      <c r="G27" s="11">
        <f t="shared" si="1"/>
        <v>-18.005621181333336</v>
      </c>
      <c r="H27" s="38">
        <v>-22.466783083333336</v>
      </c>
      <c r="I27" s="36">
        <v>-11.075159482333337</v>
      </c>
      <c r="J27" s="11">
        <f t="shared" si="2"/>
        <v>-13.427397042000004</v>
      </c>
      <c r="K27" s="38">
        <v>-20.283576416666669</v>
      </c>
      <c r="L27" s="36">
        <v>-5.5332148396666696</v>
      </c>
      <c r="M27" s="11">
        <f t="shared" si="3"/>
        <v>6.3916143256666649</v>
      </c>
      <c r="N27" s="38">
        <v>-14.247541499999993</v>
      </c>
      <c r="O27" s="36">
        <v>-6.5495750159999933</v>
      </c>
      <c r="P27" s="11">
        <f t="shared" si="4"/>
        <v>-3.917624436333329</v>
      </c>
      <c r="Q27" s="38">
        <v>-4.5465182500000036</v>
      </c>
      <c r="R27" s="36">
        <v>1.7246930429999967</v>
      </c>
      <c r="S27" s="11">
        <f t="shared" si="5"/>
        <v>11.276599725333332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1.6738311366666705</v>
      </c>
      <c r="D28" s="9">
        <f t="shared" si="0"/>
        <v>1.8632089030000041</v>
      </c>
      <c r="E28" s="12">
        <v>-19.677251666666667</v>
      </c>
      <c r="F28" s="36">
        <v>-11.973099499666667</v>
      </c>
      <c r="G28" s="11">
        <f t="shared" si="1"/>
        <v>-18.195843562</v>
      </c>
      <c r="H28" s="38">
        <v>-17.764800083333331</v>
      </c>
      <c r="I28" s="36">
        <v>-8.6588168073333307</v>
      </c>
      <c r="J28" s="11">
        <f t="shared" si="2"/>
        <v>-13.430595581666667</v>
      </c>
      <c r="K28" s="38">
        <v>-0.44340841666666897</v>
      </c>
      <c r="L28" s="36">
        <v>1.6919257333333309</v>
      </c>
      <c r="M28" s="11">
        <f t="shared" si="3"/>
        <v>2.871957464333331</v>
      </c>
      <c r="N28" s="38">
        <v>-11.841111499999993</v>
      </c>
      <c r="O28" s="36">
        <v>1.1843666070000065</v>
      </c>
      <c r="P28" s="11">
        <f t="shared" si="4"/>
        <v>-3.8770417333333285</v>
      </c>
      <c r="Q28" s="38">
        <v>-1.11573425</v>
      </c>
      <c r="R28" s="36">
        <v>14.538526870999998</v>
      </c>
      <c r="S28" s="11">
        <f t="shared" si="5"/>
        <v>11.499535965333331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-1.492775061333333</v>
      </c>
      <c r="D29" s="9">
        <f t="shared" si="0"/>
        <v>0.20439836700000255</v>
      </c>
      <c r="E29" s="12">
        <v>-37.560073666666675</v>
      </c>
      <c r="F29" s="36">
        <v>-27.948257153666674</v>
      </c>
      <c r="G29" s="11">
        <f t="shared" si="1"/>
        <v>-21.25566997466667</v>
      </c>
      <c r="H29" s="38">
        <v>-17.889315083333333</v>
      </c>
      <c r="I29" s="36">
        <v>-13.243516631333332</v>
      </c>
      <c r="J29" s="11">
        <f t="shared" si="2"/>
        <v>-10.992497640333333</v>
      </c>
      <c r="K29" s="38">
        <v>-10.496954416666668</v>
      </c>
      <c r="L29" s="36">
        <v>6.5750465783333318</v>
      </c>
      <c r="M29" s="11">
        <f t="shared" si="3"/>
        <v>0.91125249066666436</v>
      </c>
      <c r="N29" s="38">
        <v>-10.5966755</v>
      </c>
      <c r="O29" s="36">
        <v>-10.708994730000001</v>
      </c>
      <c r="P29" s="11">
        <f t="shared" si="4"/>
        <v>-5.3580677129999961</v>
      </c>
      <c r="Q29" s="38">
        <v>11.24189075</v>
      </c>
      <c r="R29" s="36">
        <v>25.205958809999998</v>
      </c>
      <c r="S29" s="11">
        <f t="shared" si="5"/>
        <v>13.823059574666665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6.3012890956666698</v>
      </c>
      <c r="D30" s="9">
        <f t="shared" si="0"/>
        <v>2.1607817236666693</v>
      </c>
      <c r="E30" s="12">
        <v>-36.63919966666667</v>
      </c>
      <c r="F30" s="36">
        <v>-26.794230714666668</v>
      </c>
      <c r="G30" s="11">
        <f t="shared" si="1"/>
        <v>-22.238529122666666</v>
      </c>
      <c r="H30" s="38">
        <v>-2.2163000833333353</v>
      </c>
      <c r="I30" s="36">
        <v>-4.6778403513333355</v>
      </c>
      <c r="J30" s="11">
        <f t="shared" si="2"/>
        <v>-8.8600579299999982</v>
      </c>
      <c r="K30" s="38">
        <v>1.6305005833333315</v>
      </c>
      <c r="L30" s="36">
        <v>9.745003566333331</v>
      </c>
      <c r="M30" s="11">
        <f t="shared" si="3"/>
        <v>6.0039919593333311</v>
      </c>
      <c r="N30" s="38">
        <v>-20.417264500000002</v>
      </c>
      <c r="O30" s="36">
        <v>-13.524807781000002</v>
      </c>
      <c r="P30" s="11">
        <f t="shared" si="4"/>
        <v>-7.6831453013333322</v>
      </c>
      <c r="Q30" s="38">
        <v>22.991359749999994</v>
      </c>
      <c r="R30" s="36">
        <v>9.1157211699999934</v>
      </c>
      <c r="S30" s="11">
        <f t="shared" si="5"/>
        <v>16.286735616999998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-14.659383607333329</v>
      </c>
      <c r="D31" s="9">
        <f t="shared" si="0"/>
        <v>-3.2836231909999971</v>
      </c>
      <c r="E31" s="12">
        <v>-23.800935666666671</v>
      </c>
      <c r="F31" s="36">
        <v>-20.763123953666671</v>
      </c>
      <c r="G31" s="11">
        <f t="shared" si="1"/>
        <v>-25.168537274000006</v>
      </c>
      <c r="H31" s="38">
        <v>-4.8931960833333346</v>
      </c>
      <c r="I31" s="36">
        <v>-14.822926297333334</v>
      </c>
      <c r="J31" s="11">
        <f t="shared" si="2"/>
        <v>-10.914761093333333</v>
      </c>
      <c r="K31" s="38">
        <v>8.1701045833333321</v>
      </c>
      <c r="L31" s="36">
        <v>-4.8994152986666677</v>
      </c>
      <c r="M31" s="11">
        <f t="shared" si="3"/>
        <v>3.8068782819999982</v>
      </c>
      <c r="N31" s="38">
        <v>-16.773563500000002</v>
      </c>
      <c r="O31" s="36">
        <v>-12.724569359000002</v>
      </c>
      <c r="P31" s="11">
        <f t="shared" si="4"/>
        <v>-12.319457290000001</v>
      </c>
      <c r="Q31" s="38">
        <v>21.324338749999995</v>
      </c>
      <c r="R31" s="36">
        <v>3.8198970759999966</v>
      </c>
      <c r="S31" s="11">
        <f t="shared" si="5"/>
        <v>12.713859018666662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-5.2487821193333328</v>
      </c>
      <c r="D32" s="9">
        <f t="shared" si="0"/>
        <v>-4.5356255436666642</v>
      </c>
      <c r="E32" s="12">
        <v>-19.955586666666665</v>
      </c>
      <c r="F32" s="36">
        <v>-20.940569546666666</v>
      </c>
      <c r="G32" s="11">
        <f t="shared" si="1"/>
        <v>-22.832641405000004</v>
      </c>
      <c r="H32" s="38">
        <v>-16.407168083333335</v>
      </c>
      <c r="I32" s="36">
        <v>-27.949216750333335</v>
      </c>
      <c r="J32" s="11">
        <f t="shared" si="2"/>
        <v>-15.816661133000002</v>
      </c>
      <c r="K32" s="38">
        <v>-5.2394124166666654</v>
      </c>
      <c r="L32" s="36">
        <v>-18.882252824666665</v>
      </c>
      <c r="M32" s="11">
        <f t="shared" si="3"/>
        <v>-4.6788881856666675</v>
      </c>
      <c r="N32" s="38">
        <v>-18.601083500000001</v>
      </c>
      <c r="O32" s="36">
        <v>-14.665629222000002</v>
      </c>
      <c r="P32" s="11">
        <f t="shared" si="4"/>
        <v>-13.638335454000002</v>
      </c>
      <c r="Q32" s="38">
        <v>18.350189749999998</v>
      </c>
      <c r="R32" s="36">
        <v>2.7317770119999985</v>
      </c>
      <c r="S32" s="11">
        <f t="shared" si="5"/>
        <v>5.2224650859999961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-12.601922633333327</v>
      </c>
      <c r="D33" s="9">
        <f t="shared" si="0"/>
        <v>-10.836696119999994</v>
      </c>
      <c r="E33" s="12">
        <v>-29.272278666666669</v>
      </c>
      <c r="F33" s="36">
        <v>-32.255686022666666</v>
      </c>
      <c r="G33" s="11">
        <f t="shared" si="1"/>
        <v>-24.653126507666666</v>
      </c>
      <c r="H33" s="38">
        <v>-7.1251700833333356</v>
      </c>
      <c r="I33" s="36">
        <v>-12.908336899333335</v>
      </c>
      <c r="J33" s="11">
        <f t="shared" si="2"/>
        <v>-18.560159982333335</v>
      </c>
      <c r="K33" s="38">
        <v>14.299623583333332</v>
      </c>
      <c r="L33" s="36">
        <v>-0.51051689666666711</v>
      </c>
      <c r="M33" s="11">
        <f t="shared" si="3"/>
        <v>-8.097395006666666</v>
      </c>
      <c r="N33" s="38">
        <v>-17.888140500000006</v>
      </c>
      <c r="O33" s="36">
        <v>-23.417660418000004</v>
      </c>
      <c r="P33" s="11">
        <f t="shared" si="4"/>
        <v>-16.935952999666668</v>
      </c>
      <c r="Q33" s="38">
        <v>23.71957175</v>
      </c>
      <c r="R33" s="36">
        <v>5.0566267160000002</v>
      </c>
      <c r="S33" s="11">
        <f t="shared" si="5"/>
        <v>3.8694336013333319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8.608249629333331</v>
      </c>
      <c r="Y33" s="11">
        <f t="shared" si="6"/>
        <v>8.608249629333331</v>
      </c>
    </row>
    <row r="34" spans="1:25">
      <c r="A34" s="3">
        <v>37773</v>
      </c>
      <c r="B34" s="8">
        <v>-14.374492833333335</v>
      </c>
      <c r="C34" s="37">
        <v>-10.894900290333336</v>
      </c>
      <c r="D34" s="9">
        <f t="shared" si="0"/>
        <v>-9.5818683476666653</v>
      </c>
      <c r="E34" s="12">
        <v>-27.629752666666665</v>
      </c>
      <c r="F34" s="36">
        <v>-33.987921344666667</v>
      </c>
      <c r="G34" s="11">
        <f t="shared" si="1"/>
        <v>-29.061392304666668</v>
      </c>
      <c r="H34" s="38">
        <v>-9.7712630833333325</v>
      </c>
      <c r="I34" s="36">
        <v>-20.452203305333335</v>
      </c>
      <c r="J34" s="11">
        <f t="shared" si="2"/>
        <v>-20.436585651666668</v>
      </c>
      <c r="K34" s="38">
        <v>6.8610405833333328</v>
      </c>
      <c r="L34" s="36">
        <v>-4.660385963666668</v>
      </c>
      <c r="M34" s="11">
        <f t="shared" si="3"/>
        <v>-8.0177185616666673</v>
      </c>
      <c r="N34" s="38">
        <v>-2.3744474999999987</v>
      </c>
      <c r="O34" s="36">
        <v>-11.370164398999998</v>
      </c>
      <c r="P34" s="11">
        <f t="shared" si="4"/>
        <v>-16.484484679666668</v>
      </c>
      <c r="Q34" s="38">
        <v>22.839384750000001</v>
      </c>
      <c r="R34" s="36">
        <v>10.896275151000001</v>
      </c>
      <c r="S34" s="11">
        <f t="shared" si="5"/>
        <v>6.2282262929999996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6.5982392503333323</v>
      </c>
      <c r="Y34" s="11">
        <f t="shared" si="6"/>
        <v>7.6032444398333316</v>
      </c>
    </row>
    <row r="35" spans="1:25">
      <c r="A35" s="3">
        <v>37803</v>
      </c>
      <c r="B35" s="8">
        <v>-10.987101833333327</v>
      </c>
      <c r="C35" s="37">
        <v>-12.776478592333326</v>
      </c>
      <c r="D35" s="9">
        <f t="shared" si="0"/>
        <v>-12.09110050533333</v>
      </c>
      <c r="E35" s="12">
        <v>-22.759336666666666</v>
      </c>
      <c r="F35" s="36">
        <v>-30.287781823666666</v>
      </c>
      <c r="G35" s="11">
        <f t="shared" si="1"/>
        <v>-32.177129730333334</v>
      </c>
      <c r="H35" s="38">
        <v>-0.14294308333333383</v>
      </c>
      <c r="I35" s="36">
        <v>-7.2991598313333341</v>
      </c>
      <c r="J35" s="11">
        <f t="shared" si="2"/>
        <v>-13.553233345333334</v>
      </c>
      <c r="K35" s="38">
        <v>14.836570583333332</v>
      </c>
      <c r="L35" s="36">
        <v>4.1183548933333327</v>
      </c>
      <c r="M35" s="11">
        <f t="shared" si="3"/>
        <v>-0.35084932233333416</v>
      </c>
      <c r="N35" s="38">
        <v>-3.6476404999999978</v>
      </c>
      <c r="O35" s="36">
        <v>-9.3960672989999985</v>
      </c>
      <c r="P35" s="11">
        <f t="shared" si="4"/>
        <v>-14.727964038666665</v>
      </c>
      <c r="Q35" s="38">
        <v>4.09938175</v>
      </c>
      <c r="R35" s="36">
        <v>13.886891339000002</v>
      </c>
      <c r="S35" s="11">
        <f t="shared" si="5"/>
        <v>9.9465977353333344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-1.6357483766666683</v>
      </c>
      <c r="Y35" s="11">
        <f t="shared" si="6"/>
        <v>4.5235801676666645</v>
      </c>
    </row>
    <row r="36" spans="1:25">
      <c r="A36" s="3">
        <v>37834</v>
      </c>
      <c r="B36" s="8">
        <v>-4.8265908333333263</v>
      </c>
      <c r="C36" s="37">
        <v>-9.0667493973333251</v>
      </c>
      <c r="D36" s="9">
        <f t="shared" si="0"/>
        <v>-10.912709426666661</v>
      </c>
      <c r="E36" s="12">
        <v>-19.252463666666667</v>
      </c>
      <c r="F36" s="36">
        <v>-28.305845911666665</v>
      </c>
      <c r="G36" s="11">
        <f t="shared" si="1"/>
        <v>-30.860516360000002</v>
      </c>
      <c r="H36" s="38">
        <v>-21.865017083333331</v>
      </c>
      <c r="I36" s="36">
        <v>-14.109818363333332</v>
      </c>
      <c r="J36" s="11">
        <f t="shared" si="2"/>
        <v>-13.953727166666667</v>
      </c>
      <c r="K36" s="38">
        <v>15.318347583333333</v>
      </c>
      <c r="L36" s="36">
        <v>16.372620699333332</v>
      </c>
      <c r="M36" s="11">
        <f t="shared" si="3"/>
        <v>5.2768632096666659</v>
      </c>
      <c r="N36" s="38">
        <v>1.3532395000000044</v>
      </c>
      <c r="O36" s="36">
        <v>-5.3012470309999955</v>
      </c>
      <c r="P36" s="11">
        <f t="shared" si="4"/>
        <v>-8.6891595763333314</v>
      </c>
      <c r="Q36" s="38">
        <v>9.0530397499999999</v>
      </c>
      <c r="R36" s="36">
        <v>18.563227287</v>
      </c>
      <c r="S36" s="11">
        <f t="shared" si="5"/>
        <v>14.448797925666668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7">
        <v>-12.205472400333328</v>
      </c>
      <c r="D37" s="9">
        <f t="shared" si="0"/>
        <v>-11.349566796666659</v>
      </c>
      <c r="E37" s="12">
        <v>-13.267291666666669</v>
      </c>
      <c r="F37" s="36">
        <v>-18.094880805666669</v>
      </c>
      <c r="G37" s="11">
        <f t="shared" si="1"/>
        <v>-25.562836180333335</v>
      </c>
      <c r="H37" s="38">
        <v>-17.169923083333334</v>
      </c>
      <c r="I37" s="36">
        <v>-7.4673548803333336</v>
      </c>
      <c r="J37" s="11">
        <f t="shared" si="2"/>
        <v>-9.6254443583333327</v>
      </c>
      <c r="K37" s="38">
        <v>-25.947214416666668</v>
      </c>
      <c r="L37" s="36">
        <v>-15.441976075666668</v>
      </c>
      <c r="M37" s="11">
        <f t="shared" si="3"/>
        <v>1.6829998389999989</v>
      </c>
      <c r="N37" s="38">
        <v>-4.7195464999999963</v>
      </c>
      <c r="O37" s="36">
        <v>-10.559958017999996</v>
      </c>
      <c r="P37" s="11">
        <f t="shared" si="4"/>
        <v>-8.4190907826666628</v>
      </c>
      <c r="Q37" s="38">
        <v>-17.845203250000004</v>
      </c>
      <c r="R37" s="36">
        <v>-7.4302159180000036</v>
      </c>
      <c r="S37" s="11">
        <f t="shared" si="5"/>
        <v>8.3399675693333339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7">
        <v>-3.3351171603333314</v>
      </c>
      <c r="D38" s="9">
        <f t="shared" si="0"/>
        <v>-8.2024463193333279</v>
      </c>
      <c r="E38" s="12">
        <v>-17.92538466666667</v>
      </c>
      <c r="F38" s="36">
        <v>-16.740745564666671</v>
      </c>
      <c r="G38" s="11">
        <f t="shared" si="1"/>
        <v>-21.047157427333335</v>
      </c>
      <c r="H38" s="38">
        <v>-10.022568083333335</v>
      </c>
      <c r="I38" s="36">
        <v>-4.2010330273333345</v>
      </c>
      <c r="J38" s="11">
        <f t="shared" si="2"/>
        <v>-8.5927354236666655</v>
      </c>
      <c r="K38" s="38">
        <v>-6.2218374166666681</v>
      </c>
      <c r="L38" s="36">
        <v>4.8817581073333312</v>
      </c>
      <c r="M38" s="11">
        <f t="shared" si="3"/>
        <v>1.9374675769999985</v>
      </c>
      <c r="N38" s="38">
        <v>0.74113050000000413</v>
      </c>
      <c r="O38" s="36">
        <v>-1.6028353059999958</v>
      </c>
      <c r="P38" s="11">
        <f t="shared" si="4"/>
        <v>-5.8213467849999958</v>
      </c>
      <c r="Q38" s="38">
        <v>5.8693167499999994</v>
      </c>
      <c r="R38" s="36">
        <v>17.809899743999999</v>
      </c>
      <c r="S38" s="11">
        <f t="shared" si="5"/>
        <v>9.647637037666664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7">
        <v>-4.0818029133333296</v>
      </c>
      <c r="D39" s="9">
        <f t="shared" si="0"/>
        <v>-6.5407974913333291</v>
      </c>
      <c r="E39" s="12">
        <v>-13.09798566666667</v>
      </c>
      <c r="F39" s="36">
        <v>-12.793051540666671</v>
      </c>
      <c r="G39" s="11">
        <f t="shared" si="1"/>
        <v>-15.876225970333337</v>
      </c>
      <c r="H39" s="38">
        <v>-17.183181083333334</v>
      </c>
      <c r="I39" s="36">
        <v>-6.4507990573333345</v>
      </c>
      <c r="J39" s="11">
        <f t="shared" si="2"/>
        <v>-6.0397289883333345</v>
      </c>
      <c r="K39" s="38">
        <v>-7.4210944166666675</v>
      </c>
      <c r="L39" s="36">
        <v>6.2682189183333321</v>
      </c>
      <c r="M39" s="11">
        <f t="shared" si="3"/>
        <v>-1.4306663500000016</v>
      </c>
      <c r="N39" s="38">
        <v>-13.094116499999995</v>
      </c>
      <c r="O39" s="36">
        <v>-6.5211672319999945</v>
      </c>
      <c r="P39" s="11">
        <f t="shared" si="4"/>
        <v>-6.2279868519999964</v>
      </c>
      <c r="Q39" s="38">
        <v>14.600616749999999</v>
      </c>
      <c r="R39" s="36">
        <v>20.646729989999997</v>
      </c>
      <c r="S39" s="11">
        <f t="shared" si="5"/>
        <v>10.342137938666665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7">
        <v>1.0504001446666691</v>
      </c>
      <c r="D40" s="9">
        <f t="shared" si="0"/>
        <v>-2.122173309666664</v>
      </c>
      <c r="E40" s="12">
        <v>-23.205591666666667</v>
      </c>
      <c r="F40" s="36">
        <v>-15.053374983666666</v>
      </c>
      <c r="G40" s="11">
        <f t="shared" si="1"/>
        <v>-14.862390696333335</v>
      </c>
      <c r="H40" s="38">
        <v>-19.949934083333329</v>
      </c>
      <c r="I40" s="36">
        <v>-11.517973818333328</v>
      </c>
      <c r="J40" s="11">
        <f t="shared" si="2"/>
        <v>-7.3899353009999986</v>
      </c>
      <c r="K40" s="38">
        <v>11.099679583333332</v>
      </c>
      <c r="L40" s="36">
        <v>12.543933025333331</v>
      </c>
      <c r="M40" s="11">
        <f t="shared" si="3"/>
        <v>7.8979700169999987</v>
      </c>
      <c r="N40" s="38">
        <v>-20.5312755</v>
      </c>
      <c r="O40" s="36">
        <v>-7.1980327289999995</v>
      </c>
      <c r="P40" s="11">
        <f t="shared" si="4"/>
        <v>-5.1073450889999963</v>
      </c>
      <c r="Q40" s="38">
        <v>-0.59673025000000113</v>
      </c>
      <c r="R40" s="36">
        <v>14.389507415000001</v>
      </c>
      <c r="S40" s="11">
        <f t="shared" si="5"/>
        <v>17.615379049666668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7">
        <v>-15.787736906333331</v>
      </c>
      <c r="D41" s="9">
        <f t="shared" si="0"/>
        <v>-6.2730465583333306</v>
      </c>
      <c r="E41" s="12">
        <v>-16.56968766666667</v>
      </c>
      <c r="F41" s="36">
        <v>-6.6396055356666697</v>
      </c>
      <c r="G41" s="11">
        <f t="shared" si="1"/>
        <v>-11.495344020000003</v>
      </c>
      <c r="H41" s="38">
        <v>-10.415383083333333</v>
      </c>
      <c r="I41" s="36">
        <v>-6.394800070333333</v>
      </c>
      <c r="J41" s="11">
        <f t="shared" si="2"/>
        <v>-8.1211909819999981</v>
      </c>
      <c r="K41" s="38">
        <v>-22.867097416666674</v>
      </c>
      <c r="L41" s="36">
        <v>-5.8888373456666727</v>
      </c>
      <c r="M41" s="11">
        <f t="shared" si="3"/>
        <v>4.3077715326666635</v>
      </c>
      <c r="N41" s="38">
        <v>2.1255235000000035</v>
      </c>
      <c r="O41" s="36">
        <v>2.6773078190000037</v>
      </c>
      <c r="P41" s="11">
        <f t="shared" si="4"/>
        <v>-3.6806307139999972</v>
      </c>
      <c r="Q41" s="38">
        <v>4.5792197499999991</v>
      </c>
      <c r="R41" s="36">
        <v>18.809849463999999</v>
      </c>
      <c r="S41" s="11">
        <f t="shared" si="5"/>
        <v>17.948695622999995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7">
        <v>-5.8709409273333328</v>
      </c>
      <c r="D42" s="9">
        <f t="shared" si="0"/>
        <v>-6.8694258963333317</v>
      </c>
      <c r="E42" s="12">
        <v>-15.219444666666664</v>
      </c>
      <c r="F42" s="36">
        <v>-5.9397444216666635</v>
      </c>
      <c r="G42" s="11">
        <f t="shared" si="1"/>
        <v>-9.2109083136666658</v>
      </c>
      <c r="H42" s="38">
        <v>-8.6932150833333335</v>
      </c>
      <c r="I42" s="36">
        <v>-10.518707624333334</v>
      </c>
      <c r="J42" s="11">
        <f t="shared" si="2"/>
        <v>-9.477160504333332</v>
      </c>
      <c r="K42" s="38">
        <v>-12.89857841666667</v>
      </c>
      <c r="L42" s="36">
        <v>-3.435888990666669</v>
      </c>
      <c r="M42" s="11">
        <f t="shared" si="3"/>
        <v>1.0730688963333297</v>
      </c>
      <c r="N42" s="38">
        <v>-3.3309514999999976</v>
      </c>
      <c r="O42" s="36">
        <v>2.1069338030000022</v>
      </c>
      <c r="P42" s="11">
        <f t="shared" si="4"/>
        <v>-0.80459703566666452</v>
      </c>
      <c r="Q42" s="38">
        <v>27.527268749999998</v>
      </c>
      <c r="R42" s="36">
        <v>14.121954968999997</v>
      </c>
      <c r="S42" s="11">
        <f t="shared" si="5"/>
        <v>15.773770615999998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7">
        <v>4.0807370856666676</v>
      </c>
      <c r="D43" s="9">
        <f t="shared" si="0"/>
        <v>-5.8593135826666654</v>
      </c>
      <c r="E43" s="12">
        <v>-12.128728666666667</v>
      </c>
      <c r="F43" s="36">
        <v>-9.2922657486666669</v>
      </c>
      <c r="G43" s="11">
        <f t="shared" si="1"/>
        <v>-7.2905385686666664</v>
      </c>
      <c r="H43" s="38">
        <v>8.2231869166666662</v>
      </c>
      <c r="I43" s="36">
        <v>-1.0454801843333339</v>
      </c>
      <c r="J43" s="11">
        <f t="shared" si="2"/>
        <v>-5.9863292929999998</v>
      </c>
      <c r="K43" s="38">
        <v>23.970955583333332</v>
      </c>
      <c r="L43" s="36">
        <v>10.730508288333333</v>
      </c>
      <c r="M43" s="11">
        <f t="shared" si="3"/>
        <v>0.46859398399999702</v>
      </c>
      <c r="N43" s="38">
        <v>3.2163815000000007</v>
      </c>
      <c r="O43" s="36">
        <v>8.1175597060000015</v>
      </c>
      <c r="P43" s="11">
        <f t="shared" si="4"/>
        <v>4.3006004426666697</v>
      </c>
      <c r="Q43" s="38">
        <v>38.941202750000002</v>
      </c>
      <c r="R43" s="36">
        <v>22.311214218000003</v>
      </c>
      <c r="S43" s="11">
        <f t="shared" si="5"/>
        <v>18.414339550333334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7">
        <v>4.5487370176666708</v>
      </c>
      <c r="D44" s="9">
        <f t="shared" si="0"/>
        <v>0.91951105866666849</v>
      </c>
      <c r="E44" s="12">
        <v>-11.421741666666666</v>
      </c>
      <c r="F44" s="36">
        <v>-12.546681471666666</v>
      </c>
      <c r="G44" s="11">
        <f t="shared" si="1"/>
        <v>-9.2595638806666667</v>
      </c>
      <c r="H44" s="38">
        <v>2.4759759166666653</v>
      </c>
      <c r="I44" s="36">
        <v>-9.3472148093333338</v>
      </c>
      <c r="J44" s="11">
        <f t="shared" si="2"/>
        <v>-6.9704675393333346</v>
      </c>
      <c r="K44" s="38">
        <v>36.62671258333333</v>
      </c>
      <c r="L44" s="36">
        <v>22.464618945333328</v>
      </c>
      <c r="M44" s="11">
        <f t="shared" si="3"/>
        <v>9.9197460809999978</v>
      </c>
      <c r="N44" s="38">
        <v>17.3637315</v>
      </c>
      <c r="O44" s="36">
        <v>20.987786972000002</v>
      </c>
      <c r="P44" s="11">
        <f t="shared" si="4"/>
        <v>10.40409349366667</v>
      </c>
      <c r="Q44" s="38">
        <v>47.227450750000003</v>
      </c>
      <c r="R44" s="36">
        <v>31.908529195000003</v>
      </c>
      <c r="S44" s="11">
        <f t="shared" si="5"/>
        <v>22.780566127333334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7">
        <v>7.226148250666669</v>
      </c>
      <c r="D45" s="9">
        <f t="shared" si="0"/>
        <v>5.2852074513333358</v>
      </c>
      <c r="E45" s="12">
        <v>-2.8969696666666671</v>
      </c>
      <c r="F45" s="36">
        <v>-5.4190936606666673</v>
      </c>
      <c r="G45" s="11">
        <f t="shared" si="1"/>
        <v>-9.0860136269999998</v>
      </c>
      <c r="H45" s="38">
        <v>4.6462279166666649</v>
      </c>
      <c r="I45" s="36">
        <v>-2.0766680433333349</v>
      </c>
      <c r="J45" s="11">
        <f t="shared" si="2"/>
        <v>-4.1564543456666678</v>
      </c>
      <c r="K45" s="38">
        <v>38.483485583333334</v>
      </c>
      <c r="L45" s="36">
        <v>23.379484457333334</v>
      </c>
      <c r="M45" s="11">
        <f t="shared" si="3"/>
        <v>18.858203896999999</v>
      </c>
      <c r="N45" s="38">
        <v>16.965236500000003</v>
      </c>
      <c r="O45" s="36">
        <v>11.381476194000003</v>
      </c>
      <c r="P45" s="11">
        <f t="shared" si="4"/>
        <v>13.495607624000002</v>
      </c>
      <c r="Q45" s="38">
        <v>41.807232750000004</v>
      </c>
      <c r="R45" s="36">
        <v>23.279359354000004</v>
      </c>
      <c r="S45" s="11">
        <f t="shared" si="5"/>
        <v>25.833034255666671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7">
        <v>2.3541259346666683</v>
      </c>
      <c r="D46" s="9">
        <f t="shared" si="0"/>
        <v>4.709670401000003</v>
      </c>
      <c r="E46" s="12">
        <v>-2.951748666666667</v>
      </c>
      <c r="F46" s="36">
        <v>-10.668499111666666</v>
      </c>
      <c r="G46" s="11">
        <f t="shared" si="1"/>
        <v>-9.5447580813333328</v>
      </c>
      <c r="H46" s="38">
        <v>5.7862099166666647</v>
      </c>
      <c r="I46" s="36">
        <v>-4.1067531483333353</v>
      </c>
      <c r="J46" s="11">
        <f t="shared" si="2"/>
        <v>-5.1768786670000013</v>
      </c>
      <c r="K46" s="38">
        <v>28.34313658333333</v>
      </c>
      <c r="L46" s="36">
        <v>18.440324139333327</v>
      </c>
      <c r="M46" s="11">
        <f t="shared" si="3"/>
        <v>21.428142513999997</v>
      </c>
      <c r="N46" s="38">
        <v>20.122846500000001</v>
      </c>
      <c r="O46" s="36">
        <v>12.600951600000002</v>
      </c>
      <c r="P46" s="11">
        <f t="shared" si="4"/>
        <v>14.990071588666668</v>
      </c>
      <c r="Q46" s="38">
        <v>26.987123749999995</v>
      </c>
      <c r="R46" s="36">
        <v>15.148609746999995</v>
      </c>
      <c r="S46" s="11">
        <f t="shared" si="5"/>
        <v>23.445499432000002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7">
        <v>8.0874221796666692</v>
      </c>
      <c r="D47" s="9">
        <f t="shared" si="0"/>
        <v>5.8892321216666685</v>
      </c>
      <c r="E47" s="12">
        <v>2.2213643333333319</v>
      </c>
      <c r="F47" s="36">
        <v>-4.5800296766666682</v>
      </c>
      <c r="G47" s="11">
        <f t="shared" si="1"/>
        <v>-6.8892074830000007</v>
      </c>
      <c r="H47" s="38">
        <v>8.2408229166666658</v>
      </c>
      <c r="I47" s="36">
        <v>2.2387989716666654</v>
      </c>
      <c r="J47" s="11">
        <f t="shared" si="2"/>
        <v>-1.3148740733333348</v>
      </c>
      <c r="K47" s="38">
        <v>23.81917558333333</v>
      </c>
      <c r="L47" s="36">
        <v>12.918684365333329</v>
      </c>
      <c r="M47" s="11">
        <f t="shared" si="3"/>
        <v>18.246164320666661</v>
      </c>
      <c r="N47" s="38">
        <v>15.404980500000002</v>
      </c>
      <c r="O47" s="36">
        <v>10.377039452000002</v>
      </c>
      <c r="P47" s="11">
        <f t="shared" si="4"/>
        <v>11.453155748666669</v>
      </c>
      <c r="Q47" s="38">
        <v>2.3381427499999985</v>
      </c>
      <c r="R47" s="36">
        <v>11.172157702</v>
      </c>
      <c r="S47" s="11">
        <f t="shared" si="5"/>
        <v>16.533375600999999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7">
        <v>3.9330732376666671</v>
      </c>
      <c r="D48" s="9">
        <f t="shared" si="0"/>
        <v>4.7915404506666679</v>
      </c>
      <c r="E48" s="12">
        <v>-2.7386346666666679</v>
      </c>
      <c r="F48" s="36">
        <v>-11.457647482666667</v>
      </c>
      <c r="G48" s="11">
        <f t="shared" si="1"/>
        <v>-8.9020587570000007</v>
      </c>
      <c r="H48" s="38">
        <v>-7.0300980833333337</v>
      </c>
      <c r="I48" s="36">
        <v>1.0141680776666657</v>
      </c>
      <c r="J48" s="11">
        <f t="shared" si="2"/>
        <v>-0.28459536633333471</v>
      </c>
      <c r="K48" s="38">
        <v>1.4559305833333323</v>
      </c>
      <c r="L48" s="36">
        <v>0.61246564533333225</v>
      </c>
      <c r="M48" s="11">
        <f t="shared" si="3"/>
        <v>10.657158049999996</v>
      </c>
      <c r="N48" s="38">
        <v>31.063916499999998</v>
      </c>
      <c r="O48" s="36">
        <v>23.199319598999999</v>
      </c>
      <c r="P48" s="11">
        <f t="shared" si="4"/>
        <v>15.392436883666667</v>
      </c>
      <c r="Q48" s="38">
        <v>5.6449457499999998</v>
      </c>
      <c r="R48" s="36">
        <v>14.250662570999999</v>
      </c>
      <c r="S48" s="11">
        <f t="shared" si="5"/>
        <v>13.523810006666665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7">
        <v>0.13631950166667028</v>
      </c>
      <c r="D49" s="9">
        <f t="shared" si="0"/>
        <v>4.0522716396666683</v>
      </c>
      <c r="E49" s="12">
        <v>-10.944138666666667</v>
      </c>
      <c r="F49" s="36">
        <v>-15.127203303666668</v>
      </c>
      <c r="G49" s="11">
        <f t="shared" si="1"/>
        <v>-10.388293487666667</v>
      </c>
      <c r="H49" s="38">
        <v>-11.309776083333336</v>
      </c>
      <c r="I49" s="36">
        <v>-2.3585397903333369</v>
      </c>
      <c r="J49" s="11">
        <f t="shared" si="2"/>
        <v>0.29814241966666472</v>
      </c>
      <c r="K49" s="38">
        <v>-12.26188341666667</v>
      </c>
      <c r="L49" s="36">
        <v>-0.67982227566666964</v>
      </c>
      <c r="M49" s="11">
        <f t="shared" si="3"/>
        <v>4.2837759116666634</v>
      </c>
      <c r="N49" s="38">
        <v>10.801950500000004</v>
      </c>
      <c r="O49" s="36">
        <v>5.9833139800000037</v>
      </c>
      <c r="P49" s="11">
        <f t="shared" si="4"/>
        <v>13.186557677000001</v>
      </c>
      <c r="Q49" s="38">
        <v>6.705374999999858E-2</v>
      </c>
      <c r="R49" s="36">
        <v>10.345486918999999</v>
      </c>
      <c r="S49" s="11">
        <f t="shared" si="5"/>
        <v>11.922769063999999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7">
        <v>-3.5820228913333314</v>
      </c>
      <c r="D50" s="9">
        <f t="shared" si="0"/>
        <v>0.16245661600000197</v>
      </c>
      <c r="E50" s="12">
        <v>-15.123953666666669</v>
      </c>
      <c r="F50" s="36">
        <v>-14.315012785666669</v>
      </c>
      <c r="G50" s="11">
        <f t="shared" si="1"/>
        <v>-13.633287857333334</v>
      </c>
      <c r="H50" s="38">
        <v>-14.867595083333331</v>
      </c>
      <c r="I50" s="36">
        <v>-8.619331425333332</v>
      </c>
      <c r="J50" s="11">
        <f t="shared" si="2"/>
        <v>-3.3212343793333345</v>
      </c>
      <c r="K50" s="38">
        <v>-4.6914534166666684</v>
      </c>
      <c r="L50" s="36">
        <v>7.4636670953333315</v>
      </c>
      <c r="M50" s="11">
        <f t="shared" si="3"/>
        <v>2.4654368216666644</v>
      </c>
      <c r="N50" s="38">
        <v>11.315120500000003</v>
      </c>
      <c r="O50" s="36">
        <v>8.8059963190000019</v>
      </c>
      <c r="P50" s="11">
        <f t="shared" si="4"/>
        <v>12.662876632666668</v>
      </c>
      <c r="Q50" s="38">
        <v>-0.67071225000000023</v>
      </c>
      <c r="R50" s="36">
        <v>11.086462823000002</v>
      </c>
      <c r="S50" s="11">
        <f t="shared" si="5"/>
        <v>11.894204104333333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7">
        <v>7.6009149066666701</v>
      </c>
      <c r="D51" s="9">
        <f t="shared" si="0"/>
        <v>1.3850705056666694</v>
      </c>
      <c r="E51" s="12">
        <v>-10.913312666666666</v>
      </c>
      <c r="F51" s="36">
        <v>-11.264083718666667</v>
      </c>
      <c r="G51" s="11">
        <f t="shared" si="1"/>
        <v>-13.568766602666669</v>
      </c>
      <c r="H51" s="38">
        <v>-8.0414440833333334</v>
      </c>
      <c r="I51" s="36">
        <v>1.7191726296666658</v>
      </c>
      <c r="J51" s="11">
        <f t="shared" si="2"/>
        <v>-3.086232862000001</v>
      </c>
      <c r="K51" s="38">
        <v>-1.355523416666669</v>
      </c>
      <c r="L51" s="36">
        <v>11.068406598333331</v>
      </c>
      <c r="M51" s="11">
        <f t="shared" si="3"/>
        <v>5.9507504726666651</v>
      </c>
      <c r="N51" s="38">
        <v>-1.4521524999999968</v>
      </c>
      <c r="O51" s="36">
        <v>3.3659031850000032</v>
      </c>
      <c r="P51" s="11">
        <f t="shared" si="4"/>
        <v>6.0517378280000029</v>
      </c>
      <c r="Q51" s="38">
        <v>14.249475749999998</v>
      </c>
      <c r="R51" s="36">
        <v>20.409043377</v>
      </c>
      <c r="S51" s="11">
        <f t="shared" si="5"/>
        <v>13.946997706333335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7">
        <v>-9.4688884463333327</v>
      </c>
      <c r="D52" s="9">
        <f t="shared" si="0"/>
        <v>-1.8166654769999979</v>
      </c>
      <c r="E52" s="12">
        <v>-22.439370666666665</v>
      </c>
      <c r="F52" s="36">
        <v>-13.666610179666666</v>
      </c>
      <c r="G52" s="11">
        <f t="shared" si="1"/>
        <v>-13.081902227999999</v>
      </c>
      <c r="H52" s="38">
        <v>-2.7907020833333345</v>
      </c>
      <c r="I52" s="36">
        <v>4.9552464876666651</v>
      </c>
      <c r="J52" s="11">
        <f t="shared" si="2"/>
        <v>-0.64830410266666705</v>
      </c>
      <c r="K52" s="38">
        <v>1.8902715833333321</v>
      </c>
      <c r="L52" s="36">
        <v>2.2234162263333319</v>
      </c>
      <c r="M52" s="11">
        <f t="shared" si="3"/>
        <v>6.9184966399999972</v>
      </c>
      <c r="N52" s="38">
        <v>-15.639686499999994</v>
      </c>
      <c r="O52" s="36">
        <v>-2.081550141999994</v>
      </c>
      <c r="P52" s="11">
        <f t="shared" si="4"/>
        <v>3.3634497873333373</v>
      </c>
      <c r="Q52" s="38">
        <v>8.4172027499999995</v>
      </c>
      <c r="R52" s="36">
        <v>23.300294721</v>
      </c>
      <c r="S52" s="11">
        <f t="shared" si="5"/>
        <v>18.265266973666666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7">
        <v>-0.10918330833333023</v>
      </c>
      <c r="D53" s="9">
        <f t="shared" si="0"/>
        <v>-0.65905228266666427</v>
      </c>
      <c r="E53" s="12">
        <v>-26.257881666666666</v>
      </c>
      <c r="F53" s="36">
        <v>-16.172288166666668</v>
      </c>
      <c r="G53" s="11">
        <f t="shared" si="1"/>
        <v>-13.700994021666666</v>
      </c>
      <c r="H53" s="38">
        <v>3.883913916666665</v>
      </c>
      <c r="I53" s="36">
        <v>7.2132751536666646</v>
      </c>
      <c r="J53" s="11">
        <f t="shared" si="2"/>
        <v>4.6292314236666652</v>
      </c>
      <c r="K53" s="38">
        <v>-9.5969024166666692</v>
      </c>
      <c r="L53" s="36">
        <v>7.3826477553333305</v>
      </c>
      <c r="M53" s="11">
        <f t="shared" si="3"/>
        <v>6.8914901933333317</v>
      </c>
      <c r="N53" s="38">
        <v>-1.7826264999999957</v>
      </c>
      <c r="O53" s="36">
        <v>-0.9744482259999957</v>
      </c>
      <c r="P53" s="11">
        <f t="shared" si="4"/>
        <v>0.10330160566667117</v>
      </c>
      <c r="Q53" s="38">
        <v>-4.9186652500000019</v>
      </c>
      <c r="R53" s="36">
        <v>9.7067227209999984</v>
      </c>
      <c r="S53" s="11">
        <f t="shared" si="5"/>
        <v>17.805353606333334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7">
        <v>3.3779340796666677</v>
      </c>
      <c r="D54" s="9">
        <f t="shared" si="0"/>
        <v>-2.0667125583333319</v>
      </c>
      <c r="E54" s="12">
        <v>-24.35926266666667</v>
      </c>
      <c r="F54" s="36">
        <v>-15.43141624366667</v>
      </c>
      <c r="G54" s="11">
        <f t="shared" si="1"/>
        <v>-15.090104863333336</v>
      </c>
      <c r="H54" s="38">
        <v>8.4073439166666653</v>
      </c>
      <c r="I54" s="36">
        <v>7.6458719836666651</v>
      </c>
      <c r="J54" s="11">
        <f t="shared" si="2"/>
        <v>6.6047978749999983</v>
      </c>
      <c r="K54" s="38">
        <v>-0.66853341666666743</v>
      </c>
      <c r="L54" s="36">
        <v>10.297235398333333</v>
      </c>
      <c r="M54" s="11">
        <f t="shared" si="3"/>
        <v>6.6344331266666643</v>
      </c>
      <c r="N54" s="38">
        <v>-0.95898049999999913</v>
      </c>
      <c r="O54" s="36">
        <v>3.1957405090000011</v>
      </c>
      <c r="P54" s="11">
        <f t="shared" si="4"/>
        <v>4.6580713666670416E-2</v>
      </c>
      <c r="Q54" s="38">
        <v>31.378262749999998</v>
      </c>
      <c r="R54" s="36">
        <v>18.993231864999998</v>
      </c>
      <c r="S54" s="11">
        <f t="shared" si="5"/>
        <v>17.333416435666667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7">
        <v>-6.8776695053333317</v>
      </c>
      <c r="D55" s="9">
        <f t="shared" si="0"/>
        <v>-1.2029729113333314</v>
      </c>
      <c r="E55" s="12">
        <v>-20.713397666666669</v>
      </c>
      <c r="F55" s="36">
        <v>-15.232342686666669</v>
      </c>
      <c r="G55" s="11">
        <f t="shared" si="1"/>
        <v>-15.612015699000002</v>
      </c>
      <c r="H55" s="38">
        <v>14.190901916666665</v>
      </c>
      <c r="I55" s="36">
        <v>5.7717508606666641</v>
      </c>
      <c r="J55" s="11">
        <f t="shared" si="2"/>
        <v>6.8769659993333319</v>
      </c>
      <c r="K55" s="38">
        <v>22.751164583333331</v>
      </c>
      <c r="L55" s="36">
        <v>9.4082101353333307</v>
      </c>
      <c r="M55" s="11">
        <f t="shared" si="3"/>
        <v>9.029364429666666</v>
      </c>
      <c r="N55" s="38">
        <v>-9.676819499999997</v>
      </c>
      <c r="O55" s="36">
        <v>-3.6811897119999974</v>
      </c>
      <c r="P55" s="11">
        <f t="shared" si="4"/>
        <v>-0.48663247633333073</v>
      </c>
      <c r="Q55" s="38">
        <v>31.132726749999996</v>
      </c>
      <c r="R55" s="36">
        <v>14.975443830999996</v>
      </c>
      <c r="S55" s="11">
        <f t="shared" si="5"/>
        <v>14.558466138999998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7">
        <v>-5.7132544503333369</v>
      </c>
      <c r="D56" s="9">
        <f t="shared" si="0"/>
        <v>-3.0709966253333341</v>
      </c>
      <c r="E56" s="12">
        <v>-8.7528166666666678</v>
      </c>
      <c r="F56" s="36">
        <v>-12.448229801666667</v>
      </c>
      <c r="G56" s="11">
        <f t="shared" si="1"/>
        <v>-14.370662910666667</v>
      </c>
      <c r="H56" s="38">
        <v>16.427237916666666</v>
      </c>
      <c r="I56" s="36">
        <v>4.3589142646666659</v>
      </c>
      <c r="J56" s="11">
        <f t="shared" si="2"/>
        <v>5.9255123696666656</v>
      </c>
      <c r="K56" s="38">
        <v>21.276104583333332</v>
      </c>
      <c r="L56" s="36">
        <v>6.5371388693333312</v>
      </c>
      <c r="M56" s="11">
        <f t="shared" si="3"/>
        <v>8.7475281343333311</v>
      </c>
      <c r="N56" s="38">
        <v>-11.122131499999998</v>
      </c>
      <c r="O56" s="36">
        <v>-8.3655882709999982</v>
      </c>
      <c r="P56" s="11">
        <f t="shared" si="4"/>
        <v>-2.9503458246666647</v>
      </c>
      <c r="Q56" s="38">
        <v>32.856657749999997</v>
      </c>
      <c r="R56" s="36">
        <v>17.440896505999994</v>
      </c>
      <c r="S56" s="11">
        <f t="shared" si="5"/>
        <v>17.13652406733333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7">
        <v>-8.742532577333332</v>
      </c>
      <c r="D57" s="9">
        <f t="shared" si="0"/>
        <v>-7.1111521776666669</v>
      </c>
      <c r="E57" s="12">
        <v>5.7283623333333322</v>
      </c>
      <c r="F57" s="36">
        <v>3.5178329163333322</v>
      </c>
      <c r="G57" s="11">
        <f t="shared" si="1"/>
        <v>-8.0542465240000016</v>
      </c>
      <c r="H57" s="38">
        <v>4.5487599166666657</v>
      </c>
      <c r="I57" s="36">
        <v>-3.4615126923333337</v>
      </c>
      <c r="J57" s="11">
        <f t="shared" si="2"/>
        <v>2.2230508109999989</v>
      </c>
      <c r="K57" s="38">
        <v>25.41450558333333</v>
      </c>
      <c r="L57" s="36">
        <v>10.65665879533333</v>
      </c>
      <c r="M57" s="11">
        <f t="shared" si="3"/>
        <v>8.8673359333333313</v>
      </c>
      <c r="N57" s="38">
        <v>6.9625515000000036</v>
      </c>
      <c r="O57" s="36">
        <v>1.6817615840000038</v>
      </c>
      <c r="P57" s="11">
        <f t="shared" si="4"/>
        <v>-3.4550054663333305</v>
      </c>
      <c r="Q57" s="38">
        <v>39.236981750000005</v>
      </c>
      <c r="R57" s="36">
        <v>21.101754654000004</v>
      </c>
      <c r="S57" s="11">
        <f t="shared" si="5"/>
        <v>17.839364997000001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7">
        <v>-10.163874625333332</v>
      </c>
      <c r="D58" s="9">
        <f t="shared" si="0"/>
        <v>-8.2065538843333332</v>
      </c>
      <c r="E58" s="12">
        <v>3.4641503333333326</v>
      </c>
      <c r="F58" s="36">
        <v>-5.5854701436666669</v>
      </c>
      <c r="G58" s="11">
        <f t="shared" si="1"/>
        <v>-4.8386223429999999</v>
      </c>
      <c r="H58" s="38">
        <v>-5.6595370833333316</v>
      </c>
      <c r="I58" s="36">
        <v>-15.025554706333331</v>
      </c>
      <c r="J58" s="11">
        <f t="shared" si="2"/>
        <v>-4.7093843779999993</v>
      </c>
      <c r="K58" s="38">
        <v>12.347271583333331</v>
      </c>
      <c r="L58" s="36">
        <v>3.1818147913333306</v>
      </c>
      <c r="M58" s="11">
        <f t="shared" si="3"/>
        <v>6.7918708186666636</v>
      </c>
      <c r="N58" s="38">
        <v>1.0611625000000018</v>
      </c>
      <c r="O58" s="36">
        <v>-4.6833505849999986</v>
      </c>
      <c r="P58" s="11">
        <f t="shared" si="4"/>
        <v>-3.7890590906666639</v>
      </c>
      <c r="Q58" s="38">
        <v>31.438225749999994</v>
      </c>
      <c r="R58" s="36">
        <v>19.948852057999993</v>
      </c>
      <c r="S58" s="11">
        <f t="shared" si="5"/>
        <v>19.497167739333332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7">
        <v>-10.527354798333331</v>
      </c>
      <c r="D59" s="9">
        <f t="shared" si="0"/>
        <v>-9.8112540003333315</v>
      </c>
      <c r="E59" s="12">
        <v>-6.5947656666666683</v>
      </c>
      <c r="F59" s="36">
        <v>-12.726641588666668</v>
      </c>
      <c r="G59" s="11">
        <f t="shared" si="1"/>
        <v>-4.9314262720000004</v>
      </c>
      <c r="H59" s="38">
        <v>-6.6368440833333349</v>
      </c>
      <c r="I59" s="36">
        <v>-11.018008310333336</v>
      </c>
      <c r="J59" s="11">
        <f t="shared" si="2"/>
        <v>-9.8350252363333333</v>
      </c>
      <c r="K59" s="38">
        <v>17.049000583333331</v>
      </c>
      <c r="L59" s="36">
        <v>6.3865094683333314</v>
      </c>
      <c r="M59" s="11">
        <f t="shared" si="3"/>
        <v>6.741661018333331</v>
      </c>
      <c r="N59" s="38">
        <v>1.3955085000000018</v>
      </c>
      <c r="O59" s="36">
        <v>-2.9957289629999986</v>
      </c>
      <c r="P59" s="11">
        <f t="shared" si="4"/>
        <v>-1.9991059879999977</v>
      </c>
      <c r="Q59" s="38">
        <v>4.8167117499999996</v>
      </c>
      <c r="R59" s="36">
        <v>12.214119068999999</v>
      </c>
      <c r="S59" s="11">
        <f t="shared" si="5"/>
        <v>17.754908593666666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7">
        <v>-4.2747970183333308</v>
      </c>
      <c r="D60" s="9">
        <f t="shared" si="0"/>
        <v>-8.3220088139999984</v>
      </c>
      <c r="E60" s="12">
        <v>2.3532873333333324</v>
      </c>
      <c r="F60" s="36">
        <v>-5.846327770666667</v>
      </c>
      <c r="G60" s="11">
        <f t="shared" si="1"/>
        <v>-8.0528131676666685</v>
      </c>
      <c r="H60" s="38">
        <v>-14.617357083333335</v>
      </c>
      <c r="I60" s="36">
        <v>-6.6156598623333345</v>
      </c>
      <c r="J60" s="11">
        <f t="shared" si="2"/>
        <v>-10.886407626333332</v>
      </c>
      <c r="K60" s="38">
        <v>15.484338583333333</v>
      </c>
      <c r="L60" s="36">
        <v>14.129296834333333</v>
      </c>
      <c r="M60" s="11">
        <f t="shared" si="3"/>
        <v>7.899207031333332</v>
      </c>
      <c r="N60" s="38">
        <v>17.997414500000005</v>
      </c>
      <c r="O60" s="36">
        <v>9.1938073140000043</v>
      </c>
      <c r="P60" s="11">
        <f t="shared" si="4"/>
        <v>0.50490925533333575</v>
      </c>
      <c r="Q60" s="38">
        <v>6.3438917500000001</v>
      </c>
      <c r="R60" s="36">
        <v>14.439220596999998</v>
      </c>
      <c r="S60" s="11">
        <f t="shared" si="5"/>
        <v>15.534063907999998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7">
        <v>-4.1578398903333307</v>
      </c>
      <c r="D61" s="9">
        <f t="shared" si="0"/>
        <v>-6.3199972356666647</v>
      </c>
      <c r="E61" s="12">
        <v>-8.6915856666666684</v>
      </c>
      <c r="F61" s="36">
        <v>-12.208472120666668</v>
      </c>
      <c r="G61" s="11">
        <f t="shared" si="1"/>
        <v>-10.260480493333334</v>
      </c>
      <c r="H61" s="38">
        <v>-8.7364130833333338</v>
      </c>
      <c r="I61" s="36">
        <v>-0.35318123633333443</v>
      </c>
      <c r="J61" s="11">
        <f t="shared" si="2"/>
        <v>-5.9956164696666683</v>
      </c>
      <c r="K61" s="38">
        <v>-11.93752241666667</v>
      </c>
      <c r="L61" s="36">
        <v>-0.12267606066667014</v>
      </c>
      <c r="M61" s="11">
        <f t="shared" si="3"/>
        <v>6.7977100806666648</v>
      </c>
      <c r="N61" s="38">
        <v>-1.510060499999998</v>
      </c>
      <c r="O61" s="36">
        <v>-5.7282248419999977</v>
      </c>
      <c r="P61" s="11">
        <f t="shared" si="4"/>
        <v>0.15661783633333601</v>
      </c>
      <c r="Q61" s="38">
        <v>5.8853007499999999</v>
      </c>
      <c r="R61" s="36">
        <v>16.284921597</v>
      </c>
      <c r="S61" s="11">
        <f t="shared" si="5"/>
        <v>14.312753754333334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7">
        <v>-3.7514921473333311</v>
      </c>
      <c r="D62" s="9">
        <f t="shared" si="0"/>
        <v>-4.0613763519999972</v>
      </c>
      <c r="E62" s="12">
        <v>-12.484072666666666</v>
      </c>
      <c r="F62" s="36">
        <v>-12.565110154666666</v>
      </c>
      <c r="G62" s="11">
        <f t="shared" si="1"/>
        <v>-10.206636682000001</v>
      </c>
      <c r="H62" s="38">
        <v>-9.2838750833333332</v>
      </c>
      <c r="I62" s="36">
        <v>-2.147554302333333</v>
      </c>
      <c r="J62" s="11">
        <f t="shared" si="2"/>
        <v>-3.0387984670000008</v>
      </c>
      <c r="K62" s="38">
        <v>-9.6639094166666695</v>
      </c>
      <c r="L62" s="36">
        <v>2.7912522363333299</v>
      </c>
      <c r="M62" s="11">
        <f t="shared" si="3"/>
        <v>5.599291003333331</v>
      </c>
      <c r="N62" s="38">
        <v>4.1532965000000033</v>
      </c>
      <c r="O62" s="36">
        <v>2.0652550730000034</v>
      </c>
      <c r="P62" s="11">
        <f t="shared" si="4"/>
        <v>1.8436125150000031</v>
      </c>
      <c r="Q62" s="38">
        <v>-5.3767302500000032</v>
      </c>
      <c r="R62" s="36">
        <v>5.661019569999997</v>
      </c>
      <c r="S62" s="11">
        <f t="shared" si="5"/>
        <v>12.128387254666665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7">
        <v>-8.2285692683333309</v>
      </c>
      <c r="D63" s="9">
        <f t="shared" si="0"/>
        <v>-5.3793004353333309</v>
      </c>
      <c r="E63" s="12">
        <v>-10.036433666666667</v>
      </c>
      <c r="F63" s="36">
        <v>-10.917537453666668</v>
      </c>
      <c r="G63" s="11">
        <f t="shared" si="1"/>
        <v>-11.897039909666667</v>
      </c>
      <c r="H63" s="38">
        <v>-12.233533083333331</v>
      </c>
      <c r="I63" s="36">
        <v>-3.5785360033333315</v>
      </c>
      <c r="J63" s="11">
        <f t="shared" si="2"/>
        <v>-2.0264238473333331</v>
      </c>
      <c r="K63" s="38">
        <v>-2.3107424166666686</v>
      </c>
      <c r="L63" s="36">
        <v>8.1790635873333315</v>
      </c>
      <c r="M63" s="11">
        <f t="shared" si="3"/>
        <v>3.6158799209999972</v>
      </c>
      <c r="N63" s="38">
        <v>2.3033695000000023</v>
      </c>
      <c r="O63" s="36">
        <v>5.201397689000002</v>
      </c>
      <c r="P63" s="11">
        <f t="shared" si="4"/>
        <v>0.51280930666666924</v>
      </c>
      <c r="Q63" s="38">
        <v>-1.7318722500000003</v>
      </c>
      <c r="R63" s="36">
        <v>4.0925431809999999</v>
      </c>
      <c r="S63" s="11">
        <f t="shared" si="5"/>
        <v>8.6794947826666657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7">
        <v>-9.5340974373333331</v>
      </c>
      <c r="D64" s="9">
        <f t="shared" si="0"/>
        <v>-7.1713862843333311</v>
      </c>
      <c r="E64" s="12">
        <v>-2.4067026666666678</v>
      </c>
      <c r="F64" s="36">
        <v>6.4955516823333319</v>
      </c>
      <c r="G64" s="11">
        <f t="shared" si="1"/>
        <v>-5.6623653086666677</v>
      </c>
      <c r="H64" s="38">
        <v>1.1628549166666655</v>
      </c>
      <c r="I64" s="36">
        <v>7.6129365056666654</v>
      </c>
      <c r="J64" s="11">
        <f t="shared" si="2"/>
        <v>0.62894873333333357</v>
      </c>
      <c r="K64" s="38">
        <v>14.649091583333332</v>
      </c>
      <c r="L64" s="36">
        <v>14.812649878333332</v>
      </c>
      <c r="M64" s="11">
        <f t="shared" si="3"/>
        <v>8.5943219006666638</v>
      </c>
      <c r="N64" s="38">
        <v>-8.5949014999999989</v>
      </c>
      <c r="O64" s="36">
        <v>4.6844766080000007</v>
      </c>
      <c r="P64" s="11">
        <f t="shared" si="4"/>
        <v>3.983709790000002</v>
      </c>
      <c r="Q64" s="38">
        <v>17.630451749999999</v>
      </c>
      <c r="R64" s="36">
        <v>31.791775135999998</v>
      </c>
      <c r="S64" s="11">
        <f t="shared" si="5"/>
        <v>13.848445962333331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7">
        <v>-3.7063379373333323</v>
      </c>
      <c r="D65" s="9">
        <f t="shared" si="0"/>
        <v>-7.1563348809999994</v>
      </c>
      <c r="E65" s="12">
        <v>-20.510155666666666</v>
      </c>
      <c r="F65" s="36">
        <v>-10.005200031666666</v>
      </c>
      <c r="G65" s="11">
        <f t="shared" si="1"/>
        <v>-4.8090619343333341</v>
      </c>
      <c r="H65" s="38">
        <v>-6.3836710833333346</v>
      </c>
      <c r="I65" s="36">
        <v>-3.5448322533333347</v>
      </c>
      <c r="J65" s="11">
        <f t="shared" si="2"/>
        <v>0.16318941633333303</v>
      </c>
      <c r="K65" s="38">
        <v>-6.3195094166666674</v>
      </c>
      <c r="L65" s="36">
        <v>10.512206973333333</v>
      </c>
      <c r="M65" s="11">
        <f t="shared" si="3"/>
        <v>11.167973479666665</v>
      </c>
      <c r="N65" s="38">
        <v>-5.8539934999999979</v>
      </c>
      <c r="O65" s="36">
        <v>-4.9772231369999975</v>
      </c>
      <c r="P65" s="11">
        <f t="shared" si="4"/>
        <v>1.6362170533333351</v>
      </c>
      <c r="Q65" s="38">
        <v>-3.0400082500000014</v>
      </c>
      <c r="R65" s="36">
        <v>12.176815081999999</v>
      </c>
      <c r="S65" s="11">
        <f t="shared" si="5"/>
        <v>16.020377799666665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7">
        <v>-6.3501817703333296</v>
      </c>
      <c r="D66" s="9">
        <f t="shared" si="0"/>
        <v>-6.5302057149999984</v>
      </c>
      <c r="E66" s="12">
        <v>-16.731533666666667</v>
      </c>
      <c r="F66" s="36">
        <v>-7.4674108166666677</v>
      </c>
      <c r="G66" s="11">
        <f t="shared" si="1"/>
        <v>-3.6590197220000005</v>
      </c>
      <c r="H66" s="38">
        <v>-5.9175790833333348</v>
      </c>
      <c r="I66" s="36">
        <v>-5.9432354033333352</v>
      </c>
      <c r="J66" s="11">
        <f t="shared" si="2"/>
        <v>-0.62504371700000139</v>
      </c>
      <c r="K66" s="38">
        <v>-9.0152584166666685</v>
      </c>
      <c r="L66" s="36">
        <v>2.6297337953333315</v>
      </c>
      <c r="M66" s="11">
        <f t="shared" si="3"/>
        <v>9.3181968823333321</v>
      </c>
      <c r="N66" s="38">
        <v>2.6525765000000021</v>
      </c>
      <c r="O66" s="36">
        <v>5.9041526360000027</v>
      </c>
      <c r="P66" s="11">
        <f t="shared" si="4"/>
        <v>1.8704687023333353</v>
      </c>
      <c r="Q66" s="38">
        <v>26.15969475</v>
      </c>
      <c r="R66" s="36">
        <v>15.202920408000001</v>
      </c>
      <c r="S66" s="11">
        <f t="shared" si="5"/>
        <v>19.723836875333333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7">
        <v>-6.3378840463333317</v>
      </c>
      <c r="D67" s="9">
        <f t="shared" si="0"/>
        <v>-5.4648012513333315</v>
      </c>
      <c r="E67" s="12">
        <v>-15.02515166666667</v>
      </c>
      <c r="F67" s="36">
        <v>-13.278945279666669</v>
      </c>
      <c r="G67" s="11">
        <f t="shared" si="1"/>
        <v>-10.250518709333333</v>
      </c>
      <c r="H67" s="38">
        <v>2.225464916666664</v>
      </c>
      <c r="I67" s="36">
        <v>-5.0595205003333357</v>
      </c>
      <c r="J67" s="11">
        <f t="shared" si="2"/>
        <v>-4.8491960523333359</v>
      </c>
      <c r="K67" s="38">
        <v>21.069927583333335</v>
      </c>
      <c r="L67" s="36">
        <v>7.917665047333335</v>
      </c>
      <c r="M67" s="11">
        <f t="shared" si="3"/>
        <v>7.0198686053333335</v>
      </c>
      <c r="N67" s="38">
        <v>-7.1005264999999973</v>
      </c>
      <c r="O67" s="36">
        <v>-0.25856018399999758</v>
      </c>
      <c r="P67" s="11">
        <f t="shared" si="4"/>
        <v>0.22278977166666922</v>
      </c>
      <c r="Q67" s="38">
        <v>29.56291375</v>
      </c>
      <c r="R67" s="36">
        <v>14.301708998000001</v>
      </c>
      <c r="S67" s="11">
        <f t="shared" si="5"/>
        <v>13.893814829333335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7">
        <v>-5.195994645333327</v>
      </c>
      <c r="D68" s="9">
        <f t="shared" si="0"/>
        <v>-5.9613534873333291</v>
      </c>
      <c r="E68" s="12">
        <v>-6.6251206666666684</v>
      </c>
      <c r="F68" s="36">
        <v>-6.916986492666668</v>
      </c>
      <c r="G68" s="11">
        <f t="shared" si="1"/>
        <v>-9.2211141963333336</v>
      </c>
      <c r="H68" s="38">
        <v>14.292514916666665</v>
      </c>
      <c r="I68" s="36">
        <v>1.7274977996666649</v>
      </c>
      <c r="J68" s="11">
        <f t="shared" si="2"/>
        <v>-3.0917527013333355</v>
      </c>
      <c r="K68" s="38">
        <v>20.196957583333333</v>
      </c>
      <c r="L68" s="36">
        <v>5.1315765473333332</v>
      </c>
      <c r="M68" s="11">
        <f t="shared" si="3"/>
        <v>5.2263251300000002</v>
      </c>
      <c r="N68" s="38">
        <v>2.926454500000002</v>
      </c>
      <c r="O68" s="36">
        <v>4.8508614670000014</v>
      </c>
      <c r="P68" s="11">
        <f t="shared" si="4"/>
        <v>3.4988179730000026</v>
      </c>
      <c r="Q68" s="38">
        <v>29.339788749999997</v>
      </c>
      <c r="R68" s="36">
        <v>14.398122137999996</v>
      </c>
      <c r="S68" s="11">
        <f t="shared" si="5"/>
        <v>14.634250514666666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7">
        <v>2.383773734666669</v>
      </c>
      <c r="D69" s="9">
        <f t="shared" si="0"/>
        <v>-3.0500349856666631</v>
      </c>
      <c r="E69" s="12">
        <v>-17.287020666666667</v>
      </c>
      <c r="F69" s="36">
        <v>-19.377106497666666</v>
      </c>
      <c r="G69" s="11">
        <f t="shared" si="1"/>
        <v>-13.191012756666668</v>
      </c>
      <c r="H69" s="38">
        <v>13.460874916666665</v>
      </c>
      <c r="I69" s="36">
        <v>4.890262710666665</v>
      </c>
      <c r="J69" s="11">
        <f t="shared" si="2"/>
        <v>0.51941333666666478</v>
      </c>
      <c r="K69" s="38">
        <v>12.914735583333332</v>
      </c>
      <c r="L69" s="36">
        <v>-0.46312784866666767</v>
      </c>
      <c r="M69" s="11">
        <f t="shared" si="3"/>
        <v>4.1953712486666666</v>
      </c>
      <c r="N69" s="38">
        <v>8.0938365000000037</v>
      </c>
      <c r="O69" s="36">
        <v>3.5797541870000034</v>
      </c>
      <c r="P69" s="11">
        <f t="shared" si="4"/>
        <v>2.7240184900000024</v>
      </c>
      <c r="Q69" s="38">
        <v>28.23456375</v>
      </c>
      <c r="R69" s="36">
        <v>11.309270708</v>
      </c>
      <c r="S69" s="11">
        <f t="shared" si="5"/>
        <v>13.336367281333333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7">
        <v>10.315432182666671</v>
      </c>
      <c r="D70" s="9">
        <f t="shared" si="0"/>
        <v>2.5010704240000039</v>
      </c>
      <c r="E70" s="12">
        <v>4.0369583333333328</v>
      </c>
      <c r="F70" s="36">
        <v>-6.1404179446666678</v>
      </c>
      <c r="G70" s="11">
        <f t="shared" si="1"/>
        <v>-10.811503645</v>
      </c>
      <c r="H70" s="38">
        <v>10.032807916666666</v>
      </c>
      <c r="I70" s="36">
        <v>1.1084223646666658</v>
      </c>
      <c r="J70" s="11">
        <f t="shared" si="2"/>
        <v>2.5753942916666652</v>
      </c>
      <c r="K70" s="38">
        <v>32.808098583333333</v>
      </c>
      <c r="L70" s="36">
        <v>24.065604407333332</v>
      </c>
      <c r="M70" s="11">
        <f t="shared" si="3"/>
        <v>9.5780177019999986</v>
      </c>
      <c r="N70" s="38">
        <v>30.749844500000002</v>
      </c>
      <c r="O70" s="36">
        <v>26.536926403000002</v>
      </c>
      <c r="P70" s="11">
        <f t="shared" si="4"/>
        <v>11.655847352333334</v>
      </c>
      <c r="Q70" s="38">
        <v>45.770830750000002</v>
      </c>
      <c r="R70" s="36">
        <v>34.146382118000005</v>
      </c>
      <c r="S70" s="11">
        <f t="shared" si="5"/>
        <v>19.951258321333334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7">
        <v>0.11683050066666882</v>
      </c>
      <c r="D71" s="9">
        <f t="shared" si="0"/>
        <v>4.2720121393333361</v>
      </c>
      <c r="E71" s="12">
        <v>-4.1847206666666681</v>
      </c>
      <c r="F71" s="36">
        <v>-9.0466678176666679</v>
      </c>
      <c r="G71" s="11">
        <f t="shared" si="1"/>
        <v>-11.52139742</v>
      </c>
      <c r="H71" s="38">
        <v>1.7855339166666662</v>
      </c>
      <c r="I71" s="36">
        <v>-0.56672734933333402</v>
      </c>
      <c r="J71" s="11">
        <f t="shared" si="2"/>
        <v>1.8106525753333322</v>
      </c>
      <c r="K71" s="38">
        <v>18.252731583333333</v>
      </c>
      <c r="L71" s="36">
        <v>8.537574485333332</v>
      </c>
      <c r="M71" s="11">
        <f t="shared" si="3"/>
        <v>10.713350347999999</v>
      </c>
      <c r="N71" s="38">
        <v>10.514428500000003</v>
      </c>
      <c r="O71" s="36">
        <v>6.8961916630000033</v>
      </c>
      <c r="P71" s="11">
        <f t="shared" si="4"/>
        <v>12.337624084333337</v>
      </c>
      <c r="Q71" s="38">
        <v>14.990989749999999</v>
      </c>
      <c r="R71" s="36">
        <v>20.125959893999998</v>
      </c>
      <c r="S71" s="11">
        <f t="shared" si="5"/>
        <v>21.860537573333335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7">
        <v>-6.2418661303333289</v>
      </c>
      <c r="D72" s="9">
        <f t="shared" si="0"/>
        <v>1.3967988510000036</v>
      </c>
      <c r="E72" s="12">
        <v>-6.4192826666666685</v>
      </c>
      <c r="F72" s="36">
        <v>-14.213042141666669</v>
      </c>
      <c r="G72" s="11">
        <f t="shared" si="1"/>
        <v>-9.8000426346666689</v>
      </c>
      <c r="H72" s="38">
        <v>-10.609868083333334</v>
      </c>
      <c r="I72" s="36">
        <v>-2.9841472253333334</v>
      </c>
      <c r="J72" s="11">
        <f t="shared" si="2"/>
        <v>-0.81415073666666726</v>
      </c>
      <c r="K72" s="38">
        <v>10.816657583333331</v>
      </c>
      <c r="L72" s="36">
        <v>8.5197636123333318</v>
      </c>
      <c r="M72" s="11">
        <f t="shared" si="3"/>
        <v>13.707647501666665</v>
      </c>
      <c r="N72" s="38">
        <v>13.205997500000002</v>
      </c>
      <c r="O72" s="36">
        <v>3.524688676000002</v>
      </c>
      <c r="P72" s="11">
        <f t="shared" si="4"/>
        <v>12.319268914000004</v>
      </c>
      <c r="Q72" s="38">
        <v>-0.19426725000000022</v>
      </c>
      <c r="R72" s="36">
        <v>7.5745068199999999</v>
      </c>
      <c r="S72" s="11">
        <f t="shared" si="5"/>
        <v>20.615616277333334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7">
        <v>3.3351001706666707</v>
      </c>
      <c r="D73" s="9">
        <f t="shared" si="0"/>
        <v>-0.92997848633332969</v>
      </c>
      <c r="E73" s="12">
        <v>-10.010865666666668</v>
      </c>
      <c r="F73" s="36">
        <v>-13.043605122666667</v>
      </c>
      <c r="G73" s="11">
        <f t="shared" si="1"/>
        <v>-12.101105027333334</v>
      </c>
      <c r="H73" s="38">
        <v>-14.988885083333333</v>
      </c>
      <c r="I73" s="36">
        <v>-7.4813759653333332</v>
      </c>
      <c r="J73" s="11">
        <f t="shared" si="2"/>
        <v>-3.6774168466666666</v>
      </c>
      <c r="K73" s="38">
        <v>4.3328375833333315</v>
      </c>
      <c r="L73" s="36">
        <v>15.737455790333332</v>
      </c>
      <c r="M73" s="11">
        <f t="shared" si="3"/>
        <v>10.931597962666666</v>
      </c>
      <c r="N73" s="38">
        <v>14.512603500000003</v>
      </c>
      <c r="O73" s="36">
        <v>10.450996610000002</v>
      </c>
      <c r="P73" s="11">
        <f t="shared" si="4"/>
        <v>6.9572923163333362</v>
      </c>
      <c r="Q73" s="38">
        <v>4.3892347499999991</v>
      </c>
      <c r="R73" s="36">
        <v>13.974845408</v>
      </c>
      <c r="S73" s="11">
        <f t="shared" si="5"/>
        <v>13.891770707333331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7">
        <v>9.8855532416666705</v>
      </c>
      <c r="D74" s="9">
        <f t="shared" si="0"/>
        <v>2.3262624273333374</v>
      </c>
      <c r="E74" s="12">
        <v>-12.366535666666667</v>
      </c>
      <c r="F74" s="36">
        <v>-13.653898883666667</v>
      </c>
      <c r="G74" s="11">
        <f t="shared" si="1"/>
        <v>-13.636848716000003</v>
      </c>
      <c r="H74" s="38">
        <v>-14.314014083333337</v>
      </c>
      <c r="I74" s="36">
        <v>-6.9614826423333369</v>
      </c>
      <c r="J74" s="11">
        <f t="shared" si="2"/>
        <v>-5.8090019443333345</v>
      </c>
      <c r="K74" s="38">
        <v>-5.274564416666669</v>
      </c>
      <c r="L74" s="36">
        <v>7.0333518733333307</v>
      </c>
      <c r="M74" s="11">
        <f t="shared" si="3"/>
        <v>10.430190425333331</v>
      </c>
      <c r="N74" s="38">
        <v>8.5938545000000026</v>
      </c>
      <c r="O74" s="36">
        <v>7.2957541240000028</v>
      </c>
      <c r="P74" s="11">
        <f t="shared" si="4"/>
        <v>7.0904798033333352</v>
      </c>
      <c r="Q74" s="38">
        <v>13.065553749999999</v>
      </c>
      <c r="R74" s="36">
        <v>23.362122783</v>
      </c>
      <c r="S74" s="11">
        <f t="shared" si="5"/>
        <v>14.970491670333333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7">
        <v>1.39360743966667</v>
      </c>
      <c r="D75" s="9">
        <f t="shared" ref="D75:D138" si="7">AVERAGE(C73:C75)</f>
        <v>4.8714202840000036</v>
      </c>
      <c r="E75" s="12">
        <v>-26.24950466666667</v>
      </c>
      <c r="F75" s="36">
        <v>-27.39859378966667</v>
      </c>
      <c r="G75" s="11">
        <f t="shared" ref="G75:G138" si="8">AVERAGE(F73:F75)</f>
        <v>-18.032032598666667</v>
      </c>
      <c r="H75" s="38">
        <v>-11.254942083333336</v>
      </c>
      <c r="I75" s="36">
        <v>-3.5808096703333367</v>
      </c>
      <c r="J75" s="11">
        <f t="shared" ref="J75:J138" si="9">AVERAGE(I73:I75)</f>
        <v>-6.007889426000002</v>
      </c>
      <c r="K75" s="38">
        <v>-5.7916654166666657</v>
      </c>
      <c r="L75" s="36">
        <v>3.2908588693333343</v>
      </c>
      <c r="M75" s="11">
        <f t="shared" ref="M75:M138" si="10">AVERAGE(L73:L75)</f>
        <v>8.6872221776666656</v>
      </c>
      <c r="N75" s="38">
        <v>5.1740895000000044</v>
      </c>
      <c r="O75" s="36">
        <v>6.3480567160000048</v>
      </c>
      <c r="P75" s="11">
        <f t="shared" ref="P75:P138" si="11">AVERAGE(O73:O75)</f>
        <v>8.0316024833333373</v>
      </c>
      <c r="Q75" s="38">
        <v>12.61937975</v>
      </c>
      <c r="R75" s="36">
        <v>18.778867846000001</v>
      </c>
      <c r="S75" s="11">
        <f t="shared" ref="S75:S138" si="12">AVERAGE(R73:R75)</f>
        <v>18.705278678999999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7">
        <v>5.6704180926666687</v>
      </c>
      <c r="D76" s="9">
        <f t="shared" si="7"/>
        <v>5.6498595913333363</v>
      </c>
      <c r="E76" s="12">
        <v>-32.674378666666676</v>
      </c>
      <c r="F76" s="36">
        <v>-24.144564754666675</v>
      </c>
      <c r="G76" s="11">
        <f t="shared" si="8"/>
        <v>-21.732352476000003</v>
      </c>
      <c r="H76" s="38">
        <v>-12.352739083333336</v>
      </c>
      <c r="I76" s="36">
        <v>-7.1467174253333363</v>
      </c>
      <c r="J76" s="11">
        <f t="shared" si="9"/>
        <v>-5.8963365793333367</v>
      </c>
      <c r="K76" s="38">
        <v>4.9212965833333318</v>
      </c>
      <c r="L76" s="36">
        <v>5.1084525283333315</v>
      </c>
      <c r="M76" s="11">
        <f t="shared" si="10"/>
        <v>5.1442210903333319</v>
      </c>
      <c r="N76" s="38">
        <v>-3.3739684999999966</v>
      </c>
      <c r="O76" s="36">
        <v>9.149374081000003</v>
      </c>
      <c r="P76" s="11">
        <f t="shared" si="11"/>
        <v>7.5977283070000041</v>
      </c>
      <c r="Q76" s="38">
        <v>2.8079027499999993</v>
      </c>
      <c r="R76" s="36">
        <v>16.763716471999999</v>
      </c>
      <c r="S76" s="11">
        <f t="shared" si="12"/>
        <v>19.634902366999999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7">
        <v>-1.3522980683333321</v>
      </c>
      <c r="D77" s="9">
        <f t="shared" si="7"/>
        <v>1.9039091546666691</v>
      </c>
      <c r="E77" s="12">
        <v>-19.441269666666667</v>
      </c>
      <c r="F77" s="36">
        <v>-8.9222375206666662</v>
      </c>
      <c r="G77" s="11">
        <f t="shared" si="8"/>
        <v>-20.15513202166667</v>
      </c>
      <c r="H77" s="38">
        <v>-8.9707400833333342</v>
      </c>
      <c r="I77" s="36">
        <v>-6.1863255003333339</v>
      </c>
      <c r="J77" s="11">
        <f t="shared" si="9"/>
        <v>-5.6379508653333348</v>
      </c>
      <c r="K77" s="38">
        <v>-13.096994416666668</v>
      </c>
      <c r="L77" s="36">
        <v>2.9062010753333318</v>
      </c>
      <c r="M77" s="11">
        <f t="shared" si="10"/>
        <v>3.7685041576666656</v>
      </c>
      <c r="N77" s="38">
        <v>5.4050705000000043</v>
      </c>
      <c r="O77" s="36">
        <v>5.8161610730000044</v>
      </c>
      <c r="P77" s="11">
        <f t="shared" si="11"/>
        <v>7.1045306233333365</v>
      </c>
      <c r="Q77" s="38">
        <v>3.8627477499999996</v>
      </c>
      <c r="R77" s="36">
        <v>19.268476185000001</v>
      </c>
      <c r="S77" s="11">
        <f t="shared" si="12"/>
        <v>18.270353500999999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7">
        <v>3.9872674956666669</v>
      </c>
      <c r="D78" s="9">
        <f t="shared" si="7"/>
        <v>2.7684625066666677</v>
      </c>
      <c r="E78" s="12">
        <v>-15.494436666666669</v>
      </c>
      <c r="F78" s="36">
        <v>-5.5046999136666681</v>
      </c>
      <c r="G78" s="11">
        <f t="shared" si="8"/>
        <v>-12.857167396333338</v>
      </c>
      <c r="H78" s="38">
        <v>7.5236309166666651</v>
      </c>
      <c r="I78" s="36">
        <v>8.2999200906666655</v>
      </c>
      <c r="J78" s="11">
        <f t="shared" si="9"/>
        <v>-1.6777076116666685</v>
      </c>
      <c r="K78" s="38">
        <v>-20.79615041666667</v>
      </c>
      <c r="L78" s="36">
        <v>-9.1667912176666704</v>
      </c>
      <c r="M78" s="11">
        <f t="shared" si="10"/>
        <v>-0.38404587133333595</v>
      </c>
      <c r="N78" s="38">
        <v>6.3797125000000037</v>
      </c>
      <c r="O78" s="36">
        <v>9.8196139550000048</v>
      </c>
      <c r="P78" s="11">
        <f t="shared" si="11"/>
        <v>8.2617163696666704</v>
      </c>
      <c r="Q78" s="38">
        <v>28.75151675</v>
      </c>
      <c r="R78" s="36">
        <v>19.435767018</v>
      </c>
      <c r="S78" s="11">
        <f t="shared" si="12"/>
        <v>18.489319891666664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7">
        <v>8.5377382416666698</v>
      </c>
      <c r="D79" s="9">
        <f t="shared" si="7"/>
        <v>3.7242358896666681</v>
      </c>
      <c r="E79" s="12">
        <v>-10.088877666666669</v>
      </c>
      <c r="F79" s="36">
        <v>-8.9372126836666688</v>
      </c>
      <c r="G79" s="11">
        <f t="shared" si="8"/>
        <v>-7.788050039333335</v>
      </c>
      <c r="H79" s="38">
        <v>1.8772119166666643</v>
      </c>
      <c r="I79" s="36">
        <v>-4.2806547513333353</v>
      </c>
      <c r="J79" s="11">
        <f t="shared" si="9"/>
        <v>-0.72235338700000129</v>
      </c>
      <c r="K79" s="38">
        <v>27.896500583333331</v>
      </c>
      <c r="L79" s="36">
        <v>15.393300371333332</v>
      </c>
      <c r="M79" s="11">
        <f t="shared" si="10"/>
        <v>3.0442367429999977</v>
      </c>
      <c r="N79" s="38">
        <v>7.2612265000000029</v>
      </c>
      <c r="O79" s="36">
        <v>14.577109318000003</v>
      </c>
      <c r="P79" s="11">
        <f t="shared" si="11"/>
        <v>10.070961448666671</v>
      </c>
      <c r="Q79" s="38">
        <v>25.874359749999996</v>
      </c>
      <c r="R79" s="36">
        <v>10.928389475999996</v>
      </c>
      <c r="S79" s="11">
        <f t="shared" si="12"/>
        <v>16.544210892999999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7">
        <v>6.3930271746666687</v>
      </c>
      <c r="D80" s="9">
        <f t="shared" si="7"/>
        <v>6.3060109706666694</v>
      </c>
      <c r="E80" s="12">
        <v>-13.287485666666665</v>
      </c>
      <c r="F80" s="36">
        <v>-13.301081486666666</v>
      </c>
      <c r="G80" s="11">
        <f t="shared" si="8"/>
        <v>-9.2476646946666676</v>
      </c>
      <c r="H80" s="38">
        <v>5.2261959166666658</v>
      </c>
      <c r="I80" s="36">
        <v>-7.3808752533333335</v>
      </c>
      <c r="J80" s="11">
        <f t="shared" si="9"/>
        <v>-1.120536638000001</v>
      </c>
      <c r="K80" s="38">
        <v>22.847172583333329</v>
      </c>
      <c r="L80" s="36">
        <v>7.8593094163333284</v>
      </c>
      <c r="M80" s="11">
        <f t="shared" si="10"/>
        <v>4.6952728566666631</v>
      </c>
      <c r="N80" s="38">
        <v>10.683635500000003</v>
      </c>
      <c r="O80" s="36">
        <v>11.885278660000003</v>
      </c>
      <c r="P80" s="11">
        <f t="shared" si="11"/>
        <v>12.094000644333336</v>
      </c>
      <c r="Q80" s="38">
        <v>42.826242750000006</v>
      </c>
      <c r="R80" s="36">
        <v>28.017977972000004</v>
      </c>
      <c r="S80" s="11">
        <f t="shared" si="12"/>
        <v>19.460711488666664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7">
        <v>8.0818719766666689</v>
      </c>
      <c r="D81" s="9">
        <f t="shared" si="7"/>
        <v>7.6708791310000022</v>
      </c>
      <c r="E81" s="12">
        <v>-8.4692496666666663</v>
      </c>
      <c r="F81" s="36">
        <v>-10.315680541666666</v>
      </c>
      <c r="G81" s="11">
        <f t="shared" si="8"/>
        <v>-10.851324904</v>
      </c>
      <c r="H81" s="38">
        <v>4.4571949166666647</v>
      </c>
      <c r="I81" s="36">
        <v>-4.6149209773333348</v>
      </c>
      <c r="J81" s="11">
        <f t="shared" si="9"/>
        <v>-5.4254836606666679</v>
      </c>
      <c r="K81" s="38">
        <v>23.094811583333335</v>
      </c>
      <c r="L81" s="36">
        <v>12.384229075333336</v>
      </c>
      <c r="M81" s="11">
        <f t="shared" si="10"/>
        <v>11.878946287666665</v>
      </c>
      <c r="N81" s="38">
        <v>16.179433500000002</v>
      </c>
      <c r="O81" s="36">
        <v>12.885105274000001</v>
      </c>
      <c r="P81" s="11">
        <f t="shared" si="11"/>
        <v>13.115831084000002</v>
      </c>
      <c r="Q81" s="38">
        <v>30.942085749999997</v>
      </c>
      <c r="R81" s="36">
        <v>15.522458025999997</v>
      </c>
      <c r="S81" s="11">
        <f t="shared" si="12"/>
        <v>18.156275158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7">
        <v>7.9212272176666696</v>
      </c>
      <c r="D82" s="9">
        <f t="shared" si="7"/>
        <v>7.4653754563333363</v>
      </c>
      <c r="E82" s="12">
        <v>-2.2965876666666674</v>
      </c>
      <c r="F82" s="36">
        <v>-12.765693172666667</v>
      </c>
      <c r="G82" s="11">
        <f t="shared" si="8"/>
        <v>-12.127485067</v>
      </c>
      <c r="H82" s="38">
        <v>-7.2737520833333331</v>
      </c>
      <c r="I82" s="36">
        <v>-15.839737887333333</v>
      </c>
      <c r="J82" s="11">
        <f t="shared" si="9"/>
        <v>-9.2785113726666673</v>
      </c>
      <c r="K82" s="38">
        <v>6.4482195833333318</v>
      </c>
      <c r="L82" s="36">
        <v>-2.597405894666668</v>
      </c>
      <c r="M82" s="11">
        <f t="shared" si="10"/>
        <v>5.8820441989999983</v>
      </c>
      <c r="N82" s="38">
        <v>16.011652500000004</v>
      </c>
      <c r="O82" s="36">
        <v>13.060605748000004</v>
      </c>
      <c r="P82" s="11">
        <f t="shared" si="11"/>
        <v>12.610329894000003</v>
      </c>
      <c r="Q82" s="38">
        <v>26.385373749999999</v>
      </c>
      <c r="R82" s="36">
        <v>15.230443139</v>
      </c>
      <c r="S82" s="11">
        <f t="shared" si="12"/>
        <v>19.590293045666666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7">
        <v>5.7788887736666679</v>
      </c>
      <c r="D83" s="9">
        <f t="shared" si="7"/>
        <v>7.2606626560000018</v>
      </c>
      <c r="E83" s="12">
        <v>-8.2551976666666675</v>
      </c>
      <c r="F83" s="36">
        <v>-12.518585331666667</v>
      </c>
      <c r="G83" s="11">
        <f t="shared" si="8"/>
        <v>-11.866653015333332</v>
      </c>
      <c r="H83" s="38">
        <v>-8.4058490833333348</v>
      </c>
      <c r="I83" s="36">
        <v>-9.2069167143333352</v>
      </c>
      <c r="J83" s="11">
        <f t="shared" si="9"/>
        <v>-9.8871918596666681</v>
      </c>
      <c r="K83" s="38">
        <v>20.314533583333333</v>
      </c>
      <c r="L83" s="36">
        <v>11.746636638333333</v>
      </c>
      <c r="M83" s="11">
        <f t="shared" si="10"/>
        <v>7.1778199396666666</v>
      </c>
      <c r="N83" s="38">
        <v>11.878783500000003</v>
      </c>
      <c r="O83" s="36">
        <v>8.1683411350000021</v>
      </c>
      <c r="P83" s="11">
        <f t="shared" si="11"/>
        <v>11.371350719</v>
      </c>
      <c r="Q83" s="38">
        <v>17.694297749999997</v>
      </c>
      <c r="R83" s="36">
        <v>20.531022131999997</v>
      </c>
      <c r="S83" s="11">
        <f t="shared" si="12"/>
        <v>17.094641098999997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7">
        <v>6.3037764936666685</v>
      </c>
      <c r="D84" s="9">
        <f t="shared" si="7"/>
        <v>6.6679641616666681</v>
      </c>
      <c r="E84" s="12">
        <v>-1.8984156666666685</v>
      </c>
      <c r="F84" s="36">
        <v>-8.9763848626666682</v>
      </c>
      <c r="G84" s="11">
        <f t="shared" si="8"/>
        <v>-11.420221122333336</v>
      </c>
      <c r="H84" s="38">
        <v>-3.4915520833333336</v>
      </c>
      <c r="I84" s="36">
        <v>3.3746170436666665</v>
      </c>
      <c r="J84" s="11">
        <f t="shared" si="9"/>
        <v>-7.2240125193333329</v>
      </c>
      <c r="K84" s="38">
        <v>11.394623583333331</v>
      </c>
      <c r="L84" s="36">
        <v>8.9316788693333322</v>
      </c>
      <c r="M84" s="11">
        <f t="shared" si="10"/>
        <v>6.0269698709999986</v>
      </c>
      <c r="N84" s="38">
        <v>25.229962499999999</v>
      </c>
      <c r="O84" s="36">
        <v>15.333141361999999</v>
      </c>
      <c r="P84" s="11">
        <f t="shared" si="11"/>
        <v>12.187362748333335</v>
      </c>
      <c r="Q84" s="38">
        <v>10.449269749999999</v>
      </c>
      <c r="R84" s="36">
        <v>18.396936129</v>
      </c>
      <c r="S84" s="11">
        <f t="shared" si="12"/>
        <v>18.052800466666667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7">
        <v>7.9748335206666701</v>
      </c>
      <c r="D85" s="9">
        <f t="shared" si="7"/>
        <v>6.6858329293333361</v>
      </c>
      <c r="E85" s="12">
        <v>-4.6223126666666667</v>
      </c>
      <c r="F85" s="36">
        <v>-7.6024506266666663</v>
      </c>
      <c r="G85" s="11">
        <f t="shared" si="8"/>
        <v>-9.6991402736666661</v>
      </c>
      <c r="H85" s="38">
        <v>-8.2449760833333325</v>
      </c>
      <c r="I85" s="36">
        <v>-1.3057804923333327</v>
      </c>
      <c r="J85" s="11">
        <f t="shared" si="9"/>
        <v>-2.379360054333334</v>
      </c>
      <c r="K85" s="38">
        <v>-5.5471984166666655</v>
      </c>
      <c r="L85" s="36">
        <v>3.7948409543333348</v>
      </c>
      <c r="M85" s="11">
        <f t="shared" si="10"/>
        <v>8.157718820666668</v>
      </c>
      <c r="N85" s="38">
        <v>21.207015500000004</v>
      </c>
      <c r="O85" s="36">
        <v>16.732391523000004</v>
      </c>
      <c r="P85" s="11">
        <f t="shared" si="11"/>
        <v>13.41129134</v>
      </c>
      <c r="Q85" s="38">
        <v>9.6874397499999993</v>
      </c>
      <c r="R85" s="36">
        <v>18.513049551999998</v>
      </c>
      <c r="S85" s="11">
        <f t="shared" si="12"/>
        <v>19.147002604333334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7">
        <v>5.7145099616666695</v>
      </c>
      <c r="D86" s="9">
        <f t="shared" si="7"/>
        <v>6.6643733253333366</v>
      </c>
      <c r="E86" s="12">
        <v>-4.4422386666666691</v>
      </c>
      <c r="F86" s="36">
        <v>-6.8555782476666689</v>
      </c>
      <c r="G86" s="11">
        <f t="shared" si="8"/>
        <v>-7.8114712456666693</v>
      </c>
      <c r="H86" s="38">
        <v>-9.2103130833333342</v>
      </c>
      <c r="I86" s="36">
        <v>-1.7477463013333345</v>
      </c>
      <c r="J86" s="11">
        <f t="shared" si="9"/>
        <v>0.10703008333333308</v>
      </c>
      <c r="K86" s="38">
        <v>10.410908583333331</v>
      </c>
      <c r="L86" s="36">
        <v>21.75642015133333</v>
      </c>
      <c r="M86" s="11">
        <f t="shared" si="10"/>
        <v>11.494313324999998</v>
      </c>
      <c r="N86" s="38">
        <v>12.365138500000004</v>
      </c>
      <c r="O86" s="36">
        <v>11.510821419000004</v>
      </c>
      <c r="P86" s="11">
        <f t="shared" si="11"/>
        <v>14.525451434666669</v>
      </c>
      <c r="Q86" s="38">
        <v>11.44535675</v>
      </c>
      <c r="R86" s="36">
        <v>20.496564304</v>
      </c>
      <c r="S86" s="11">
        <f t="shared" si="12"/>
        <v>19.135516661666667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7">
        <v>13.177208470666669</v>
      </c>
      <c r="D87" s="9">
        <f t="shared" si="7"/>
        <v>8.9555173176666685</v>
      </c>
      <c r="E87" s="12">
        <v>-3.6649316666666678</v>
      </c>
      <c r="F87" s="36">
        <v>-4.4572542726666677</v>
      </c>
      <c r="G87" s="11">
        <f t="shared" si="8"/>
        <v>-6.3050943823333343</v>
      </c>
      <c r="H87" s="38">
        <v>-8.3911430833333345</v>
      </c>
      <c r="I87" s="36">
        <v>-1.6402866683333341</v>
      </c>
      <c r="J87" s="11">
        <f t="shared" si="9"/>
        <v>-1.5646044873333338</v>
      </c>
      <c r="K87" s="38">
        <v>3.1216855833333312</v>
      </c>
      <c r="L87" s="36">
        <v>11.296300053333331</v>
      </c>
      <c r="M87" s="11">
        <f t="shared" si="10"/>
        <v>12.282520386333331</v>
      </c>
      <c r="N87" s="38">
        <v>22.166264500000004</v>
      </c>
      <c r="O87" s="36">
        <v>22.488770431000003</v>
      </c>
      <c r="P87" s="11">
        <f t="shared" si="11"/>
        <v>16.910661124333334</v>
      </c>
      <c r="Q87" s="38">
        <v>11.77243275</v>
      </c>
      <c r="R87" s="36">
        <v>17.988295803</v>
      </c>
      <c r="S87" s="11">
        <f t="shared" si="12"/>
        <v>18.999303219666668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7">
        <v>6.6162098766666704</v>
      </c>
      <c r="D88" s="9">
        <f t="shared" si="7"/>
        <v>8.5026427696666698</v>
      </c>
      <c r="E88" s="12">
        <v>-20.855844666666666</v>
      </c>
      <c r="F88" s="36">
        <v>-13.139233729666667</v>
      </c>
      <c r="G88" s="11">
        <f t="shared" si="8"/>
        <v>-8.1506887500000023</v>
      </c>
      <c r="H88" s="38">
        <v>-5.2870220833333317</v>
      </c>
      <c r="I88" s="36">
        <v>-1.4229841863333315</v>
      </c>
      <c r="J88" s="11">
        <f t="shared" si="9"/>
        <v>-1.6036723853333334</v>
      </c>
      <c r="K88" s="38">
        <v>10.300101583333332</v>
      </c>
      <c r="L88" s="36">
        <v>11.532368119333331</v>
      </c>
      <c r="M88" s="11">
        <f t="shared" si="10"/>
        <v>14.861696107999999</v>
      </c>
      <c r="N88" s="38">
        <v>6.8395435000000013</v>
      </c>
      <c r="O88" s="36">
        <v>18.338735208000003</v>
      </c>
      <c r="P88" s="11">
        <f t="shared" si="11"/>
        <v>17.446109019333338</v>
      </c>
      <c r="Q88" s="38">
        <v>3.6811497500000003</v>
      </c>
      <c r="R88" s="36">
        <v>17.057075872999999</v>
      </c>
      <c r="S88" s="11">
        <f t="shared" si="12"/>
        <v>18.513978660000003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7">
        <v>5.3325758586666687</v>
      </c>
      <c r="D89" s="9">
        <f t="shared" si="7"/>
        <v>8.3753314020000023</v>
      </c>
      <c r="E89" s="12">
        <v>-24.80386566666667</v>
      </c>
      <c r="F89" s="36">
        <v>-14.608816473666671</v>
      </c>
      <c r="G89" s="11">
        <f t="shared" si="8"/>
        <v>-10.735101492000004</v>
      </c>
      <c r="H89" s="38">
        <v>-2.5973370833333345</v>
      </c>
      <c r="I89" s="36">
        <v>0.42043592266666563</v>
      </c>
      <c r="J89" s="11">
        <f t="shared" si="9"/>
        <v>-0.88094497733333332</v>
      </c>
      <c r="K89" s="38">
        <v>-1.9933864166666684</v>
      </c>
      <c r="L89" s="36">
        <v>12.914439384333331</v>
      </c>
      <c r="M89" s="11">
        <f t="shared" si="10"/>
        <v>11.914369185666663</v>
      </c>
      <c r="N89" s="38">
        <v>21.751667500000003</v>
      </c>
      <c r="O89" s="36">
        <v>21.960285082000002</v>
      </c>
      <c r="P89" s="11">
        <f t="shared" si="11"/>
        <v>20.92926357366667</v>
      </c>
      <c r="Q89" s="38">
        <v>1.9794157500000003</v>
      </c>
      <c r="R89" s="36">
        <v>17.292249111</v>
      </c>
      <c r="S89" s="11">
        <f t="shared" si="12"/>
        <v>17.445873595666669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7">
        <v>3.8221506246666701</v>
      </c>
      <c r="D90" s="9">
        <f t="shared" si="7"/>
        <v>5.2569787866666688</v>
      </c>
      <c r="E90" s="12">
        <v>-28.844811666666669</v>
      </c>
      <c r="F90" s="36">
        <v>-18.167939910666668</v>
      </c>
      <c r="G90" s="11">
        <f t="shared" si="8"/>
        <v>-15.305330038000003</v>
      </c>
      <c r="H90" s="38">
        <v>-1.4887360833333343</v>
      </c>
      <c r="I90" s="36">
        <v>-0.33937719133333433</v>
      </c>
      <c r="J90" s="11">
        <f t="shared" si="9"/>
        <v>-0.44730848500000003</v>
      </c>
      <c r="K90" s="38">
        <v>4.7422575833333322</v>
      </c>
      <c r="L90" s="36">
        <v>15.698028827333331</v>
      </c>
      <c r="M90" s="11">
        <f t="shared" si="10"/>
        <v>13.381612110333331</v>
      </c>
      <c r="N90" s="38">
        <v>13.113270500000002</v>
      </c>
      <c r="O90" s="36">
        <v>17.339056928000002</v>
      </c>
      <c r="P90" s="11">
        <f t="shared" si="11"/>
        <v>19.212692406000002</v>
      </c>
      <c r="Q90" s="38">
        <v>27.702118749999997</v>
      </c>
      <c r="R90" s="36">
        <v>19.906902035999998</v>
      </c>
      <c r="S90" s="11">
        <f t="shared" si="12"/>
        <v>18.085409006666666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7">
        <v>4.8579022556666702</v>
      </c>
      <c r="D91" s="9">
        <f t="shared" si="7"/>
        <v>4.6708762463333358</v>
      </c>
      <c r="E91" s="12">
        <v>-14.23125966666667</v>
      </c>
      <c r="F91" s="36">
        <v>-11.12239030566667</v>
      </c>
      <c r="G91" s="11">
        <f t="shared" si="8"/>
        <v>-14.63304889666667</v>
      </c>
      <c r="H91" s="38">
        <v>3.6535439166666643</v>
      </c>
      <c r="I91" s="36">
        <v>-1.4714700513333359</v>
      </c>
      <c r="J91" s="11">
        <f t="shared" si="9"/>
        <v>-0.46347044000000154</v>
      </c>
      <c r="K91" s="38">
        <v>21.553993583333334</v>
      </c>
      <c r="L91" s="36">
        <v>10.550470345333334</v>
      </c>
      <c r="M91" s="11">
        <f t="shared" si="10"/>
        <v>13.054312852333332</v>
      </c>
      <c r="N91" s="38">
        <v>4.8818825000000032</v>
      </c>
      <c r="O91" s="36">
        <v>12.078863070000004</v>
      </c>
      <c r="P91" s="11">
        <f t="shared" si="11"/>
        <v>17.126068360000001</v>
      </c>
      <c r="Q91" s="38">
        <v>39.060413750000002</v>
      </c>
      <c r="R91" s="36">
        <v>24.854812149000004</v>
      </c>
      <c r="S91" s="11">
        <f t="shared" si="12"/>
        <v>20.684654431999999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7">
        <v>12.89339201566667</v>
      </c>
      <c r="D92" s="9">
        <f t="shared" si="7"/>
        <v>7.191148298666671</v>
      </c>
      <c r="E92" s="12">
        <v>4.2301723333333321</v>
      </c>
      <c r="F92" s="36">
        <v>1.4107758393333323</v>
      </c>
      <c r="G92" s="11">
        <f t="shared" si="8"/>
        <v>-9.2931847923333351</v>
      </c>
      <c r="H92" s="38">
        <v>18.383115916666668</v>
      </c>
      <c r="I92" s="36">
        <v>6.3377082126666675</v>
      </c>
      <c r="J92" s="11">
        <f t="shared" si="9"/>
        <v>1.5089536566666659</v>
      </c>
      <c r="K92" s="38">
        <v>24.23397258333333</v>
      </c>
      <c r="L92" s="36">
        <v>9.5244231953333305</v>
      </c>
      <c r="M92" s="11">
        <f t="shared" si="10"/>
        <v>11.924307455999999</v>
      </c>
      <c r="N92" s="38">
        <v>14.509102500000003</v>
      </c>
      <c r="O92" s="36">
        <v>15.380953218000002</v>
      </c>
      <c r="P92" s="11">
        <f t="shared" si="11"/>
        <v>14.932957738666667</v>
      </c>
      <c r="Q92" s="38">
        <v>39.657685750000006</v>
      </c>
      <c r="R92" s="36">
        <v>25.716310102000008</v>
      </c>
      <c r="S92" s="11">
        <f t="shared" si="12"/>
        <v>23.492674762333337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7">
        <v>5.4017531726666688</v>
      </c>
      <c r="D93" s="9">
        <f t="shared" si="7"/>
        <v>7.7176824813333367</v>
      </c>
      <c r="E93" s="12">
        <v>-12.547271666666667</v>
      </c>
      <c r="F93" s="36">
        <v>-14.075923390666667</v>
      </c>
      <c r="G93" s="11">
        <f t="shared" si="8"/>
        <v>-7.9291792856666676</v>
      </c>
      <c r="H93" s="38">
        <v>5.4502349166666653</v>
      </c>
      <c r="I93" s="36">
        <v>-3.4966397553333346</v>
      </c>
      <c r="J93" s="11">
        <f t="shared" si="9"/>
        <v>0.45653280199999902</v>
      </c>
      <c r="K93" s="38">
        <v>19.695639583333332</v>
      </c>
      <c r="L93" s="36">
        <v>11.247077116333331</v>
      </c>
      <c r="M93" s="11">
        <f t="shared" si="10"/>
        <v>10.440656885666664</v>
      </c>
      <c r="N93" s="38">
        <v>11.870532500000003</v>
      </c>
      <c r="O93" s="36">
        <v>10.028797828000004</v>
      </c>
      <c r="P93" s="11">
        <f t="shared" si="11"/>
        <v>12.496204705333335</v>
      </c>
      <c r="Q93" s="38">
        <v>36.681343749999996</v>
      </c>
      <c r="R93" s="36">
        <v>22.688112285999996</v>
      </c>
      <c r="S93" s="11">
        <f t="shared" si="12"/>
        <v>24.419744845666671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7">
        <v>4.9059390636666684</v>
      </c>
      <c r="D94" s="9">
        <f t="shared" si="7"/>
        <v>7.7336947506666691</v>
      </c>
      <c r="E94" s="12">
        <v>-2.568837666666667</v>
      </c>
      <c r="F94" s="36">
        <v>-12.114851330666667</v>
      </c>
      <c r="G94" s="11">
        <f t="shared" si="8"/>
        <v>-8.2599996273333343</v>
      </c>
      <c r="H94" s="38">
        <v>11.396752916666665</v>
      </c>
      <c r="I94" s="36">
        <v>3.4240064656666656</v>
      </c>
      <c r="J94" s="11">
        <f t="shared" si="9"/>
        <v>2.0883583076666663</v>
      </c>
      <c r="K94" s="38">
        <v>19.054569583333333</v>
      </c>
      <c r="L94" s="36">
        <v>10.092793525333333</v>
      </c>
      <c r="M94" s="11">
        <f t="shared" si="10"/>
        <v>10.288097945666665</v>
      </c>
      <c r="N94" s="38">
        <v>6.502966500000003</v>
      </c>
      <c r="O94" s="36">
        <v>3.907403380000003</v>
      </c>
      <c r="P94" s="11">
        <f t="shared" si="11"/>
        <v>9.7723848086666685</v>
      </c>
      <c r="Q94" s="38">
        <v>29.948352749999998</v>
      </c>
      <c r="R94" s="36">
        <v>19.042300787999999</v>
      </c>
      <c r="S94" s="11">
        <f t="shared" si="12"/>
        <v>22.48224105866667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7">
        <v>2.1407270826666687</v>
      </c>
      <c r="D95" s="9">
        <f t="shared" si="7"/>
        <v>4.1494731063333354</v>
      </c>
      <c r="E95" s="12">
        <v>-10.713787666666668</v>
      </c>
      <c r="F95" s="36">
        <v>-14.465496439666669</v>
      </c>
      <c r="G95" s="11">
        <f t="shared" si="8"/>
        <v>-13.552090387000002</v>
      </c>
      <c r="H95" s="38">
        <v>-5.9405630833333358</v>
      </c>
      <c r="I95" s="36">
        <v>-5.9265366913333359</v>
      </c>
      <c r="J95" s="11">
        <f t="shared" si="9"/>
        <v>-1.9997233270000017</v>
      </c>
      <c r="K95" s="38">
        <v>9.709416583333331</v>
      </c>
      <c r="L95" s="36">
        <v>2.0684292423333313</v>
      </c>
      <c r="M95" s="11">
        <f t="shared" si="10"/>
        <v>7.8027666279999979</v>
      </c>
      <c r="N95" s="38">
        <v>10.552099500000002</v>
      </c>
      <c r="O95" s="36">
        <v>6.7096660940000028</v>
      </c>
      <c r="P95" s="11">
        <f t="shared" si="11"/>
        <v>6.8819557673333369</v>
      </c>
      <c r="Q95" s="38">
        <v>12.061575749999999</v>
      </c>
      <c r="R95" s="36">
        <v>12.832169560999999</v>
      </c>
      <c r="S95" s="11">
        <f t="shared" si="12"/>
        <v>18.187527544999998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7">
        <v>-2.3679897323333314</v>
      </c>
      <c r="D96" s="9">
        <f t="shared" si="7"/>
        <v>1.5595588046666684</v>
      </c>
      <c r="E96" s="12">
        <v>-5.2558056666666682</v>
      </c>
      <c r="F96" s="36">
        <v>-11.588234429666668</v>
      </c>
      <c r="G96" s="11">
        <f t="shared" si="8"/>
        <v>-12.722860733333334</v>
      </c>
      <c r="H96" s="38">
        <v>-14.014318083333333</v>
      </c>
      <c r="I96" s="36">
        <v>-8.0943473173333338</v>
      </c>
      <c r="J96" s="11">
        <f t="shared" si="9"/>
        <v>-3.532292514333335</v>
      </c>
      <c r="K96" s="38">
        <v>0.80717858333333226</v>
      </c>
      <c r="L96" s="36">
        <v>-2.5337254686666677</v>
      </c>
      <c r="M96" s="11">
        <f t="shared" si="10"/>
        <v>3.2091657663333328</v>
      </c>
      <c r="N96" s="38">
        <v>11.759968500000003</v>
      </c>
      <c r="O96" s="36">
        <v>1.6060763710000021</v>
      </c>
      <c r="P96" s="11">
        <f t="shared" si="11"/>
        <v>4.0743819483333361</v>
      </c>
      <c r="Q96" s="38">
        <v>1.2711487500000009</v>
      </c>
      <c r="R96" s="36">
        <v>9.1505490830000014</v>
      </c>
      <c r="S96" s="11">
        <f t="shared" si="12"/>
        <v>13.675006477333334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7">
        <v>-0.51411186433333089</v>
      </c>
      <c r="D97" s="9">
        <f t="shared" si="7"/>
        <v>-0.24712483799999788</v>
      </c>
      <c r="E97" s="12">
        <v>-7.670078666666666</v>
      </c>
      <c r="F97" s="36">
        <v>-11.002854554666666</v>
      </c>
      <c r="G97" s="11">
        <f t="shared" si="8"/>
        <v>-12.352195141333334</v>
      </c>
      <c r="H97" s="38">
        <v>-2.0948980833333319</v>
      </c>
      <c r="I97" s="36">
        <v>3.9463037236666683</v>
      </c>
      <c r="J97" s="11">
        <f t="shared" si="9"/>
        <v>-3.3581934283333337</v>
      </c>
      <c r="K97" s="38">
        <v>-1.6252784166666689</v>
      </c>
      <c r="L97" s="36">
        <v>5.7500233853333311</v>
      </c>
      <c r="M97" s="11">
        <f t="shared" si="10"/>
        <v>1.7615757196666648</v>
      </c>
      <c r="N97" s="38">
        <v>1.0155895000000008</v>
      </c>
      <c r="O97" s="36">
        <v>-3.7701477879999992</v>
      </c>
      <c r="P97" s="11">
        <f t="shared" si="11"/>
        <v>1.5151982256666685</v>
      </c>
      <c r="Q97" s="38">
        <v>-0.39156625000000123</v>
      </c>
      <c r="R97" s="36">
        <v>7.2481964599999991</v>
      </c>
      <c r="S97" s="11">
        <f t="shared" si="12"/>
        <v>9.7436383680000009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7">
        <v>-5.1650166253333314</v>
      </c>
      <c r="D98" s="9">
        <f t="shared" si="7"/>
        <v>-2.6823727406666649</v>
      </c>
      <c r="E98" s="12">
        <v>-5.2632236666666694</v>
      </c>
      <c r="F98" s="36">
        <v>-8.3885307306666697</v>
      </c>
      <c r="G98" s="11">
        <f t="shared" si="8"/>
        <v>-10.326539905000001</v>
      </c>
      <c r="H98" s="38">
        <v>-17.828082083333332</v>
      </c>
      <c r="I98" s="36">
        <v>-10.894638913333331</v>
      </c>
      <c r="J98" s="11">
        <f t="shared" si="9"/>
        <v>-5.0142275023333323</v>
      </c>
      <c r="K98" s="38">
        <v>-11.98808841666667</v>
      </c>
      <c r="L98" s="36">
        <v>-1.8484563576666702</v>
      </c>
      <c r="M98" s="11">
        <f t="shared" si="10"/>
        <v>0.45594718633333109</v>
      </c>
      <c r="N98" s="38">
        <v>-5.2929454999999983</v>
      </c>
      <c r="O98" s="36">
        <v>-6.5729495249999985</v>
      </c>
      <c r="P98" s="11">
        <f t="shared" si="11"/>
        <v>-2.9123403139999984</v>
      </c>
      <c r="Q98" s="38">
        <v>-3.7732262500000022</v>
      </c>
      <c r="R98" s="36">
        <v>4.3840213619999986</v>
      </c>
      <c r="S98" s="11">
        <f t="shared" si="12"/>
        <v>6.9275889683333327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7">
        <v>-2.6792301453333307</v>
      </c>
      <c r="D99" s="9">
        <f t="shared" si="7"/>
        <v>-2.7861195449999978</v>
      </c>
      <c r="E99" s="12">
        <v>-12.258657666666668</v>
      </c>
      <c r="F99" s="36">
        <v>-12.954459044666669</v>
      </c>
      <c r="G99" s="11">
        <f t="shared" si="8"/>
        <v>-10.781948110000002</v>
      </c>
      <c r="H99" s="38">
        <v>-13.209049083333337</v>
      </c>
      <c r="I99" s="36">
        <v>-7.0361624043333366</v>
      </c>
      <c r="J99" s="11">
        <f t="shared" si="9"/>
        <v>-4.6614991980000005</v>
      </c>
      <c r="K99" s="38">
        <v>-5.0799504166666676</v>
      </c>
      <c r="L99" s="36">
        <v>2.8761753163333328</v>
      </c>
      <c r="M99" s="11">
        <f t="shared" si="10"/>
        <v>2.2592474479999978</v>
      </c>
      <c r="N99" s="38">
        <v>-4.2506054999999954</v>
      </c>
      <c r="O99" s="36">
        <v>-4.0179097879999954</v>
      </c>
      <c r="P99" s="11">
        <f t="shared" si="11"/>
        <v>-4.7870023669999977</v>
      </c>
      <c r="Q99" s="38">
        <v>-1.4927602500000008</v>
      </c>
      <c r="R99" s="36">
        <v>5.1782005339999992</v>
      </c>
      <c r="S99" s="11">
        <f t="shared" si="12"/>
        <v>5.6034727853333317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7">
        <v>-3.9800959403333298</v>
      </c>
      <c r="D100" s="9">
        <f t="shared" si="7"/>
        <v>-3.9414475703333309</v>
      </c>
      <c r="E100" s="12">
        <v>-17.452242666666667</v>
      </c>
      <c r="F100" s="36">
        <v>-10.447923399666667</v>
      </c>
      <c r="G100" s="11">
        <f t="shared" si="8"/>
        <v>-10.596971058333335</v>
      </c>
      <c r="H100" s="38">
        <v>-6.6506470833333342</v>
      </c>
      <c r="I100" s="36">
        <v>-3.3563610893333342</v>
      </c>
      <c r="J100" s="11">
        <f t="shared" si="9"/>
        <v>-7.0957208023333331</v>
      </c>
      <c r="K100" s="38">
        <v>3.0899035833333333</v>
      </c>
      <c r="L100" s="36">
        <v>5.6157811043333332</v>
      </c>
      <c r="M100" s="11">
        <f t="shared" si="10"/>
        <v>2.2145000209999988</v>
      </c>
      <c r="N100" s="38">
        <v>-4.6770274999999977</v>
      </c>
      <c r="O100" s="36">
        <v>6.310480925000002</v>
      </c>
      <c r="P100" s="11">
        <f t="shared" si="11"/>
        <v>-1.4267927959999973</v>
      </c>
      <c r="Q100" s="38">
        <v>-11.657247250000003</v>
      </c>
      <c r="R100" s="36">
        <v>1.6089650609999975</v>
      </c>
      <c r="S100" s="11">
        <f t="shared" si="12"/>
        <v>3.7237289856666647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7">
        <v>-11.705205850333334</v>
      </c>
      <c r="D101" s="9">
        <f t="shared" si="7"/>
        <v>-6.1215106453333314</v>
      </c>
      <c r="E101" s="12">
        <v>-28.114222666666667</v>
      </c>
      <c r="F101" s="36">
        <v>-18.780991375666666</v>
      </c>
      <c r="G101" s="11">
        <f t="shared" si="8"/>
        <v>-14.061124606666667</v>
      </c>
      <c r="H101" s="38">
        <v>-11.097516083333334</v>
      </c>
      <c r="I101" s="36">
        <v>-7.9490154773333339</v>
      </c>
      <c r="J101" s="11">
        <f t="shared" si="9"/>
        <v>-6.1138463236666682</v>
      </c>
      <c r="K101" s="38">
        <v>-25.185797416666666</v>
      </c>
      <c r="L101" s="36">
        <v>-11.365633346666666</v>
      </c>
      <c r="M101" s="11">
        <f t="shared" si="10"/>
        <v>-0.95789230866666664</v>
      </c>
      <c r="N101" s="38">
        <v>-16.481386499999999</v>
      </c>
      <c r="O101" s="36">
        <v>-16.303068769999999</v>
      </c>
      <c r="P101" s="11">
        <f t="shared" si="11"/>
        <v>-4.6701658776666646</v>
      </c>
      <c r="Q101" s="38">
        <v>-19.731784250000004</v>
      </c>
      <c r="R101" s="36">
        <v>-5.0658373750000045</v>
      </c>
      <c r="S101" s="11">
        <f t="shared" si="12"/>
        <v>0.57377607333333069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7">
        <v>-11.47469289433333</v>
      </c>
      <c r="D102" s="9">
        <f t="shared" si="7"/>
        <v>-9.0533315616666652</v>
      </c>
      <c r="E102" s="12">
        <v>-29.119949666666667</v>
      </c>
      <c r="F102" s="36">
        <v>-18.126628770666667</v>
      </c>
      <c r="G102" s="11">
        <f t="shared" si="8"/>
        <v>-15.785181182000001</v>
      </c>
      <c r="H102" s="38">
        <v>-7.7330830833333355</v>
      </c>
      <c r="I102" s="36">
        <v>-6.2506651353333353</v>
      </c>
      <c r="J102" s="11">
        <f t="shared" si="9"/>
        <v>-5.8520139006666669</v>
      </c>
      <c r="K102" s="38">
        <v>-39.438659416666667</v>
      </c>
      <c r="L102" s="36">
        <v>-29.219666903666667</v>
      </c>
      <c r="M102" s="11">
        <f t="shared" si="10"/>
        <v>-11.656506381999998</v>
      </c>
      <c r="N102" s="38">
        <v>-34.664558499999998</v>
      </c>
      <c r="O102" s="36">
        <v>-29.412444126999997</v>
      </c>
      <c r="P102" s="11">
        <f t="shared" si="11"/>
        <v>-13.135010657333332</v>
      </c>
      <c r="Q102" s="38">
        <v>-5.4040072500000012</v>
      </c>
      <c r="R102" s="36">
        <v>-11.738930449000001</v>
      </c>
      <c r="S102" s="11">
        <f t="shared" si="12"/>
        <v>-5.0652675876666695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7">
        <v>-13.691129351333331</v>
      </c>
      <c r="D103" s="9">
        <f t="shared" si="7"/>
        <v>-12.290342698666665</v>
      </c>
      <c r="E103" s="12">
        <v>-11.400574666666667</v>
      </c>
      <c r="F103" s="36">
        <v>-11.732890609666667</v>
      </c>
      <c r="G103" s="11">
        <f t="shared" si="8"/>
        <v>-16.213503585333331</v>
      </c>
      <c r="H103" s="38">
        <v>-2.1312550833333344</v>
      </c>
      <c r="I103" s="36">
        <v>-6.6676047223333343</v>
      </c>
      <c r="J103" s="11">
        <f t="shared" si="9"/>
        <v>-6.9557617783333336</v>
      </c>
      <c r="K103" s="38">
        <v>-1.2860414166666683</v>
      </c>
      <c r="L103" s="36">
        <v>-10.282357117666669</v>
      </c>
      <c r="M103" s="11">
        <f t="shared" si="10"/>
        <v>-16.955885789333333</v>
      </c>
      <c r="N103" s="38">
        <v>-32.309834500000001</v>
      </c>
      <c r="O103" s="36">
        <v>-25.231794179000001</v>
      </c>
      <c r="P103" s="11">
        <f t="shared" si="11"/>
        <v>-23.649102358666667</v>
      </c>
      <c r="Q103" s="38">
        <v>7.3265177499999998</v>
      </c>
      <c r="R103" s="36">
        <v>-6.4486749110000003</v>
      </c>
      <c r="S103" s="11">
        <f t="shared" si="12"/>
        <v>-7.7511475783333355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7">
        <v>-15.425666666333331</v>
      </c>
      <c r="D104" s="9">
        <f t="shared" si="7"/>
        <v>-13.530496303999996</v>
      </c>
      <c r="E104" s="12">
        <v>-13.959371666666666</v>
      </c>
      <c r="F104" s="36">
        <v>-13.973323171666665</v>
      </c>
      <c r="G104" s="11">
        <f t="shared" si="8"/>
        <v>-14.610947517333331</v>
      </c>
      <c r="H104" s="38">
        <v>10.877084916666664</v>
      </c>
      <c r="I104" s="36">
        <v>6.0432796666663791E-2</v>
      </c>
      <c r="J104" s="11">
        <f t="shared" si="9"/>
        <v>-4.2859456870000017</v>
      </c>
      <c r="K104" s="38">
        <v>8.2631285833333319</v>
      </c>
      <c r="L104" s="36">
        <v>-6.0897270946666673</v>
      </c>
      <c r="M104" s="11">
        <f t="shared" si="10"/>
        <v>-15.197250371999999</v>
      </c>
      <c r="N104" s="38">
        <v>-23.751229500000001</v>
      </c>
      <c r="O104" s="36">
        <v>-23.270312538000002</v>
      </c>
      <c r="P104" s="11">
        <f t="shared" si="11"/>
        <v>-25.971516948000001</v>
      </c>
      <c r="Q104" s="38">
        <v>4.3554357499999998</v>
      </c>
      <c r="R104" s="36">
        <v>-8.9206453020000005</v>
      </c>
      <c r="S104" s="11">
        <f t="shared" si="12"/>
        <v>-9.0360835540000011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7">
        <v>-16.455877401999999</v>
      </c>
      <c r="D105" s="9">
        <f t="shared" si="7"/>
        <v>-15.190891139888885</v>
      </c>
      <c r="E105" s="12">
        <v>-0.58702250000000067</v>
      </c>
      <c r="F105" s="36">
        <v>-1.8417232410000006</v>
      </c>
      <c r="G105" s="11">
        <f t="shared" si="8"/>
        <v>-9.1826456741111109</v>
      </c>
      <c r="H105" s="38">
        <v>8.6586267499999998</v>
      </c>
      <c r="I105" s="36">
        <v>0.30992972900000026</v>
      </c>
      <c r="J105" s="11">
        <f t="shared" si="9"/>
        <v>-2.0990807322222236</v>
      </c>
      <c r="K105" s="38">
        <v>-8.80115275</v>
      </c>
      <c r="L105" s="36">
        <v>-16.085825938999999</v>
      </c>
      <c r="M105" s="11">
        <f t="shared" si="10"/>
        <v>-10.819303383777779</v>
      </c>
      <c r="N105" s="38">
        <v>-24.621086750000003</v>
      </c>
      <c r="O105" s="36">
        <v>-25.342548153000003</v>
      </c>
      <c r="P105" s="11">
        <f t="shared" si="11"/>
        <v>-24.614884956666668</v>
      </c>
      <c r="Q105" s="38">
        <v>10.096602499999999</v>
      </c>
      <c r="R105" s="36">
        <v>-3.2479798449999997</v>
      </c>
      <c r="S105" s="11">
        <f t="shared" si="12"/>
        <v>-6.2057666860000005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7">
        <v>-16.777512879</v>
      </c>
      <c r="D106" s="9">
        <f t="shared" si="7"/>
        <v>-16.21968564911111</v>
      </c>
      <c r="E106" s="12">
        <v>-0.71442350000000054</v>
      </c>
      <c r="F106" s="36">
        <v>-8.5717559580000007</v>
      </c>
      <c r="G106" s="11">
        <f t="shared" si="8"/>
        <v>-8.1289341235555543</v>
      </c>
      <c r="H106" s="38">
        <v>7.5315717499999995</v>
      </c>
      <c r="I106" s="36">
        <v>6.4764412999999799E-2</v>
      </c>
      <c r="J106" s="11">
        <f t="shared" si="9"/>
        <v>0.14504231288888794</v>
      </c>
      <c r="K106" s="38">
        <v>1.0025672500000002</v>
      </c>
      <c r="L106" s="36">
        <v>-8.6067609550000004</v>
      </c>
      <c r="M106" s="11">
        <f t="shared" si="10"/>
        <v>-10.260771329555554</v>
      </c>
      <c r="N106" s="38">
        <v>-14.812423749999999</v>
      </c>
      <c r="O106" s="36">
        <v>-17.539837468999998</v>
      </c>
      <c r="P106" s="11">
        <f t="shared" si="11"/>
        <v>-22.050899386666668</v>
      </c>
      <c r="Q106" s="38">
        <v>12.7684225</v>
      </c>
      <c r="R106" s="36">
        <v>2.0971863420000005</v>
      </c>
      <c r="S106" s="11">
        <f t="shared" si="12"/>
        <v>-3.3571462683333331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7">
        <v>-13.299710873999999</v>
      </c>
      <c r="D107" s="9">
        <f t="shared" si="7"/>
        <v>-15.511033718333332</v>
      </c>
      <c r="E107" s="12">
        <v>-4.7738594999999995</v>
      </c>
      <c r="F107" s="36">
        <v>-8.6758157249999996</v>
      </c>
      <c r="G107" s="11">
        <f t="shared" si="8"/>
        <v>-6.3630983080000005</v>
      </c>
      <c r="H107" s="38">
        <v>2.9798157499999993</v>
      </c>
      <c r="I107" s="36">
        <v>2.7231622559999993</v>
      </c>
      <c r="J107" s="11">
        <f t="shared" si="9"/>
        <v>1.0326187993333331</v>
      </c>
      <c r="K107" s="38">
        <v>2.91228525</v>
      </c>
      <c r="L107" s="36">
        <v>-3.9567644199999998</v>
      </c>
      <c r="M107" s="11">
        <f t="shared" si="10"/>
        <v>-9.5497837713333329</v>
      </c>
      <c r="N107" s="38">
        <v>-8.8845927499999995</v>
      </c>
      <c r="O107" s="36">
        <v>-13.356594739999998</v>
      </c>
      <c r="P107" s="11">
        <f t="shared" si="11"/>
        <v>-18.746326787333334</v>
      </c>
      <c r="Q107" s="38">
        <v>7.2608565</v>
      </c>
      <c r="R107" s="36">
        <v>6.8314940450000003</v>
      </c>
      <c r="S107" s="11">
        <f t="shared" si="12"/>
        <v>1.8935668473333338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7">
        <v>-10.134073487999999</v>
      </c>
      <c r="D108" s="9">
        <f t="shared" si="7"/>
        <v>-13.403765747</v>
      </c>
      <c r="E108" s="12">
        <v>-3.4366325</v>
      </c>
      <c r="F108" s="36">
        <v>-8.9036416989999996</v>
      </c>
      <c r="G108" s="11">
        <f t="shared" si="8"/>
        <v>-8.7170711273333339</v>
      </c>
      <c r="H108" s="38">
        <v>-0.49177725000000194</v>
      </c>
      <c r="I108" s="36">
        <v>4.1991673319999983</v>
      </c>
      <c r="J108" s="11">
        <f t="shared" si="9"/>
        <v>2.3290313336666659</v>
      </c>
      <c r="K108" s="38">
        <v>7.8471192499999995</v>
      </c>
      <c r="L108" s="36">
        <v>4.5760898039999995</v>
      </c>
      <c r="M108" s="11">
        <f t="shared" si="10"/>
        <v>-2.662478523666667</v>
      </c>
      <c r="N108" s="38">
        <v>3.4593942500000017</v>
      </c>
      <c r="O108" s="36">
        <v>-6.7069156669999979</v>
      </c>
      <c r="P108" s="11">
        <f t="shared" si="11"/>
        <v>-12.534449291999998</v>
      </c>
      <c r="Q108" s="38">
        <v>8.3692574999999998</v>
      </c>
      <c r="R108" s="36">
        <v>16.138475182000001</v>
      </c>
      <c r="S108" s="11">
        <f t="shared" si="12"/>
        <v>8.3557185230000002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7">
        <v>-16.247598651000001</v>
      </c>
      <c r="D109" s="9">
        <f t="shared" si="7"/>
        <v>-13.227127671</v>
      </c>
      <c r="E109" s="12">
        <v>-6.2552864999999995</v>
      </c>
      <c r="F109" s="36">
        <v>-9.6195762889999994</v>
      </c>
      <c r="G109" s="11">
        <f t="shared" si="8"/>
        <v>-9.0663445710000001</v>
      </c>
      <c r="H109" s="38">
        <v>-2.7880042500000002</v>
      </c>
      <c r="I109" s="36">
        <v>2.6397560320000002</v>
      </c>
      <c r="J109" s="11">
        <f t="shared" si="9"/>
        <v>3.1873618733333324</v>
      </c>
      <c r="K109" s="38">
        <v>-5.30267175</v>
      </c>
      <c r="L109" s="36">
        <v>0.19053474000000037</v>
      </c>
      <c r="M109" s="11">
        <f t="shared" si="10"/>
        <v>0.26995337466666669</v>
      </c>
      <c r="N109" s="38">
        <v>-0.45535774999999923</v>
      </c>
      <c r="O109" s="36">
        <v>-5.2896816269999993</v>
      </c>
      <c r="P109" s="11">
        <f t="shared" si="11"/>
        <v>-8.4510640113333313</v>
      </c>
      <c r="Q109" s="38">
        <v>7.3053325000000005</v>
      </c>
      <c r="R109" s="36">
        <v>14.325500564</v>
      </c>
      <c r="S109" s="11">
        <f t="shared" si="12"/>
        <v>12.431823263666667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7">
        <v>-11.481942036</v>
      </c>
      <c r="D110" s="9">
        <f t="shared" si="7"/>
        <v>-12.621204724999998</v>
      </c>
      <c r="E110" s="12">
        <v>-5.0015594999999999</v>
      </c>
      <c r="F110" s="36">
        <v>-8.3643805689999997</v>
      </c>
      <c r="G110" s="11">
        <f t="shared" si="8"/>
        <v>-8.9625328523333323</v>
      </c>
      <c r="H110" s="38">
        <v>1.6373297499999993</v>
      </c>
      <c r="I110" s="36">
        <v>8.1783322920000003</v>
      </c>
      <c r="J110" s="11">
        <f t="shared" si="9"/>
        <v>5.0057518853333329</v>
      </c>
      <c r="K110" s="38">
        <v>-6.1779007500000009</v>
      </c>
      <c r="L110" s="36">
        <v>2.8933221239999991</v>
      </c>
      <c r="M110" s="11">
        <f t="shared" si="10"/>
        <v>2.5533155559999998</v>
      </c>
      <c r="N110" s="38">
        <v>1.2540982500000011</v>
      </c>
      <c r="O110" s="36">
        <v>-0.97828633799999887</v>
      </c>
      <c r="P110" s="11">
        <f t="shared" si="11"/>
        <v>-4.3249612106666655</v>
      </c>
      <c r="Q110" s="38">
        <v>5.0930235000000001</v>
      </c>
      <c r="R110" s="36">
        <v>13.005911828</v>
      </c>
      <c r="S110" s="11">
        <f t="shared" si="12"/>
        <v>14.489962524666668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7">
        <v>-12.187360629999999</v>
      </c>
      <c r="D111" s="9">
        <f t="shared" si="7"/>
        <v>-13.305633772333332</v>
      </c>
      <c r="E111" s="12">
        <v>-6.6110765000000002</v>
      </c>
      <c r="F111" s="36">
        <v>-7.2227826880000006</v>
      </c>
      <c r="G111" s="11">
        <f t="shared" si="8"/>
        <v>-8.4022465153333332</v>
      </c>
      <c r="H111" s="38">
        <v>-0.37702225000000134</v>
      </c>
      <c r="I111" s="36">
        <v>5.6605847749999985</v>
      </c>
      <c r="J111" s="11">
        <f t="shared" si="9"/>
        <v>5.4928910329999994</v>
      </c>
      <c r="K111" s="38">
        <v>-6.8999637499999995</v>
      </c>
      <c r="L111" s="36">
        <v>0.72599044600000084</v>
      </c>
      <c r="M111" s="11">
        <f t="shared" si="10"/>
        <v>1.2699491033333334</v>
      </c>
      <c r="N111" s="38">
        <v>-4.2810957499999986</v>
      </c>
      <c r="O111" s="36">
        <v>-3.5132323129999987</v>
      </c>
      <c r="P111" s="11">
        <f t="shared" si="11"/>
        <v>-3.2604000926666656</v>
      </c>
      <c r="Q111" s="38">
        <v>9.4522045000000006</v>
      </c>
      <c r="R111" s="36">
        <v>16.688969794000002</v>
      </c>
      <c r="S111" s="11">
        <f t="shared" si="12"/>
        <v>14.673460728666669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7">
        <v>-11.854282425000001</v>
      </c>
      <c r="D112" s="9">
        <f t="shared" si="7"/>
        <v>-11.841195030333333</v>
      </c>
      <c r="E112" s="12">
        <v>-12.119524500000001</v>
      </c>
      <c r="F112" s="36">
        <v>-6.2109878150000011</v>
      </c>
      <c r="G112" s="11">
        <f t="shared" si="8"/>
        <v>-7.2660503573333344</v>
      </c>
      <c r="H112" s="38">
        <v>1.163678749999999</v>
      </c>
      <c r="I112" s="36">
        <v>4.1045333509999988</v>
      </c>
      <c r="J112" s="11">
        <f t="shared" si="9"/>
        <v>5.9811501393333328</v>
      </c>
      <c r="K112" s="38">
        <v>-0.15691774999999986</v>
      </c>
      <c r="L112" s="36">
        <v>4.1713248950000006</v>
      </c>
      <c r="M112" s="11">
        <f t="shared" si="10"/>
        <v>2.5968791550000003</v>
      </c>
      <c r="N112" s="38">
        <v>-14.380574749999997</v>
      </c>
      <c r="O112" s="36">
        <v>-3.6936107909999976</v>
      </c>
      <c r="P112" s="11">
        <f t="shared" si="11"/>
        <v>-2.728376480666665</v>
      </c>
      <c r="Q112" s="38">
        <v>4.5536004999999999</v>
      </c>
      <c r="R112" s="36">
        <v>17.096407665000001</v>
      </c>
      <c r="S112" s="11">
        <f t="shared" si="12"/>
        <v>15.597096429000002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7">
        <v>-6.1005698849999996</v>
      </c>
      <c r="D113" s="9">
        <f t="shared" si="7"/>
        <v>-10.047404313333333</v>
      </c>
      <c r="E113" s="12">
        <v>-10.815123499999999</v>
      </c>
      <c r="F113" s="36">
        <v>-2.4734803739999993</v>
      </c>
      <c r="G113" s="11">
        <f t="shared" si="8"/>
        <v>-5.3024169590000003</v>
      </c>
      <c r="H113" s="38">
        <v>1.693975749999999</v>
      </c>
      <c r="I113" s="36">
        <v>4.9699035039999995</v>
      </c>
      <c r="J113" s="11">
        <f t="shared" si="9"/>
        <v>4.9116738766666659</v>
      </c>
      <c r="K113" s="38">
        <v>-3.3136887500000007</v>
      </c>
      <c r="L113" s="36">
        <v>9.7055784879999987</v>
      </c>
      <c r="M113" s="11">
        <f t="shared" si="10"/>
        <v>4.8676312763333334</v>
      </c>
      <c r="N113" s="38">
        <v>-0.59343674999999863</v>
      </c>
      <c r="O113" s="36">
        <v>0.27041460800000139</v>
      </c>
      <c r="P113" s="11">
        <f t="shared" si="11"/>
        <v>-2.3121428319999984</v>
      </c>
      <c r="Q113" s="38">
        <v>4.3478305000000006</v>
      </c>
      <c r="R113" s="36">
        <v>17.994138697</v>
      </c>
      <c r="S113" s="11">
        <f t="shared" si="12"/>
        <v>17.259838718666668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7">
        <v>-9.0532907169999994</v>
      </c>
      <c r="D114" s="9">
        <f t="shared" si="7"/>
        <v>-9.0027143423333325</v>
      </c>
      <c r="E114" s="12">
        <v>-12.327261499999999</v>
      </c>
      <c r="F114" s="36">
        <v>-1.5185193999999989</v>
      </c>
      <c r="G114" s="11">
        <f t="shared" si="8"/>
        <v>-3.4009958629999999</v>
      </c>
      <c r="H114" s="38">
        <v>2.6560877499999993</v>
      </c>
      <c r="I114" s="36">
        <v>4.0263364379999995</v>
      </c>
      <c r="J114" s="11">
        <f t="shared" si="9"/>
        <v>4.3669244309999993</v>
      </c>
      <c r="K114" s="38">
        <v>-3.1602707500000005</v>
      </c>
      <c r="L114" s="36">
        <v>6.0622853980000002</v>
      </c>
      <c r="M114" s="11">
        <f t="shared" si="10"/>
        <v>6.6463962603333329</v>
      </c>
      <c r="N114" s="38">
        <v>-8.4322277499999991</v>
      </c>
      <c r="O114" s="36">
        <v>-2.6659451329999992</v>
      </c>
      <c r="P114" s="11">
        <f t="shared" si="11"/>
        <v>-2.0297137719999987</v>
      </c>
      <c r="Q114" s="38">
        <v>16.933746499999998</v>
      </c>
      <c r="R114" s="36">
        <v>11.410613007999999</v>
      </c>
      <c r="S114" s="11">
        <f t="shared" si="12"/>
        <v>15.500386456666666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7">
        <v>-8.7753317549999998</v>
      </c>
      <c r="D115" s="9">
        <f t="shared" si="7"/>
        <v>-7.976397452333333</v>
      </c>
      <c r="E115" s="12">
        <v>-2.2214815000000003</v>
      </c>
      <c r="F115" s="36">
        <v>-2.9831917130000001</v>
      </c>
      <c r="G115" s="11">
        <f t="shared" si="8"/>
        <v>-2.3250638289999994</v>
      </c>
      <c r="H115" s="38">
        <v>10.59637875</v>
      </c>
      <c r="I115" s="36">
        <v>6.3823444959999991</v>
      </c>
      <c r="J115" s="11">
        <f t="shared" si="9"/>
        <v>5.1261948126666654</v>
      </c>
      <c r="K115" s="38">
        <v>12.54674425</v>
      </c>
      <c r="L115" s="36">
        <v>5.5278856379999999</v>
      </c>
      <c r="M115" s="11">
        <f t="shared" si="10"/>
        <v>7.0985831746666657</v>
      </c>
      <c r="N115" s="38">
        <v>-5.1007997499999984</v>
      </c>
      <c r="O115" s="36">
        <v>1.6988204220000016</v>
      </c>
      <c r="P115" s="11">
        <f t="shared" si="11"/>
        <v>-0.23223670099999882</v>
      </c>
      <c r="Q115" s="38">
        <v>29.611089499999999</v>
      </c>
      <c r="R115" s="36">
        <v>16.640786348999999</v>
      </c>
      <c r="S115" s="11">
        <f t="shared" si="12"/>
        <v>15.348512684666666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7">
        <v>-10.282202548000001</v>
      </c>
      <c r="D116" s="9">
        <f t="shared" si="7"/>
        <v>-9.3702750066666667</v>
      </c>
      <c r="E116" s="12">
        <v>0.42142650000000015</v>
      </c>
      <c r="F116" s="36">
        <v>0.50611423800000011</v>
      </c>
      <c r="G116" s="11">
        <f t="shared" si="8"/>
        <v>-1.3318656249999996</v>
      </c>
      <c r="H116" s="38">
        <v>11.000243749999999</v>
      </c>
      <c r="I116" s="36">
        <v>1.5280916719999986</v>
      </c>
      <c r="J116" s="11">
        <f t="shared" si="9"/>
        <v>3.9789242019999995</v>
      </c>
      <c r="K116" s="38">
        <v>19.48621825</v>
      </c>
      <c r="L116" s="36">
        <v>5.5259596630000001</v>
      </c>
      <c r="M116" s="11">
        <f t="shared" si="10"/>
        <v>5.7053768996666676</v>
      </c>
      <c r="N116" s="38">
        <v>-2.5280177499999983</v>
      </c>
      <c r="O116" s="36">
        <v>-1.9369838199999982</v>
      </c>
      <c r="P116" s="11">
        <f t="shared" si="11"/>
        <v>-0.96803617699999867</v>
      </c>
      <c r="Q116" s="38">
        <v>29.545216500000002</v>
      </c>
      <c r="R116" s="36">
        <v>17.337561556000004</v>
      </c>
      <c r="S116" s="11">
        <f t="shared" si="12"/>
        <v>15.129653637666669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7">
        <v>-11.163639358999999</v>
      </c>
      <c r="D117" s="9">
        <f t="shared" si="7"/>
        <v>-10.073724554</v>
      </c>
      <c r="E117" s="12">
        <v>6.9250414999999998</v>
      </c>
      <c r="F117" s="36">
        <v>5.8345352679999998</v>
      </c>
      <c r="G117" s="11">
        <f t="shared" si="8"/>
        <v>1.1191525976666667</v>
      </c>
      <c r="H117" s="38">
        <v>10.854926749999999</v>
      </c>
      <c r="I117" s="36">
        <v>3.7265434619999986</v>
      </c>
      <c r="J117" s="11">
        <f t="shared" si="9"/>
        <v>3.8789932099999986</v>
      </c>
      <c r="K117" s="38">
        <v>10.56848525</v>
      </c>
      <c r="L117" s="36">
        <v>3.3870632819999997</v>
      </c>
      <c r="M117" s="11">
        <f t="shared" si="10"/>
        <v>4.8136361943333332</v>
      </c>
      <c r="N117" s="38">
        <v>0.92631025000000111</v>
      </c>
      <c r="O117" s="36">
        <v>0.95029858500000108</v>
      </c>
      <c r="P117" s="11">
        <f t="shared" si="11"/>
        <v>0.23737839566666816</v>
      </c>
      <c r="Q117" s="38">
        <v>24.630165499999997</v>
      </c>
      <c r="R117" s="36">
        <v>11.290395339999996</v>
      </c>
      <c r="S117" s="11">
        <f t="shared" si="12"/>
        <v>15.089581081666667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7">
        <v>-10.666017151</v>
      </c>
      <c r="D118" s="9">
        <f t="shared" si="7"/>
        <v>-10.703953019333333</v>
      </c>
      <c r="E118" s="12">
        <v>4.2627445000000002</v>
      </c>
      <c r="F118" s="36">
        <v>-1.8749717239999999</v>
      </c>
      <c r="G118" s="11">
        <f t="shared" si="8"/>
        <v>1.4885592606666667</v>
      </c>
      <c r="H118" s="38">
        <v>6.9126397499999985</v>
      </c>
      <c r="I118" s="36">
        <v>-0.19750814700000152</v>
      </c>
      <c r="J118" s="11">
        <f t="shared" si="9"/>
        <v>1.6857089956666653</v>
      </c>
      <c r="K118" s="38">
        <v>14.98037725</v>
      </c>
      <c r="L118" s="36">
        <v>5.1697577700000004</v>
      </c>
      <c r="M118" s="11">
        <f t="shared" si="10"/>
        <v>4.6942602383333334</v>
      </c>
      <c r="N118" s="38">
        <v>3.3031472500000012</v>
      </c>
      <c r="O118" s="36">
        <v>-8.6742742999998956E-2</v>
      </c>
      <c r="P118" s="11">
        <f t="shared" si="11"/>
        <v>-0.35780932599999876</v>
      </c>
      <c r="Q118" s="38">
        <v>18.114168499999998</v>
      </c>
      <c r="R118" s="36">
        <v>7.2486611219999979</v>
      </c>
      <c r="S118" s="11">
        <f t="shared" si="12"/>
        <v>11.958872672666667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7">
        <v>-8.3820491539999988</v>
      </c>
      <c r="D119" s="9">
        <f t="shared" si="7"/>
        <v>-10.070568554666666</v>
      </c>
      <c r="E119" s="12">
        <v>3.7857864999999999</v>
      </c>
      <c r="F119" s="36">
        <v>-0.12850691000000003</v>
      </c>
      <c r="G119" s="11">
        <f t="shared" si="8"/>
        <v>1.277018878</v>
      </c>
      <c r="H119" s="38">
        <v>4.2899027499999987</v>
      </c>
      <c r="I119" s="36">
        <v>3.3869428009999987</v>
      </c>
      <c r="J119" s="11">
        <f t="shared" si="9"/>
        <v>2.3053260386666654</v>
      </c>
      <c r="K119" s="38">
        <v>8.2629182500000002</v>
      </c>
      <c r="L119" s="36">
        <v>1.8472731300000005</v>
      </c>
      <c r="M119" s="11">
        <f t="shared" si="10"/>
        <v>3.4680313940000005</v>
      </c>
      <c r="N119" s="38">
        <v>7.0452902500000016</v>
      </c>
      <c r="O119" s="36">
        <v>2.0023769710000012</v>
      </c>
      <c r="P119" s="11">
        <f t="shared" si="11"/>
        <v>0.95531093766666775</v>
      </c>
      <c r="Q119" s="38">
        <v>13.714050499999999</v>
      </c>
      <c r="R119" s="36">
        <v>12.885185257</v>
      </c>
      <c r="S119" s="11">
        <f t="shared" si="12"/>
        <v>10.474747239666664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7">
        <v>-11.202862015000001</v>
      </c>
      <c r="D120" s="9">
        <f t="shared" si="7"/>
        <v>-10.083642773333333</v>
      </c>
      <c r="E120" s="12">
        <v>-0.78090550000000025</v>
      </c>
      <c r="F120" s="36">
        <v>-5.7271083860000003</v>
      </c>
      <c r="G120" s="11">
        <f t="shared" si="8"/>
        <v>-2.5768623399999999</v>
      </c>
      <c r="H120" s="38">
        <v>0.15264074999999977</v>
      </c>
      <c r="I120" s="36">
        <v>3.4024518369999996</v>
      </c>
      <c r="J120" s="11">
        <f t="shared" si="9"/>
        <v>2.1972954969999989</v>
      </c>
      <c r="K120" s="38">
        <v>6.3578692500000002</v>
      </c>
      <c r="L120" s="36">
        <v>2.130087906</v>
      </c>
      <c r="M120" s="11">
        <f t="shared" si="10"/>
        <v>3.0490396020000006</v>
      </c>
      <c r="N120" s="38">
        <v>-0.32787574999999869</v>
      </c>
      <c r="O120" s="36">
        <v>-10.429045782999999</v>
      </c>
      <c r="P120" s="11">
        <f t="shared" si="11"/>
        <v>-2.8378038516666657</v>
      </c>
      <c r="Q120" s="38">
        <v>0.71782550000000089</v>
      </c>
      <c r="R120" s="36">
        <v>7.7678240100000009</v>
      </c>
      <c r="S120" s="11">
        <f t="shared" si="12"/>
        <v>9.3005567963333338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7">
        <v>-8.9814912259999993</v>
      </c>
      <c r="D121" s="9">
        <f t="shared" si="7"/>
        <v>-9.5221341316666663</v>
      </c>
      <c r="E121" s="12">
        <v>2.5176435000000001</v>
      </c>
      <c r="F121" s="36">
        <v>-0.52718590500000007</v>
      </c>
      <c r="G121" s="11">
        <f t="shared" si="8"/>
        <v>-2.1276004003333333</v>
      </c>
      <c r="H121" s="38">
        <v>0.24571274999999915</v>
      </c>
      <c r="I121" s="36">
        <v>5.0598324419999994</v>
      </c>
      <c r="J121" s="11">
        <f t="shared" si="9"/>
        <v>3.9497423599999997</v>
      </c>
      <c r="K121" s="38">
        <v>-2.0293757499999998</v>
      </c>
      <c r="L121" s="36">
        <v>2.9812119539999999</v>
      </c>
      <c r="M121" s="11">
        <f t="shared" si="10"/>
        <v>2.3195243300000001</v>
      </c>
      <c r="N121" s="38">
        <v>4.2291082500000012</v>
      </c>
      <c r="O121" s="36">
        <v>-0.61330281999999858</v>
      </c>
      <c r="P121" s="11">
        <f t="shared" si="11"/>
        <v>-3.0133238773333324</v>
      </c>
      <c r="Q121" s="38">
        <v>4.9850295000000004</v>
      </c>
      <c r="R121" s="36">
        <v>11.542015842000001</v>
      </c>
      <c r="S121" s="11">
        <f t="shared" si="12"/>
        <v>10.731675036333334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7">
        <v>-8.9965455579999993</v>
      </c>
      <c r="D122" s="9">
        <f t="shared" si="7"/>
        <v>-9.7269662663333332</v>
      </c>
      <c r="E122" s="12">
        <v>1.9578024999999999</v>
      </c>
      <c r="F122" s="36">
        <v>-1.1221314060000001</v>
      </c>
      <c r="G122" s="11">
        <f t="shared" si="8"/>
        <v>-2.4588085656666672</v>
      </c>
      <c r="H122" s="38">
        <v>-1.549721250000001</v>
      </c>
      <c r="I122" s="36">
        <v>4.5226535849999987</v>
      </c>
      <c r="J122" s="11">
        <f t="shared" si="9"/>
        <v>4.3283126213333327</v>
      </c>
      <c r="K122" s="38">
        <v>-7.54025575</v>
      </c>
      <c r="L122" s="36">
        <v>0.82374107499999916</v>
      </c>
      <c r="M122" s="11">
        <f t="shared" si="10"/>
        <v>1.978346978333333</v>
      </c>
      <c r="N122" s="38">
        <v>4.3264552500000013</v>
      </c>
      <c r="O122" s="36">
        <v>0.92809023200000151</v>
      </c>
      <c r="P122" s="11">
        <f t="shared" si="11"/>
        <v>-3.3714194569999982</v>
      </c>
      <c r="Q122" s="38">
        <v>1.5029135000000009</v>
      </c>
      <c r="R122" s="36">
        <v>9.9484898299999998</v>
      </c>
      <c r="S122" s="11">
        <f t="shared" si="12"/>
        <v>9.7527765606666676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7">
        <v>-7.7068213080000003</v>
      </c>
      <c r="D123" s="9">
        <f t="shared" si="7"/>
        <v>-8.5616193640000002</v>
      </c>
      <c r="E123" s="12">
        <v>-2.4599815000000005</v>
      </c>
      <c r="F123" s="36">
        <v>-3.1700307960000007</v>
      </c>
      <c r="G123" s="11">
        <f t="shared" si="8"/>
        <v>-1.6064493690000001</v>
      </c>
      <c r="H123" s="38">
        <v>-2.6332432500000014</v>
      </c>
      <c r="I123" s="36">
        <v>3.7632288829999982</v>
      </c>
      <c r="J123" s="11">
        <f t="shared" si="9"/>
        <v>4.4485716366666654</v>
      </c>
      <c r="K123" s="38">
        <v>-7.2906227500000007</v>
      </c>
      <c r="L123" s="36">
        <v>0.59791298099999945</v>
      </c>
      <c r="M123" s="11">
        <f t="shared" si="10"/>
        <v>1.4676220033333329</v>
      </c>
      <c r="N123" s="38">
        <v>-1.6803017499999982</v>
      </c>
      <c r="O123" s="36">
        <v>-0.14050957799999808</v>
      </c>
      <c r="P123" s="11">
        <f t="shared" si="11"/>
        <v>5.8092611333334952E-2</v>
      </c>
      <c r="Q123" s="38">
        <v>-0.13291849999999972</v>
      </c>
      <c r="R123" s="36">
        <v>8.5405305710000015</v>
      </c>
      <c r="S123" s="11">
        <f t="shared" si="12"/>
        <v>10.010345414333335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7">
        <v>-9.5009110020000005</v>
      </c>
      <c r="D124" s="9">
        <f t="shared" si="7"/>
        <v>-8.7347592893333328</v>
      </c>
      <c r="E124" s="12">
        <v>-6.4380405000000005</v>
      </c>
      <c r="F124" s="36">
        <v>-1.3079621390000007</v>
      </c>
      <c r="G124" s="11">
        <f t="shared" si="8"/>
        <v>-1.8667081136666672</v>
      </c>
      <c r="H124" s="38">
        <v>-0.10960325000000104</v>
      </c>
      <c r="I124" s="36">
        <v>3.1175534269999989</v>
      </c>
      <c r="J124" s="11">
        <f t="shared" si="9"/>
        <v>3.8011452983333318</v>
      </c>
      <c r="K124" s="38">
        <v>-4.74463875</v>
      </c>
      <c r="L124" s="36">
        <v>1.0033643569999997</v>
      </c>
      <c r="M124" s="11">
        <f t="shared" si="10"/>
        <v>0.80833947099999948</v>
      </c>
      <c r="N124" s="38">
        <v>-11.502705749999997</v>
      </c>
      <c r="O124" s="36">
        <v>-1.1908884109999978</v>
      </c>
      <c r="P124" s="11">
        <f t="shared" si="11"/>
        <v>-0.1344359189999981</v>
      </c>
      <c r="Q124" s="38">
        <v>-4.6326985000000018</v>
      </c>
      <c r="R124" s="36">
        <v>7.5751956629999988</v>
      </c>
      <c r="S124" s="11">
        <f t="shared" si="12"/>
        <v>8.6880720213333333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7">
        <v>-6.867824315</v>
      </c>
      <c r="D125" s="9">
        <f t="shared" si="7"/>
        <v>-8.0251855416666675</v>
      </c>
      <c r="E125" s="12">
        <v>-8.6789485000000006</v>
      </c>
      <c r="F125" s="36">
        <v>-1.5319274480000002</v>
      </c>
      <c r="G125" s="11">
        <f t="shared" si="8"/>
        <v>-2.003306794333334</v>
      </c>
      <c r="H125" s="38">
        <v>-8.0305502500000028</v>
      </c>
      <c r="I125" s="36">
        <v>-4.9295253360000029</v>
      </c>
      <c r="J125" s="11">
        <f t="shared" si="9"/>
        <v>0.65041899133333148</v>
      </c>
      <c r="K125" s="38">
        <v>-12.332320750000001</v>
      </c>
      <c r="L125" s="36">
        <v>-0.17752404000000155</v>
      </c>
      <c r="M125" s="11">
        <f t="shared" si="10"/>
        <v>0.47458443266666589</v>
      </c>
      <c r="N125" s="38">
        <v>-10.511952749999999</v>
      </c>
      <c r="O125" s="36">
        <v>-8.5536849339999996</v>
      </c>
      <c r="P125" s="11">
        <f t="shared" si="11"/>
        <v>-3.2950276409999986</v>
      </c>
      <c r="Q125" s="38">
        <v>-8.1145174999999998</v>
      </c>
      <c r="R125" s="36">
        <v>3.7681745979999999</v>
      </c>
      <c r="S125" s="11">
        <f t="shared" si="12"/>
        <v>6.6279669440000006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7">
        <v>-5.5674124040000006</v>
      </c>
      <c r="D126" s="9">
        <f t="shared" si="7"/>
        <v>-7.3120492403333346</v>
      </c>
      <c r="E126" s="12">
        <v>-6.9007825000000009</v>
      </c>
      <c r="F126" s="36">
        <v>2.9828550909999985</v>
      </c>
      <c r="G126" s="11">
        <f t="shared" si="8"/>
        <v>4.7655167999999172E-2</v>
      </c>
      <c r="H126" s="38">
        <v>-3.5163522500000006</v>
      </c>
      <c r="I126" s="36">
        <v>-2.4569845450000005</v>
      </c>
      <c r="J126" s="11">
        <f t="shared" si="9"/>
        <v>-1.4229854846666683</v>
      </c>
      <c r="K126" s="38">
        <v>-11.17990975</v>
      </c>
      <c r="L126" s="36">
        <v>-2.9242156920000006</v>
      </c>
      <c r="M126" s="11">
        <f t="shared" si="10"/>
        <v>-0.6994584583333342</v>
      </c>
      <c r="N126" s="38">
        <v>-4.8262817499999979</v>
      </c>
      <c r="O126" s="36">
        <v>1.381147685000002</v>
      </c>
      <c r="P126" s="11">
        <f t="shared" si="11"/>
        <v>-2.7878085533333317</v>
      </c>
      <c r="Q126" s="38">
        <v>12.064894500000001</v>
      </c>
      <c r="R126" s="36">
        <v>6.5166067670000007</v>
      </c>
      <c r="S126" s="11">
        <f t="shared" si="12"/>
        <v>5.9533256759999995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7">
        <v>-10.354726596999999</v>
      </c>
      <c r="D127" s="9">
        <f t="shared" si="7"/>
        <v>-7.5966544386666657</v>
      </c>
      <c r="E127" s="12">
        <v>-8.7504665000000017</v>
      </c>
      <c r="F127" s="36">
        <v>-9.5581708260000013</v>
      </c>
      <c r="G127" s="11">
        <f t="shared" si="8"/>
        <v>-2.7024143943333345</v>
      </c>
      <c r="H127" s="38">
        <v>0.47365874999999846</v>
      </c>
      <c r="I127" s="36">
        <v>-3.6478087050000019</v>
      </c>
      <c r="J127" s="11">
        <f t="shared" si="9"/>
        <v>-3.6781061953333349</v>
      </c>
      <c r="K127" s="38">
        <v>9.4634249999999476E-2</v>
      </c>
      <c r="L127" s="36">
        <v>-5.4142067110000003</v>
      </c>
      <c r="M127" s="11">
        <f t="shared" si="10"/>
        <v>-2.8386488143333342</v>
      </c>
      <c r="N127" s="38">
        <v>-12.714355749999999</v>
      </c>
      <c r="O127" s="36">
        <v>-6.0284040949999991</v>
      </c>
      <c r="P127" s="11">
        <f t="shared" si="11"/>
        <v>-4.400313781333332</v>
      </c>
      <c r="Q127" s="38">
        <v>15.589216500000001</v>
      </c>
      <c r="R127" s="36">
        <v>3.0532239720000014</v>
      </c>
      <c r="S127" s="11">
        <f t="shared" si="12"/>
        <v>4.4460017790000004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7">
        <v>-8.7031565099999995</v>
      </c>
      <c r="D128" s="9">
        <f t="shared" si="7"/>
        <v>-8.2084318369999991</v>
      </c>
      <c r="E128" s="12">
        <v>-8.3291494999999998</v>
      </c>
      <c r="F128" s="36">
        <v>-8.4323954699999994</v>
      </c>
      <c r="G128" s="11">
        <f t="shared" si="8"/>
        <v>-5.0025704016666674</v>
      </c>
      <c r="H128" s="38">
        <v>0.99264574999999944</v>
      </c>
      <c r="I128" s="36">
        <v>-7.1894646620000007</v>
      </c>
      <c r="J128" s="11">
        <f t="shared" si="9"/>
        <v>-4.4314193040000012</v>
      </c>
      <c r="K128" s="38">
        <v>8.8964502500000009</v>
      </c>
      <c r="L128" s="36">
        <v>-4.2815187899999998</v>
      </c>
      <c r="M128" s="11">
        <f t="shared" si="10"/>
        <v>-4.2066470643333336</v>
      </c>
      <c r="N128" s="38">
        <v>-6.6257247499999981</v>
      </c>
      <c r="O128" s="36">
        <v>-5.703917108999998</v>
      </c>
      <c r="P128" s="11">
        <f t="shared" si="11"/>
        <v>-3.4503911729999985</v>
      </c>
      <c r="Q128" s="38">
        <v>11.6777695</v>
      </c>
      <c r="R128" s="36">
        <v>0.15326930800000049</v>
      </c>
      <c r="S128" s="11">
        <f t="shared" si="12"/>
        <v>3.2410333490000007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7">
        <v>-13.068462775</v>
      </c>
      <c r="D129" s="9">
        <f t="shared" si="7"/>
        <v>-10.708781960666665</v>
      </c>
      <c r="E129" s="12">
        <v>-7.3762195000000004</v>
      </c>
      <c r="F129" s="36">
        <v>-8.2684466089999997</v>
      </c>
      <c r="G129" s="11">
        <f t="shared" si="8"/>
        <v>-8.7530043016666657</v>
      </c>
      <c r="H129" s="38">
        <v>3.4051787499999993</v>
      </c>
      <c r="I129" s="36">
        <v>-2.747538307000001</v>
      </c>
      <c r="J129" s="11">
        <f t="shared" si="9"/>
        <v>-4.5282705580000009</v>
      </c>
      <c r="K129" s="38">
        <v>2.3879912499999998</v>
      </c>
      <c r="L129" s="36">
        <v>-5.3875925760000003</v>
      </c>
      <c r="M129" s="11">
        <f t="shared" si="10"/>
        <v>-5.0277726923333335</v>
      </c>
      <c r="N129" s="38">
        <v>-7.9573927499999968</v>
      </c>
      <c r="O129" s="36">
        <v>-7.706038462999997</v>
      </c>
      <c r="P129" s="11">
        <f t="shared" si="11"/>
        <v>-6.4794532223333308</v>
      </c>
      <c r="Q129" s="38">
        <v>14.570453500000001</v>
      </c>
      <c r="R129" s="36">
        <v>1.3200064300000012</v>
      </c>
      <c r="S129" s="11">
        <f t="shared" si="12"/>
        <v>1.5088332366666677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7">
        <v>-11.057106028999998</v>
      </c>
      <c r="D130" s="9">
        <f t="shared" si="7"/>
        <v>-10.942908437999998</v>
      </c>
      <c r="E130" s="12">
        <v>-4.3474855000000003</v>
      </c>
      <c r="F130" s="36">
        <v>-8.8388019150000012</v>
      </c>
      <c r="G130" s="11">
        <f t="shared" si="8"/>
        <v>-8.5132146646666662</v>
      </c>
      <c r="H130" s="38">
        <v>3.8381457499999989</v>
      </c>
      <c r="I130" s="36">
        <v>-3.0812094350000008</v>
      </c>
      <c r="J130" s="11">
        <f t="shared" si="9"/>
        <v>-4.3394041346666681</v>
      </c>
      <c r="K130" s="38">
        <v>2.7183172500000001</v>
      </c>
      <c r="L130" s="36">
        <v>-7.5620047009999993</v>
      </c>
      <c r="M130" s="11">
        <f t="shared" si="10"/>
        <v>-5.7437053556666662</v>
      </c>
      <c r="N130" s="38">
        <v>-3.5270977499999994</v>
      </c>
      <c r="O130" s="36">
        <v>-7.7881173919999993</v>
      </c>
      <c r="P130" s="11">
        <f t="shared" si="11"/>
        <v>-7.0660243213333311</v>
      </c>
      <c r="Q130" s="38">
        <v>12.9589075</v>
      </c>
      <c r="R130" s="36">
        <v>2.0640263960000009</v>
      </c>
      <c r="S130" s="11">
        <f t="shared" si="12"/>
        <v>1.1791007113333343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7">
        <v>-17.347664768999998</v>
      </c>
      <c r="D131" s="9">
        <f t="shared" si="7"/>
        <v>-13.824411190999998</v>
      </c>
      <c r="E131" s="12">
        <v>-5.3062025000000004</v>
      </c>
      <c r="F131" s="36">
        <v>-9.2619793740000009</v>
      </c>
      <c r="G131" s="11">
        <f t="shared" si="8"/>
        <v>-8.7897426326666661</v>
      </c>
      <c r="H131" s="38">
        <v>-3.0329772500000018</v>
      </c>
      <c r="I131" s="36">
        <v>-4.6924372790000017</v>
      </c>
      <c r="J131" s="11">
        <f t="shared" si="9"/>
        <v>-3.507061673666668</v>
      </c>
      <c r="K131" s="38">
        <v>-1.1149737500000008</v>
      </c>
      <c r="L131" s="36">
        <v>-7.1830504170000005</v>
      </c>
      <c r="M131" s="11">
        <f t="shared" si="10"/>
        <v>-6.7108825646666661</v>
      </c>
      <c r="N131" s="38">
        <v>-9.8340297499999991</v>
      </c>
      <c r="O131" s="36">
        <v>-15.825697275</v>
      </c>
      <c r="P131" s="11">
        <f t="shared" si="11"/>
        <v>-10.439951043333332</v>
      </c>
      <c r="Q131" s="38">
        <v>-1.8541484999999991</v>
      </c>
      <c r="R131" s="36">
        <v>-2.8023564689999994</v>
      </c>
      <c r="S131" s="11">
        <f t="shared" si="12"/>
        <v>0.19389211900000092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7">
        <v>-18.172215266000002</v>
      </c>
      <c r="D132" s="9">
        <f t="shared" si="7"/>
        <v>-15.525662021333332</v>
      </c>
      <c r="E132" s="12">
        <v>-4.3736625000000009</v>
      </c>
      <c r="F132" s="36">
        <v>-8.7559208330000011</v>
      </c>
      <c r="G132" s="11">
        <f t="shared" si="8"/>
        <v>-8.9522340406666689</v>
      </c>
      <c r="H132" s="38">
        <v>-6.9090172499999998</v>
      </c>
      <c r="I132" s="36">
        <v>-4.8264625629999998</v>
      </c>
      <c r="J132" s="11">
        <f t="shared" si="9"/>
        <v>-4.2000364256666671</v>
      </c>
      <c r="K132" s="38">
        <v>-6.0652877499999995</v>
      </c>
      <c r="L132" s="36">
        <v>-10.901603402999999</v>
      </c>
      <c r="M132" s="11">
        <f t="shared" si="10"/>
        <v>-8.5488861736666664</v>
      </c>
      <c r="N132" s="38">
        <v>-9.1911237499999991</v>
      </c>
      <c r="O132" s="36">
        <v>-18.896525304999997</v>
      </c>
      <c r="P132" s="11">
        <f t="shared" si="11"/>
        <v>-14.170113323999999</v>
      </c>
      <c r="Q132" s="38">
        <v>-11.148126500000002</v>
      </c>
      <c r="R132" s="36">
        <v>-4.9108011890000016</v>
      </c>
      <c r="S132" s="11">
        <f t="shared" si="12"/>
        <v>-1.883043754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7">
        <v>-18.640043110000001</v>
      </c>
      <c r="D133" s="9">
        <f t="shared" si="7"/>
        <v>-18.053307714999999</v>
      </c>
      <c r="E133" s="12">
        <v>-6.3796705000000005</v>
      </c>
      <c r="F133" s="36">
        <v>-8.8588882529999999</v>
      </c>
      <c r="G133" s="11">
        <f t="shared" si="8"/>
        <v>-8.9589294866666673</v>
      </c>
      <c r="H133" s="38">
        <v>-9.5483142500000024</v>
      </c>
      <c r="I133" s="36">
        <v>-5.0873218640000024</v>
      </c>
      <c r="J133" s="11">
        <f t="shared" si="9"/>
        <v>-4.8687405686666674</v>
      </c>
      <c r="K133" s="38">
        <v>-14.394512750000001</v>
      </c>
      <c r="L133" s="36">
        <v>-9.7194956030000004</v>
      </c>
      <c r="M133" s="11">
        <f t="shared" si="10"/>
        <v>-9.2680498076666655</v>
      </c>
      <c r="N133" s="38">
        <v>-13.282134749999997</v>
      </c>
      <c r="O133" s="36">
        <v>-18.203671733999997</v>
      </c>
      <c r="P133" s="11">
        <f t="shared" si="11"/>
        <v>-17.641964771333331</v>
      </c>
      <c r="Q133" s="38">
        <v>-13.182586500000001</v>
      </c>
      <c r="R133" s="36">
        <v>-6.2888321720000011</v>
      </c>
      <c r="S133" s="11">
        <f t="shared" si="12"/>
        <v>-4.6673299433333346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7">
        <v>-21.925761856000001</v>
      </c>
      <c r="D134" s="9">
        <f t="shared" si="7"/>
        <v>-19.579340077333335</v>
      </c>
      <c r="E134" s="12">
        <v>-10.742926499999999</v>
      </c>
      <c r="F134" s="36">
        <v>-13.421973865999998</v>
      </c>
      <c r="G134" s="11">
        <f t="shared" si="8"/>
        <v>-10.345594317333333</v>
      </c>
      <c r="H134" s="38">
        <v>-14.687117250000004</v>
      </c>
      <c r="I134" s="36">
        <v>-8.6403335320000032</v>
      </c>
      <c r="J134" s="11">
        <f t="shared" si="9"/>
        <v>-6.1847059863333351</v>
      </c>
      <c r="K134" s="38">
        <v>-19.003364749999999</v>
      </c>
      <c r="L134" s="36">
        <v>-10.864213841</v>
      </c>
      <c r="M134" s="11">
        <f t="shared" si="10"/>
        <v>-10.495104282333335</v>
      </c>
      <c r="N134" s="38">
        <v>-15.101476750000002</v>
      </c>
      <c r="O134" s="36">
        <v>-19.216014870000002</v>
      </c>
      <c r="P134" s="11">
        <f t="shared" si="11"/>
        <v>-18.772070636333332</v>
      </c>
      <c r="Q134" s="38">
        <v>-11.9588625</v>
      </c>
      <c r="R134" s="36">
        <v>-3.1430692570000005</v>
      </c>
      <c r="S134" s="11">
        <f t="shared" si="12"/>
        <v>-4.7809008726666677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7">
        <v>-24.245391342000001</v>
      </c>
      <c r="D135" s="9">
        <f t="shared" si="7"/>
        <v>-21.603732102666669</v>
      </c>
      <c r="E135" s="12">
        <v>-11.089363500000001</v>
      </c>
      <c r="F135" s="36">
        <v>-11.740976956000001</v>
      </c>
      <c r="G135" s="11">
        <f t="shared" si="8"/>
        <v>-11.340613025000001</v>
      </c>
      <c r="H135" s="38">
        <v>-14.597284249999998</v>
      </c>
      <c r="I135" s="36">
        <v>-7.8300088709999978</v>
      </c>
      <c r="J135" s="11">
        <f t="shared" si="9"/>
        <v>-7.1858880890000014</v>
      </c>
      <c r="K135" s="38">
        <v>-23.02093575</v>
      </c>
      <c r="L135" s="36">
        <v>-14.705097237</v>
      </c>
      <c r="M135" s="11">
        <f t="shared" si="10"/>
        <v>-11.762935560333332</v>
      </c>
      <c r="N135" s="38">
        <v>-26.349455750000004</v>
      </c>
      <c r="O135" s="36">
        <v>-24.179946844000003</v>
      </c>
      <c r="P135" s="11">
        <f t="shared" si="11"/>
        <v>-20.533211149333336</v>
      </c>
      <c r="Q135" s="38">
        <v>-20.822413499999996</v>
      </c>
      <c r="R135" s="36">
        <v>-10.571213864999995</v>
      </c>
      <c r="S135" s="11">
        <f t="shared" si="12"/>
        <v>-6.667705097999999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7">
        <v>-22.721357444000002</v>
      </c>
      <c r="D136" s="9">
        <f t="shared" si="7"/>
        <v>-22.964170214000003</v>
      </c>
      <c r="E136" s="12">
        <v>-17.8315825</v>
      </c>
      <c r="F136" s="36">
        <v>-13.428455776</v>
      </c>
      <c r="G136" s="11">
        <f t="shared" si="8"/>
        <v>-12.863802199333334</v>
      </c>
      <c r="H136" s="38">
        <v>-12.80416525</v>
      </c>
      <c r="I136" s="36">
        <v>-9.1433984200000005</v>
      </c>
      <c r="J136" s="11">
        <f t="shared" si="9"/>
        <v>-8.5379136076666668</v>
      </c>
      <c r="K136" s="38">
        <v>-24.138513750000001</v>
      </c>
      <c r="L136" s="36">
        <v>-17.410383532000001</v>
      </c>
      <c r="M136" s="11">
        <f t="shared" si="10"/>
        <v>-14.326564869999999</v>
      </c>
      <c r="N136" s="38">
        <v>-33.316649750000003</v>
      </c>
      <c r="O136" s="36">
        <v>-23.585112396000003</v>
      </c>
      <c r="P136" s="11">
        <f t="shared" si="11"/>
        <v>-22.327024703333336</v>
      </c>
      <c r="Q136" s="38">
        <v>-24.624348499999996</v>
      </c>
      <c r="R136" s="36">
        <v>-12.729885203999997</v>
      </c>
      <c r="S136" s="11">
        <f t="shared" si="12"/>
        <v>-8.8147227753333315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7">
        <v>-24.860229104000002</v>
      </c>
      <c r="D137" s="9">
        <f t="shared" si="7"/>
        <v>-23.942325963333335</v>
      </c>
      <c r="E137" s="12">
        <v>-19.6470065</v>
      </c>
      <c r="F137" s="36">
        <v>-13.819812061</v>
      </c>
      <c r="G137" s="11">
        <f t="shared" si="8"/>
        <v>-12.996414930999999</v>
      </c>
      <c r="H137" s="38">
        <v>-10.30588725</v>
      </c>
      <c r="I137" s="36">
        <v>-7.6804311629999997</v>
      </c>
      <c r="J137" s="11">
        <f t="shared" si="9"/>
        <v>-8.2179461513333312</v>
      </c>
      <c r="K137" s="38">
        <v>-28.805547750000006</v>
      </c>
      <c r="L137" s="36">
        <v>-17.071151038000004</v>
      </c>
      <c r="M137" s="11">
        <f t="shared" si="10"/>
        <v>-16.395543935666669</v>
      </c>
      <c r="N137" s="38">
        <v>-29.534172750000003</v>
      </c>
      <c r="O137" s="36">
        <v>-26.098755137000005</v>
      </c>
      <c r="P137" s="11">
        <f t="shared" si="11"/>
        <v>-24.621271459000003</v>
      </c>
      <c r="Q137" s="38">
        <v>-19.1793215</v>
      </c>
      <c r="R137" s="36">
        <v>-9.0697143760000003</v>
      </c>
      <c r="S137" s="11">
        <f t="shared" si="12"/>
        <v>-10.790271148333332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7">
        <v>-24.505353364000005</v>
      </c>
      <c r="D138" s="9">
        <f t="shared" si="7"/>
        <v>-24.028979970666668</v>
      </c>
      <c r="E138" s="12">
        <v>-23.496771499999998</v>
      </c>
      <c r="F138" s="36">
        <v>-14.792220872999998</v>
      </c>
      <c r="G138" s="11">
        <f t="shared" si="8"/>
        <v>-14.013496236666667</v>
      </c>
      <c r="H138" s="38">
        <v>-6.5013802500000022</v>
      </c>
      <c r="I138" s="36">
        <v>-5.9302159140000024</v>
      </c>
      <c r="J138" s="11">
        <f t="shared" si="9"/>
        <v>-7.5846818323333336</v>
      </c>
      <c r="K138" s="38">
        <v>-24.772540749999997</v>
      </c>
      <c r="L138" s="36">
        <v>-17.525517752999995</v>
      </c>
      <c r="M138" s="11">
        <f t="shared" si="10"/>
        <v>-17.335684107666669</v>
      </c>
      <c r="N138" s="38">
        <v>-30.65476675</v>
      </c>
      <c r="O138" s="36">
        <v>-23.937247587000002</v>
      </c>
      <c r="P138" s="11">
        <f t="shared" si="11"/>
        <v>-24.540371706666672</v>
      </c>
      <c r="Q138" s="38">
        <v>-4.6250985000000018</v>
      </c>
      <c r="R138" s="36">
        <v>-10.686662082000002</v>
      </c>
      <c r="S138" s="11">
        <f t="shared" si="12"/>
        <v>-10.828753887333335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7">
        <v>-26.872923514</v>
      </c>
      <c r="D139" s="9">
        <f t="shared" ref="D139:D202" si="14">AVERAGE(C137:C139)</f>
        <v>-25.412835327333337</v>
      </c>
      <c r="E139" s="12">
        <v>-13.9945615</v>
      </c>
      <c r="F139" s="36">
        <v>-14.763275156999999</v>
      </c>
      <c r="G139" s="11">
        <f t="shared" ref="G139:G202" si="15">AVERAGE(F137:F139)</f>
        <v>-14.458436030333331</v>
      </c>
      <c r="H139" s="38">
        <v>-1.6282392500000018</v>
      </c>
      <c r="I139" s="36">
        <v>-5.7406864990000015</v>
      </c>
      <c r="J139" s="11">
        <f t="shared" ref="J139:J202" si="16">AVERAGE(I137:I139)</f>
        <v>-6.4504445253333351</v>
      </c>
      <c r="K139" s="38">
        <v>-10.615178750000002</v>
      </c>
      <c r="L139" s="36">
        <v>-14.835680130000002</v>
      </c>
      <c r="M139" s="11">
        <f t="shared" ref="M139:M202" si="17">AVERAGE(L137:L139)</f>
        <v>-16.477449640333333</v>
      </c>
      <c r="N139" s="38">
        <v>-30.841825750000005</v>
      </c>
      <c r="O139" s="36">
        <v>-24.270804307000006</v>
      </c>
      <c r="P139" s="11">
        <f t="shared" ref="P139:P202" si="18">AVERAGE(O137:O139)</f>
        <v>-24.768935677000002</v>
      </c>
      <c r="Q139" s="38">
        <v>-0.37555149999999937</v>
      </c>
      <c r="R139" s="36">
        <v>-12.459563952</v>
      </c>
      <c r="S139" s="11">
        <f t="shared" ref="S139:S202" si="19">AVERAGE(R137:R139)</f>
        <v>-10.738646803333333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7">
        <v>-26.967495554000003</v>
      </c>
      <c r="D140" s="9">
        <f t="shared" si="14"/>
        <v>-26.115257477333341</v>
      </c>
      <c r="E140" s="12">
        <v>-10.757883500000002</v>
      </c>
      <c r="F140" s="36">
        <v>-10.643829476000002</v>
      </c>
      <c r="G140" s="11">
        <f t="shared" si="15"/>
        <v>-13.399775168666666</v>
      </c>
      <c r="H140" s="38">
        <v>0.63203174999999945</v>
      </c>
      <c r="I140" s="36">
        <v>-6.4559673510000009</v>
      </c>
      <c r="J140" s="11">
        <f t="shared" si="16"/>
        <v>-6.0422899213333352</v>
      </c>
      <c r="K140" s="38">
        <v>-6.4851607500000004</v>
      </c>
      <c r="L140" s="36">
        <v>-18.927754012999998</v>
      </c>
      <c r="M140" s="11">
        <f t="shared" si="17"/>
        <v>-17.096317298666666</v>
      </c>
      <c r="N140" s="38">
        <v>-23.721742750000004</v>
      </c>
      <c r="O140" s="36">
        <v>-22.514954089000003</v>
      </c>
      <c r="P140" s="11">
        <f t="shared" si="18"/>
        <v>-23.57433532766667</v>
      </c>
      <c r="Q140" s="38">
        <v>-2.5935000000005815E-3</v>
      </c>
      <c r="R140" s="36">
        <v>-10.787460545000002</v>
      </c>
      <c r="S140" s="11">
        <f t="shared" si="19"/>
        <v>-11.311228859666668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7">
        <v>-28.925661444000003</v>
      </c>
      <c r="D141" s="9">
        <f t="shared" si="14"/>
        <v>-27.588693504000002</v>
      </c>
      <c r="E141" s="12">
        <v>-15.230894499999998</v>
      </c>
      <c r="F141" s="36">
        <v>-16.254243346999999</v>
      </c>
      <c r="G141" s="11">
        <f t="shared" si="15"/>
        <v>-13.887115993333333</v>
      </c>
      <c r="H141" s="38">
        <v>-2.1225932500000013</v>
      </c>
      <c r="I141" s="36">
        <v>-7.5901737320000011</v>
      </c>
      <c r="J141" s="11">
        <f t="shared" si="16"/>
        <v>-6.5956091940000015</v>
      </c>
      <c r="K141" s="38">
        <v>-8.9914817499999984</v>
      </c>
      <c r="L141" s="36">
        <v>-17.762728580000001</v>
      </c>
      <c r="M141" s="11">
        <f t="shared" si="17"/>
        <v>-17.175387574333332</v>
      </c>
      <c r="N141" s="38">
        <v>-25.190588750000003</v>
      </c>
      <c r="O141" s="36">
        <v>-25.053414329000002</v>
      </c>
      <c r="P141" s="11">
        <f t="shared" si="18"/>
        <v>-23.946390908333338</v>
      </c>
      <c r="Q141" s="38">
        <v>8.8822644999999998</v>
      </c>
      <c r="R141" s="36">
        <v>-4.3863109960000006</v>
      </c>
      <c r="S141" s="11">
        <f t="shared" si="19"/>
        <v>-9.211111831000002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7">
        <v>-34.116420493</v>
      </c>
      <c r="D142" s="9">
        <f t="shared" si="14"/>
        <v>-30.003192497000004</v>
      </c>
      <c r="E142" s="12">
        <v>-13.003138499999999</v>
      </c>
      <c r="F142" s="36">
        <v>-16.293555093999998</v>
      </c>
      <c r="G142" s="11">
        <f t="shared" si="15"/>
        <v>-14.397209305666665</v>
      </c>
      <c r="H142" s="38">
        <v>1.503215749999999</v>
      </c>
      <c r="I142" s="36">
        <v>-5.3549081390000008</v>
      </c>
      <c r="J142" s="11">
        <f t="shared" si="16"/>
        <v>-6.4670164073333352</v>
      </c>
      <c r="K142" s="38">
        <v>-6.2558307499999994</v>
      </c>
      <c r="L142" s="36">
        <v>-16.731979961</v>
      </c>
      <c r="M142" s="11">
        <f t="shared" si="17"/>
        <v>-17.807487517999999</v>
      </c>
      <c r="N142" s="38">
        <v>-22.253727750000003</v>
      </c>
      <c r="O142" s="36">
        <v>-27.619705165000003</v>
      </c>
      <c r="P142" s="11">
        <f t="shared" si="18"/>
        <v>-25.062691194333336</v>
      </c>
      <c r="Q142" s="38">
        <v>-0.91431549999999984</v>
      </c>
      <c r="R142" s="36">
        <v>-12.128993510000001</v>
      </c>
      <c r="S142" s="11">
        <f t="shared" si="19"/>
        <v>-9.1009216836666678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7">
        <v>-33.854268794999996</v>
      </c>
      <c r="D143" s="9">
        <f t="shared" si="14"/>
        <v>-32.298783577333332</v>
      </c>
      <c r="E143" s="12">
        <v>-8.5131315000000001</v>
      </c>
      <c r="F143" s="36">
        <v>-12.299167099</v>
      </c>
      <c r="G143" s="11">
        <f t="shared" si="15"/>
        <v>-14.948988513333333</v>
      </c>
      <c r="H143" s="38">
        <v>-2.4309202500000016</v>
      </c>
      <c r="I143" s="36">
        <v>-4.6301919420000015</v>
      </c>
      <c r="J143" s="11">
        <f t="shared" si="16"/>
        <v>-5.8584246043333339</v>
      </c>
      <c r="K143" s="38">
        <v>-10.64015375</v>
      </c>
      <c r="L143" s="36">
        <v>-16.844350423999998</v>
      </c>
      <c r="M143" s="11">
        <f t="shared" si="17"/>
        <v>-17.113019654999999</v>
      </c>
      <c r="N143" s="38">
        <v>-20.815924750000001</v>
      </c>
      <c r="O143" s="36">
        <v>-27.322478573000001</v>
      </c>
      <c r="P143" s="11">
        <f t="shared" si="18"/>
        <v>-26.665199355666669</v>
      </c>
      <c r="Q143" s="38">
        <v>-9.4522075000000019</v>
      </c>
      <c r="R143" s="36">
        <v>-10.441356671000001</v>
      </c>
      <c r="S143" s="11">
        <f t="shared" si="19"/>
        <v>-8.9855537256666675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7">
        <v>-26.882184940999998</v>
      </c>
      <c r="D144" s="9">
        <f t="shared" si="14"/>
        <v>-31.617624742999993</v>
      </c>
      <c r="E144" s="12">
        <v>-9.8082534999999993</v>
      </c>
      <c r="F144" s="36">
        <v>-13.845540723999999</v>
      </c>
      <c r="G144" s="11">
        <f t="shared" si="15"/>
        <v>-14.146087639000001</v>
      </c>
      <c r="H144" s="38">
        <v>-6.285589250000001</v>
      </c>
      <c r="I144" s="36">
        <v>-4.9750806600000015</v>
      </c>
      <c r="J144" s="11">
        <f t="shared" si="16"/>
        <v>-4.9867269136666676</v>
      </c>
      <c r="K144" s="38">
        <v>-14.640147750000001</v>
      </c>
      <c r="L144" s="36">
        <v>-20.232987184999999</v>
      </c>
      <c r="M144" s="11">
        <f t="shared" si="17"/>
        <v>-17.936439189999998</v>
      </c>
      <c r="N144" s="38">
        <v>-16.60829975</v>
      </c>
      <c r="O144" s="36">
        <v>-25.891531880000002</v>
      </c>
      <c r="P144" s="11">
        <f t="shared" si="18"/>
        <v>-26.944571872666671</v>
      </c>
      <c r="Q144" s="38">
        <v>-9.3673255000000015</v>
      </c>
      <c r="R144" s="36">
        <v>-3.9334569080000019</v>
      </c>
      <c r="S144" s="11">
        <f t="shared" si="19"/>
        <v>-8.8346023630000019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7">
        <v>-32.099996128999997</v>
      </c>
      <c r="D145" s="9">
        <f t="shared" si="14"/>
        <v>-30.945483288333332</v>
      </c>
      <c r="E145" s="12">
        <v>-12.091148499999999</v>
      </c>
      <c r="F145" s="36">
        <v>-13.767737582999999</v>
      </c>
      <c r="G145" s="11">
        <f t="shared" si="15"/>
        <v>-13.304148468666666</v>
      </c>
      <c r="H145" s="38">
        <v>-12.095486250000004</v>
      </c>
      <c r="I145" s="36">
        <v>-7.846423793000004</v>
      </c>
      <c r="J145" s="11">
        <f t="shared" si="16"/>
        <v>-5.8172321316666684</v>
      </c>
      <c r="K145" s="38">
        <v>-22.474505749999999</v>
      </c>
      <c r="L145" s="36">
        <v>-17.326342220000001</v>
      </c>
      <c r="M145" s="11">
        <f t="shared" si="17"/>
        <v>-18.134559942999999</v>
      </c>
      <c r="N145" s="38">
        <v>-22.844658750000001</v>
      </c>
      <c r="O145" s="36">
        <v>-28.267872656000002</v>
      </c>
      <c r="P145" s="11">
        <f t="shared" si="18"/>
        <v>-27.160627702999999</v>
      </c>
      <c r="Q145" s="38">
        <v>-18.536491500000004</v>
      </c>
      <c r="R145" s="36">
        <v>-10.734686973000004</v>
      </c>
      <c r="S145" s="11">
        <f t="shared" si="19"/>
        <v>-8.3698335173333351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7">
        <v>-36.383328925999997</v>
      </c>
      <c r="D146" s="9">
        <f t="shared" si="14"/>
        <v>-31.788503331999994</v>
      </c>
      <c r="E146" s="12">
        <v>-10.652962500000001</v>
      </c>
      <c r="F146" s="36">
        <v>-13.006520890000001</v>
      </c>
      <c r="G146" s="11">
        <f t="shared" si="15"/>
        <v>-13.539933065666666</v>
      </c>
      <c r="H146" s="38">
        <v>-11.895370250000003</v>
      </c>
      <c r="I146" s="36">
        <v>-5.5618677370000027</v>
      </c>
      <c r="J146" s="11">
        <f t="shared" si="16"/>
        <v>-6.1277907300000036</v>
      </c>
      <c r="K146" s="38">
        <v>-27.868705749999997</v>
      </c>
      <c r="L146" s="36">
        <v>-19.990057112999995</v>
      </c>
      <c r="M146" s="11">
        <f t="shared" si="17"/>
        <v>-19.183128839333332</v>
      </c>
      <c r="N146" s="38">
        <v>-33.460009750000005</v>
      </c>
      <c r="O146" s="36">
        <v>-37.661401336000004</v>
      </c>
      <c r="P146" s="11">
        <f t="shared" si="18"/>
        <v>-30.606935290666669</v>
      </c>
      <c r="Q146" s="38">
        <v>-20.957188500000001</v>
      </c>
      <c r="R146" s="36">
        <v>-11.969760237000001</v>
      </c>
      <c r="S146" s="11">
        <f t="shared" si="19"/>
        <v>-8.879301372666669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7">
        <v>-33.284442274999996</v>
      </c>
      <c r="D147" s="9">
        <f t="shared" si="14"/>
        <v>-33.922589109999997</v>
      </c>
      <c r="E147" s="12">
        <v>-11.3299685</v>
      </c>
      <c r="F147" s="36">
        <v>-12.208999003999999</v>
      </c>
      <c r="G147" s="11">
        <f t="shared" si="15"/>
        <v>-12.994419158999998</v>
      </c>
      <c r="H147" s="38">
        <v>-16.230707249999998</v>
      </c>
      <c r="I147" s="36">
        <v>-9.1404719829999976</v>
      </c>
      <c r="J147" s="11">
        <f t="shared" si="16"/>
        <v>-7.5162545043333351</v>
      </c>
      <c r="K147" s="38">
        <v>-27.910657749999999</v>
      </c>
      <c r="L147" s="36">
        <v>-18.663967847999999</v>
      </c>
      <c r="M147" s="11">
        <f t="shared" si="17"/>
        <v>-18.660122393666665</v>
      </c>
      <c r="N147" s="38">
        <v>-29.76723775</v>
      </c>
      <c r="O147" s="36">
        <v>-27.363550631999999</v>
      </c>
      <c r="P147" s="11">
        <f t="shared" si="18"/>
        <v>-31.097608208</v>
      </c>
      <c r="Q147" s="38">
        <v>-23.240771500000001</v>
      </c>
      <c r="R147" s="36">
        <v>-11.585821996000002</v>
      </c>
      <c r="S147" s="11">
        <f t="shared" si="19"/>
        <v>-11.430089735333334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7">
        <v>-32.281469852000001</v>
      </c>
      <c r="D148" s="9">
        <f t="shared" si="14"/>
        <v>-33.983080350999998</v>
      </c>
      <c r="E148" s="12">
        <v>-15.9755775</v>
      </c>
      <c r="F148" s="36">
        <v>-11.770740048</v>
      </c>
      <c r="G148" s="11">
        <f t="shared" si="15"/>
        <v>-12.328753314000002</v>
      </c>
      <c r="H148" s="38">
        <v>-12.788912249999999</v>
      </c>
      <c r="I148" s="36">
        <v>-8.5884065949999986</v>
      </c>
      <c r="J148" s="11">
        <f t="shared" si="16"/>
        <v>-7.7635821050000002</v>
      </c>
      <c r="K148" s="38">
        <v>-27.682106750000003</v>
      </c>
      <c r="L148" s="36">
        <v>-20.721590535000004</v>
      </c>
      <c r="M148" s="11">
        <f t="shared" si="17"/>
        <v>-19.791871831999998</v>
      </c>
      <c r="N148" s="38">
        <v>-36.556891750000005</v>
      </c>
      <c r="O148" s="36">
        <v>-27.357476551000005</v>
      </c>
      <c r="P148" s="11">
        <f t="shared" si="18"/>
        <v>-30.794142839666673</v>
      </c>
      <c r="Q148" s="38">
        <v>-19.188792499999998</v>
      </c>
      <c r="R148" s="36">
        <v>-7.4003868329999989</v>
      </c>
      <c r="S148" s="11">
        <f t="shared" si="19"/>
        <v>-10.318656355333333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7">
        <v>-31.332583030999999</v>
      </c>
      <c r="D149" s="9">
        <f t="shared" si="14"/>
        <v>-32.299498385999996</v>
      </c>
      <c r="E149" s="12">
        <v>-19.239656499999999</v>
      </c>
      <c r="F149" s="36">
        <v>-14.296230099999999</v>
      </c>
      <c r="G149" s="11">
        <f t="shared" si="15"/>
        <v>-12.758656384</v>
      </c>
      <c r="H149" s="38">
        <v>-12.351051250000001</v>
      </c>
      <c r="I149" s="36">
        <v>-10.449605329000001</v>
      </c>
      <c r="J149" s="11">
        <f t="shared" si="16"/>
        <v>-9.3928279689999989</v>
      </c>
      <c r="K149" s="38">
        <v>-28.826912749999995</v>
      </c>
      <c r="L149" s="36">
        <v>-17.336570373999997</v>
      </c>
      <c r="M149" s="11">
        <f t="shared" si="17"/>
        <v>-18.907376252333332</v>
      </c>
      <c r="N149" s="38">
        <v>-31.347608749999999</v>
      </c>
      <c r="O149" s="36">
        <v>-26.516808404999999</v>
      </c>
      <c r="P149" s="11">
        <f t="shared" si="18"/>
        <v>-27.079278529333333</v>
      </c>
      <c r="Q149" s="38">
        <v>-16.877427500000003</v>
      </c>
      <c r="R149" s="36">
        <v>-8.4189400160000023</v>
      </c>
      <c r="S149" s="11">
        <f t="shared" si="19"/>
        <v>-9.1350496149999998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7">
        <v>-28.452295358999997</v>
      </c>
      <c r="D150" s="9">
        <f t="shared" si="14"/>
        <v>-30.688782747333335</v>
      </c>
      <c r="E150" s="12">
        <v>-20.0074215</v>
      </c>
      <c r="F150" s="36">
        <v>-12.278558844999999</v>
      </c>
      <c r="G150" s="11">
        <f t="shared" si="15"/>
        <v>-12.781842997666667</v>
      </c>
      <c r="H150" s="38">
        <v>-7.9670282500000003</v>
      </c>
      <c r="I150" s="36">
        <v>-8.1551912190000007</v>
      </c>
      <c r="J150" s="11">
        <f t="shared" si="16"/>
        <v>-9.0644010476666654</v>
      </c>
      <c r="K150" s="38">
        <v>-21.214659749999999</v>
      </c>
      <c r="L150" s="36">
        <v>-14.769251691999999</v>
      </c>
      <c r="M150" s="11">
        <f t="shared" si="17"/>
        <v>-17.609137533666665</v>
      </c>
      <c r="N150" s="38">
        <v>-29.615904749999999</v>
      </c>
      <c r="O150" s="36">
        <v>-22.183283232999997</v>
      </c>
      <c r="P150" s="11">
        <f t="shared" si="18"/>
        <v>-25.352522729666664</v>
      </c>
      <c r="Q150" s="38">
        <v>-1.6116915000000009</v>
      </c>
      <c r="R150" s="36">
        <v>-7.9610772340000011</v>
      </c>
      <c r="S150" s="11">
        <f t="shared" si="19"/>
        <v>-7.9268013609999999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7">
        <v>-25.768247711999997</v>
      </c>
      <c r="D151" s="9">
        <f t="shared" si="14"/>
        <v>-28.517708700666663</v>
      </c>
      <c r="E151" s="12">
        <v>-12.439681499999999</v>
      </c>
      <c r="F151" s="36">
        <v>-10.489377653999998</v>
      </c>
      <c r="G151" s="11">
        <f t="shared" si="15"/>
        <v>-12.354722199666666</v>
      </c>
      <c r="H151" s="38">
        <v>-3.009333250000001</v>
      </c>
      <c r="I151" s="36">
        <v>-7.117193191000001</v>
      </c>
      <c r="J151" s="11">
        <f t="shared" si="16"/>
        <v>-8.5739965796666677</v>
      </c>
      <c r="K151" s="38">
        <v>-14.012745750000001</v>
      </c>
      <c r="L151" s="36">
        <v>-17.515245513</v>
      </c>
      <c r="M151" s="11">
        <f t="shared" si="17"/>
        <v>-16.540355859666665</v>
      </c>
      <c r="N151" s="38">
        <v>-30.293971750000004</v>
      </c>
      <c r="O151" s="36">
        <v>-23.714421499000004</v>
      </c>
      <c r="P151" s="11">
        <f t="shared" si="18"/>
        <v>-24.138171045666667</v>
      </c>
      <c r="Q151" s="38">
        <v>5.4900805000000004</v>
      </c>
      <c r="R151" s="36">
        <v>-6.3889472579999991</v>
      </c>
      <c r="S151" s="11">
        <f t="shared" si="19"/>
        <v>-7.5896548360000002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7">
        <v>-28.832204857999997</v>
      </c>
      <c r="D152" s="9">
        <f t="shared" si="14"/>
        <v>-27.684249309666665</v>
      </c>
      <c r="E152" s="12">
        <v>-11.994550499999999</v>
      </c>
      <c r="F152" s="36">
        <v>-14.849031116999999</v>
      </c>
      <c r="G152" s="11">
        <f t="shared" si="15"/>
        <v>-12.538989205333332</v>
      </c>
      <c r="H152" s="38">
        <v>-1.5661702500000008</v>
      </c>
      <c r="I152" s="36">
        <v>-7.9417960360000004</v>
      </c>
      <c r="J152" s="11">
        <f t="shared" si="16"/>
        <v>-7.7380601486666665</v>
      </c>
      <c r="K152" s="38">
        <v>-2.2688707499999996</v>
      </c>
      <c r="L152" s="36">
        <v>-13.962560798</v>
      </c>
      <c r="M152" s="11">
        <f t="shared" si="17"/>
        <v>-15.415686000999999</v>
      </c>
      <c r="N152" s="38">
        <v>-26.149189750000005</v>
      </c>
      <c r="O152" s="36">
        <v>-24.893093207000007</v>
      </c>
      <c r="P152" s="11">
        <f t="shared" si="18"/>
        <v>-23.59693264633334</v>
      </c>
      <c r="Q152" s="38">
        <v>6.4850384999999999</v>
      </c>
      <c r="R152" s="36">
        <v>-3.9647095580000009</v>
      </c>
      <c r="S152" s="11">
        <f t="shared" si="19"/>
        <v>-6.1049113499999992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7">
        <v>-27.023688498999999</v>
      </c>
      <c r="D153" s="9">
        <f t="shared" si="14"/>
        <v>-27.208047022999995</v>
      </c>
      <c r="E153" s="12">
        <v>-11.756731500000001</v>
      </c>
      <c r="F153" s="36">
        <v>-12.972597142000001</v>
      </c>
      <c r="G153" s="11">
        <f t="shared" si="15"/>
        <v>-12.770335304333335</v>
      </c>
      <c r="H153" s="38">
        <v>-3.2765972500000018</v>
      </c>
      <c r="I153" s="36">
        <v>-8.2089690510000022</v>
      </c>
      <c r="J153" s="11">
        <f t="shared" si="16"/>
        <v>-7.7559860926666673</v>
      </c>
      <c r="K153" s="38">
        <v>0.78353424999999977</v>
      </c>
      <c r="L153" s="36">
        <v>-8.6353238519999991</v>
      </c>
      <c r="M153" s="11">
        <f t="shared" si="17"/>
        <v>-13.371043387666667</v>
      </c>
      <c r="N153" s="38">
        <v>-24.584849750000004</v>
      </c>
      <c r="O153" s="36">
        <v>-24.700653866000003</v>
      </c>
      <c r="P153" s="11">
        <f t="shared" si="18"/>
        <v>-24.436056190666672</v>
      </c>
      <c r="Q153" s="38">
        <v>11.775316499999999</v>
      </c>
      <c r="R153" s="36">
        <v>-1.5805955610000009</v>
      </c>
      <c r="S153" s="11">
        <f t="shared" si="19"/>
        <v>-3.9780841256666672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7">
        <v>-26.974771324999999</v>
      </c>
      <c r="D154" s="9">
        <f t="shared" si="14"/>
        <v>-27.610221560666663</v>
      </c>
      <c r="E154" s="12">
        <v>-11.277541500000002</v>
      </c>
      <c r="F154" s="36">
        <v>-13.856580570000002</v>
      </c>
      <c r="G154" s="11">
        <f t="shared" si="15"/>
        <v>-13.892736276333332</v>
      </c>
      <c r="H154" s="38">
        <v>2.5707157499999989</v>
      </c>
      <c r="I154" s="36">
        <v>-4.2767436230000015</v>
      </c>
      <c r="J154" s="11">
        <f t="shared" si="16"/>
        <v>-6.8091695700000017</v>
      </c>
      <c r="K154" s="38">
        <v>-1.9869127500000001</v>
      </c>
      <c r="L154" s="36">
        <v>-12.670069771</v>
      </c>
      <c r="M154" s="11">
        <f t="shared" si="17"/>
        <v>-11.755984806999999</v>
      </c>
      <c r="N154" s="38">
        <v>-13.97791775</v>
      </c>
      <c r="O154" s="36">
        <v>-20.075022267000001</v>
      </c>
      <c r="P154" s="11">
        <f t="shared" si="18"/>
        <v>-23.222923113333337</v>
      </c>
      <c r="Q154" s="38">
        <v>9.0080285</v>
      </c>
      <c r="R154" s="36">
        <v>-2.2947830289999995</v>
      </c>
      <c r="S154" s="11">
        <f t="shared" si="19"/>
        <v>-2.6133627160000006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7">
        <v>-24.67418743</v>
      </c>
      <c r="D155" s="9">
        <f t="shared" si="14"/>
        <v>-26.224215751333332</v>
      </c>
      <c r="E155" s="12">
        <v>-10.456386500000001</v>
      </c>
      <c r="F155" s="36">
        <v>-14.186305757000001</v>
      </c>
      <c r="G155" s="11">
        <f t="shared" si="15"/>
        <v>-13.671827823000001</v>
      </c>
      <c r="H155" s="38">
        <v>-1.7161892500000011</v>
      </c>
      <c r="I155" s="36">
        <v>-4.2444100120000012</v>
      </c>
      <c r="J155" s="11">
        <f t="shared" si="16"/>
        <v>-5.5767075620000019</v>
      </c>
      <c r="K155" s="38">
        <v>-6.16705975</v>
      </c>
      <c r="L155" s="36">
        <v>-12.536839887999999</v>
      </c>
      <c r="M155" s="11">
        <f t="shared" si="17"/>
        <v>-11.280744503666668</v>
      </c>
      <c r="N155" s="38">
        <v>-8.5049367499999988</v>
      </c>
      <c r="O155" s="36">
        <v>-15.572973895999999</v>
      </c>
      <c r="P155" s="11">
        <f t="shared" si="18"/>
        <v>-20.116216676333334</v>
      </c>
      <c r="Q155" s="38">
        <v>-2.2786135000000005</v>
      </c>
      <c r="R155" s="36">
        <v>-3.4228334210000004</v>
      </c>
      <c r="S155" s="11">
        <f t="shared" si="19"/>
        <v>-2.4327373370000003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7">
        <v>-22.959306079000001</v>
      </c>
      <c r="D156" s="9">
        <f t="shared" si="14"/>
        <v>-24.869421611333333</v>
      </c>
      <c r="E156" s="12">
        <v>-7.0365205000000008</v>
      </c>
      <c r="F156" s="36">
        <v>-10.616123219</v>
      </c>
      <c r="G156" s="11">
        <f t="shared" si="15"/>
        <v>-12.886336515333335</v>
      </c>
      <c r="H156" s="38">
        <v>-2.4881602500000017</v>
      </c>
      <c r="I156" s="36">
        <v>-1.3110285340000016</v>
      </c>
      <c r="J156" s="11">
        <f t="shared" si="16"/>
        <v>-3.277394056333335</v>
      </c>
      <c r="K156" s="38">
        <v>1.8509492500000002</v>
      </c>
      <c r="L156" s="36">
        <v>-4.274901968</v>
      </c>
      <c r="M156" s="11">
        <f t="shared" si="17"/>
        <v>-9.8272705423333324</v>
      </c>
      <c r="N156" s="38">
        <v>-5.1076237499999984</v>
      </c>
      <c r="O156" s="36">
        <v>-14.348682020999998</v>
      </c>
      <c r="P156" s="11">
        <f t="shared" si="18"/>
        <v>-16.665559394666669</v>
      </c>
      <c r="Q156" s="38">
        <v>-1.7543895000000003</v>
      </c>
      <c r="R156" s="36">
        <v>3.0237708689999998</v>
      </c>
      <c r="S156" s="11">
        <f t="shared" si="19"/>
        <v>-0.89794852699999994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7">
        <v>-17.878244083000002</v>
      </c>
      <c r="D157" s="9">
        <f t="shared" si="14"/>
        <v>-21.837245864</v>
      </c>
      <c r="E157" s="12">
        <v>-7.0720765000000005</v>
      </c>
      <c r="F157" s="36">
        <v>-7.5383140980000007</v>
      </c>
      <c r="G157" s="11">
        <f t="shared" si="15"/>
        <v>-10.780247691333335</v>
      </c>
      <c r="H157" s="38">
        <v>-5.3498722500000007</v>
      </c>
      <c r="I157" s="36">
        <v>-1.0657114450000007</v>
      </c>
      <c r="J157" s="11">
        <f t="shared" si="16"/>
        <v>-2.2070499970000013</v>
      </c>
      <c r="K157" s="38">
        <v>-14.54460375</v>
      </c>
      <c r="L157" s="36">
        <v>-9.4773750200000002</v>
      </c>
      <c r="M157" s="11">
        <f t="shared" si="17"/>
        <v>-8.7630389586666659</v>
      </c>
      <c r="N157" s="38">
        <v>-5.6937367499999993</v>
      </c>
      <c r="O157" s="36">
        <v>-11.645872649999999</v>
      </c>
      <c r="P157" s="11">
        <f t="shared" si="18"/>
        <v>-13.855842855666666</v>
      </c>
      <c r="Q157" s="38">
        <v>-6.1581464999999991</v>
      </c>
      <c r="R157" s="36">
        <v>2.8510924350000018</v>
      </c>
      <c r="S157" s="11">
        <f t="shared" si="19"/>
        <v>0.81734329433333375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7">
        <v>-9.639617359999999</v>
      </c>
      <c r="D158" s="9">
        <f t="shared" si="14"/>
        <v>-16.825722507333335</v>
      </c>
      <c r="E158" s="12">
        <v>-2.0185785000000003</v>
      </c>
      <c r="F158" s="36">
        <v>-4.316673003</v>
      </c>
      <c r="G158" s="11">
        <f t="shared" si="15"/>
        <v>-7.490370106666667</v>
      </c>
      <c r="H158" s="38">
        <v>-7.3312412499999997</v>
      </c>
      <c r="I158" s="36">
        <v>-0.64149155699999927</v>
      </c>
      <c r="J158" s="11">
        <f t="shared" si="16"/>
        <v>-1.0060771786666673</v>
      </c>
      <c r="K158" s="38">
        <v>-11.71295975</v>
      </c>
      <c r="L158" s="36">
        <v>-3.3381506989999998</v>
      </c>
      <c r="M158" s="11">
        <f t="shared" si="17"/>
        <v>-5.6968092290000003</v>
      </c>
      <c r="N158" s="38">
        <v>-4.7981827499999987</v>
      </c>
      <c r="O158" s="36">
        <v>-8.7373718249999985</v>
      </c>
      <c r="P158" s="11">
        <f t="shared" si="18"/>
        <v>-11.577308831999998</v>
      </c>
      <c r="Q158" s="38">
        <v>-6.4483125000000019</v>
      </c>
      <c r="R158" s="36">
        <v>2.7483759229999976</v>
      </c>
      <c r="S158" s="11">
        <f t="shared" si="19"/>
        <v>2.8744130756666664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7">
        <v>-6.7220939499999988</v>
      </c>
      <c r="D159" s="9">
        <f t="shared" si="14"/>
        <v>-11.413318464333335</v>
      </c>
      <c r="E159" s="12">
        <v>-2.5795815000000006</v>
      </c>
      <c r="F159" s="36">
        <v>-3.6677355240000007</v>
      </c>
      <c r="G159" s="11">
        <f t="shared" si="15"/>
        <v>-5.1742408750000006</v>
      </c>
      <c r="H159" s="38">
        <v>-6.99184625</v>
      </c>
      <c r="I159" s="36">
        <v>0.2321195549999997</v>
      </c>
      <c r="J159" s="11">
        <f t="shared" si="16"/>
        <v>-0.4916944823333334</v>
      </c>
      <c r="K159" s="38">
        <v>-10.511795750000001</v>
      </c>
      <c r="L159" s="36">
        <v>-0.44330467500000026</v>
      </c>
      <c r="M159" s="11">
        <f t="shared" si="17"/>
        <v>-4.4196101313333331</v>
      </c>
      <c r="N159" s="38">
        <v>-9.0978767499999975</v>
      </c>
      <c r="O159" s="36">
        <v>-6.6985663699999973</v>
      </c>
      <c r="P159" s="11">
        <f t="shared" si="18"/>
        <v>-9.0272702816666648</v>
      </c>
      <c r="Q159" s="38">
        <v>-5.8083524999999998</v>
      </c>
      <c r="R159" s="36">
        <v>6.6353659250000003</v>
      </c>
      <c r="S159" s="11">
        <f t="shared" si="19"/>
        <v>4.0782780943333332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7">
        <v>-2.8447297959999993</v>
      </c>
      <c r="D160" s="9">
        <f t="shared" si="14"/>
        <v>-6.4021470353333321</v>
      </c>
      <c r="E160" s="12">
        <v>-8.2880934999999987</v>
      </c>
      <c r="F160" s="36">
        <v>-4.413692124999999</v>
      </c>
      <c r="G160" s="11">
        <f t="shared" si="15"/>
        <v>-4.1327002173333334</v>
      </c>
      <c r="H160" s="38">
        <v>-2.2040622500000016</v>
      </c>
      <c r="I160" s="36">
        <v>1.9044722689999984</v>
      </c>
      <c r="J160" s="11">
        <f t="shared" si="16"/>
        <v>0.49836675566666627</v>
      </c>
      <c r="K160" s="38">
        <v>-8.1669437499999997</v>
      </c>
      <c r="L160" s="36">
        <v>-1.738142055</v>
      </c>
      <c r="M160" s="11">
        <f t="shared" si="17"/>
        <v>-1.8398658096666667</v>
      </c>
      <c r="N160" s="38">
        <v>-10.043722749999997</v>
      </c>
      <c r="O160" s="36">
        <v>-1.1786536809999966</v>
      </c>
      <c r="P160" s="11">
        <f t="shared" si="18"/>
        <v>-5.5381972919999969</v>
      </c>
      <c r="Q160" s="38">
        <v>-3.4354555000000015</v>
      </c>
      <c r="R160" s="36">
        <v>7.7931419899999987</v>
      </c>
      <c r="S160" s="11">
        <f t="shared" si="19"/>
        <v>5.7256279459999986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7">
        <v>-2.2806093959999987</v>
      </c>
      <c r="D161" s="9">
        <f t="shared" si="14"/>
        <v>-3.9491443806666653</v>
      </c>
      <c r="E161" s="12">
        <v>-5.2155955000000001</v>
      </c>
      <c r="F161" s="36">
        <v>-0.50472581500000047</v>
      </c>
      <c r="G161" s="11">
        <f t="shared" si="15"/>
        <v>-2.8620511546666667</v>
      </c>
      <c r="H161" s="38">
        <v>5.1926067499999986</v>
      </c>
      <c r="I161" s="36">
        <v>6.4389585499999988</v>
      </c>
      <c r="J161" s="11">
        <f t="shared" si="16"/>
        <v>2.8585167913333325</v>
      </c>
      <c r="K161" s="38">
        <v>-12.597887750000002</v>
      </c>
      <c r="L161" s="36">
        <v>-1.4317972800000014</v>
      </c>
      <c r="M161" s="11">
        <f t="shared" si="17"/>
        <v>-1.2044146700000005</v>
      </c>
      <c r="N161" s="38">
        <v>-5.4944007499999987</v>
      </c>
      <c r="O161" s="36">
        <v>0.78472522700000091</v>
      </c>
      <c r="P161" s="11">
        <f t="shared" si="18"/>
        <v>-2.364164941333331</v>
      </c>
      <c r="Q161" s="38">
        <v>5.1817964999999999</v>
      </c>
      <c r="R161" s="36">
        <v>12.397570798</v>
      </c>
      <c r="S161" s="11">
        <f t="shared" si="19"/>
        <v>8.942026237666667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7">
        <v>-1.2036611250000009</v>
      </c>
      <c r="D162" s="9">
        <f t="shared" si="14"/>
        <v>-2.1096667723333331</v>
      </c>
      <c r="E162" s="12">
        <v>-6.380633500000001</v>
      </c>
      <c r="F162" s="36">
        <v>0.68039131499999872</v>
      </c>
      <c r="G162" s="11">
        <f t="shared" si="15"/>
        <v>-1.412675541666667</v>
      </c>
      <c r="H162" s="38">
        <v>5.974539749999999</v>
      </c>
      <c r="I162" s="36">
        <v>5.1221014059999987</v>
      </c>
      <c r="J162" s="11">
        <f t="shared" si="16"/>
        <v>4.4885107416666656</v>
      </c>
      <c r="K162" s="38">
        <v>-3.8942457499999996</v>
      </c>
      <c r="L162" s="36">
        <v>1.9929999830000007</v>
      </c>
      <c r="M162" s="11">
        <f t="shared" si="17"/>
        <v>-0.39231311733333357</v>
      </c>
      <c r="N162" s="38">
        <v>-9.5056377499999982</v>
      </c>
      <c r="O162" s="36">
        <v>-1.521226915999998</v>
      </c>
      <c r="P162" s="11">
        <f t="shared" si="18"/>
        <v>-0.63838512333333119</v>
      </c>
      <c r="Q162" s="38">
        <v>20.588514500000002</v>
      </c>
      <c r="R162" s="36">
        <v>14.424550893000003</v>
      </c>
      <c r="S162" s="11">
        <f t="shared" si="19"/>
        <v>11.538421227000001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7">
        <v>3.2873218050000013</v>
      </c>
      <c r="D163" s="9">
        <f t="shared" si="14"/>
        <v>-6.5649571999999434E-2</v>
      </c>
      <c r="E163" s="12">
        <v>0.96018849999999989</v>
      </c>
      <c r="F163" s="36">
        <v>-0.23419518500000014</v>
      </c>
      <c r="G163" s="11">
        <f t="shared" si="15"/>
        <v>-1.9509895000000627E-2</v>
      </c>
      <c r="H163" s="38">
        <v>8.5786527499999998</v>
      </c>
      <c r="I163" s="36">
        <v>4.6287231169999998</v>
      </c>
      <c r="J163" s="11">
        <f t="shared" si="16"/>
        <v>5.3965943576666655</v>
      </c>
      <c r="K163" s="38">
        <v>5.8249812499999996</v>
      </c>
      <c r="L163" s="36">
        <v>3.1851472979999995</v>
      </c>
      <c r="M163" s="11">
        <f t="shared" si="17"/>
        <v>1.2487833336666663</v>
      </c>
      <c r="N163" s="38">
        <v>-5.3133597499999983</v>
      </c>
      <c r="O163" s="36">
        <v>1.2043024260000017</v>
      </c>
      <c r="P163" s="11">
        <f t="shared" si="18"/>
        <v>0.15593357900000152</v>
      </c>
      <c r="Q163" s="38">
        <v>27.182993500000002</v>
      </c>
      <c r="R163" s="36">
        <v>15.441462570000002</v>
      </c>
      <c r="S163" s="11">
        <f t="shared" si="19"/>
        <v>14.087861420333335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7">
        <v>1.0083736800000003</v>
      </c>
      <c r="D164" s="9">
        <f t="shared" si="14"/>
        <v>1.0306781200000001</v>
      </c>
      <c r="E164" s="12">
        <v>-0.42590350000000043</v>
      </c>
      <c r="F164" s="36">
        <v>-0.43655653100000041</v>
      </c>
      <c r="G164" s="11">
        <f t="shared" si="15"/>
        <v>3.2131996666660556E-3</v>
      </c>
      <c r="H164" s="38">
        <v>11.61414675</v>
      </c>
      <c r="I164" s="36">
        <v>5.7061318449999998</v>
      </c>
      <c r="J164" s="11">
        <f t="shared" si="16"/>
        <v>5.1523187893333331</v>
      </c>
      <c r="K164" s="38">
        <v>13.134969250000001</v>
      </c>
      <c r="L164" s="36">
        <v>1.7860687200000012</v>
      </c>
      <c r="M164" s="11">
        <f t="shared" si="17"/>
        <v>2.3214053336666671</v>
      </c>
      <c r="N164" s="38">
        <v>-1.5468707499999983</v>
      </c>
      <c r="O164" s="36">
        <v>-0.18664482499999835</v>
      </c>
      <c r="P164" s="11">
        <f t="shared" si="18"/>
        <v>-0.16785643833333155</v>
      </c>
      <c r="Q164" s="38">
        <v>20.545164499999998</v>
      </c>
      <c r="R164" s="36">
        <v>10.649836667999999</v>
      </c>
      <c r="S164" s="11">
        <f t="shared" si="19"/>
        <v>13.505283377000003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7">
        <v>8.4103511429999998</v>
      </c>
      <c r="D165" s="9">
        <f t="shared" si="14"/>
        <v>4.2353488760000007</v>
      </c>
      <c r="E165" s="12">
        <v>1.3956204999999999</v>
      </c>
      <c r="F165" s="36">
        <v>-0.49684124100000004</v>
      </c>
      <c r="G165" s="11">
        <f t="shared" si="15"/>
        <v>-0.38919765233333353</v>
      </c>
      <c r="H165" s="38">
        <v>13.286292749999999</v>
      </c>
      <c r="I165" s="36">
        <v>8.6862847349999992</v>
      </c>
      <c r="J165" s="11">
        <f t="shared" si="16"/>
        <v>6.3403798989999993</v>
      </c>
      <c r="K165" s="38">
        <v>17.320458250000001</v>
      </c>
      <c r="L165" s="36">
        <v>8.1502311850000009</v>
      </c>
      <c r="M165" s="11">
        <f t="shared" si="17"/>
        <v>4.3738157343333341</v>
      </c>
      <c r="N165" s="38">
        <v>5.7304532500000018</v>
      </c>
      <c r="O165" s="36">
        <v>5.5120937550000022</v>
      </c>
      <c r="P165" s="11">
        <f t="shared" si="18"/>
        <v>2.1765837853333352</v>
      </c>
      <c r="Q165" s="38">
        <v>22.961552500000003</v>
      </c>
      <c r="R165" s="36">
        <v>9.4916808750000037</v>
      </c>
      <c r="S165" s="11">
        <f t="shared" si="19"/>
        <v>11.860993371000001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7">
        <v>8.6945975770000015</v>
      </c>
      <c r="D166" s="9">
        <f t="shared" si="14"/>
        <v>6.0377741333333335</v>
      </c>
      <c r="E166" s="12">
        <v>1.7928195</v>
      </c>
      <c r="F166" s="36">
        <v>-0.82627594000000015</v>
      </c>
      <c r="G166" s="11">
        <f t="shared" si="15"/>
        <v>-0.58655790400000019</v>
      </c>
      <c r="H166" s="38">
        <v>11.84449875</v>
      </c>
      <c r="I166" s="36">
        <v>5.230964599</v>
      </c>
      <c r="J166" s="11">
        <f t="shared" si="16"/>
        <v>6.5411270596666666</v>
      </c>
      <c r="K166" s="38">
        <v>14.137020249999999</v>
      </c>
      <c r="L166" s="36">
        <v>3.8225053939999984</v>
      </c>
      <c r="M166" s="11">
        <f t="shared" si="17"/>
        <v>4.5862684329999999</v>
      </c>
      <c r="N166" s="38">
        <v>12.633010250000002</v>
      </c>
      <c r="O166" s="36">
        <v>5.9748110120000018</v>
      </c>
      <c r="P166" s="11">
        <f t="shared" si="18"/>
        <v>3.766753314000002</v>
      </c>
      <c r="Q166" s="38">
        <v>23.340049499999999</v>
      </c>
      <c r="R166" s="36">
        <v>12.078337892999999</v>
      </c>
      <c r="S166" s="11">
        <f t="shared" si="19"/>
        <v>10.739951812000001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7">
        <v>9.2564325810000003</v>
      </c>
      <c r="D167" s="9">
        <f t="shared" si="14"/>
        <v>8.7871271003333344</v>
      </c>
      <c r="E167" s="12">
        <v>3.5414814999999997</v>
      </c>
      <c r="F167" s="36">
        <v>9.1930189999995804E-3</v>
      </c>
      <c r="G167" s="11">
        <f t="shared" si="15"/>
        <v>-0.43797472066666687</v>
      </c>
      <c r="H167" s="38">
        <v>5.906625749999999</v>
      </c>
      <c r="I167" s="36">
        <v>3.1818892549999989</v>
      </c>
      <c r="J167" s="11">
        <f t="shared" si="16"/>
        <v>5.6997128629999994</v>
      </c>
      <c r="K167" s="38">
        <v>7.8713862499999996</v>
      </c>
      <c r="L167" s="36">
        <v>0.90838525999999931</v>
      </c>
      <c r="M167" s="11">
        <f t="shared" si="17"/>
        <v>4.2937072796666662</v>
      </c>
      <c r="N167" s="38">
        <v>14.415375250000002</v>
      </c>
      <c r="O167" s="36">
        <v>6.6432066280000024</v>
      </c>
      <c r="P167" s="11">
        <f t="shared" si="18"/>
        <v>6.0433704650000024</v>
      </c>
      <c r="Q167" s="38">
        <v>13.717943500000001</v>
      </c>
      <c r="R167" s="36">
        <v>12.056349605000001</v>
      </c>
      <c r="S167" s="11">
        <f t="shared" si="19"/>
        <v>11.208789457666668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7">
        <v>6.3381604170000001</v>
      </c>
      <c r="D168" s="9">
        <f t="shared" si="14"/>
        <v>8.0963968583333337</v>
      </c>
      <c r="E168" s="12">
        <v>6.1222405000000002</v>
      </c>
      <c r="F168" s="36">
        <v>3.3310841560000002</v>
      </c>
      <c r="G168" s="11">
        <f t="shared" si="15"/>
        <v>0.8380004116666665</v>
      </c>
      <c r="H168" s="38">
        <v>4.2452787499999989</v>
      </c>
      <c r="I168" s="36">
        <v>5.6930160179999989</v>
      </c>
      <c r="J168" s="11">
        <f t="shared" si="16"/>
        <v>4.7019566239999984</v>
      </c>
      <c r="K168" s="38">
        <v>1.1164842500000001</v>
      </c>
      <c r="L168" s="36">
        <v>-5.9030922080000003</v>
      </c>
      <c r="M168" s="11">
        <f t="shared" si="17"/>
        <v>-0.39073385133333421</v>
      </c>
      <c r="N168" s="38">
        <v>13.694003250000002</v>
      </c>
      <c r="O168" s="36">
        <v>4.5314102740000024</v>
      </c>
      <c r="P168" s="11">
        <f t="shared" si="18"/>
        <v>5.7164759713333355</v>
      </c>
      <c r="Q168" s="38">
        <v>10.346007500000001</v>
      </c>
      <c r="R168" s="36">
        <v>14.661216552000001</v>
      </c>
      <c r="S168" s="11">
        <f t="shared" si="19"/>
        <v>12.931968016666666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7">
        <v>4.4868912560000007</v>
      </c>
      <c r="D169" s="9">
        <f t="shared" si="14"/>
        <v>6.6938280846666665</v>
      </c>
      <c r="E169" s="12">
        <v>5.3738415000000002</v>
      </c>
      <c r="F169" s="36">
        <v>6.3816870150000007</v>
      </c>
      <c r="G169" s="11">
        <f t="shared" si="15"/>
        <v>3.2406547300000006</v>
      </c>
      <c r="H169" s="38">
        <v>2.6780987499999993</v>
      </c>
      <c r="I169" s="36">
        <v>7.1961972229999995</v>
      </c>
      <c r="J169" s="11">
        <f t="shared" si="16"/>
        <v>5.3570341653333324</v>
      </c>
      <c r="K169" s="38">
        <v>-3.6854267499999995</v>
      </c>
      <c r="L169" s="36">
        <v>0.9867931410000006</v>
      </c>
      <c r="M169" s="11">
        <f t="shared" si="17"/>
        <v>-1.3359712690000001</v>
      </c>
      <c r="N169" s="38">
        <v>7.7492132500000013</v>
      </c>
      <c r="O169" s="36">
        <v>1.011178987000001</v>
      </c>
      <c r="P169" s="11">
        <f t="shared" si="18"/>
        <v>4.0619319630000019</v>
      </c>
      <c r="Q169" s="38">
        <v>5.6507554999999998</v>
      </c>
      <c r="R169" s="36">
        <v>15.771507316000001</v>
      </c>
      <c r="S169" s="11">
        <f t="shared" si="19"/>
        <v>14.163024491000002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7">
        <v>7.3479022280000006</v>
      </c>
      <c r="D170" s="9">
        <f t="shared" si="14"/>
        <v>6.0576513003333332</v>
      </c>
      <c r="E170" s="12">
        <v>3.4141385</v>
      </c>
      <c r="F170" s="36">
        <v>1.0418215210000001</v>
      </c>
      <c r="G170" s="11">
        <f t="shared" si="15"/>
        <v>3.5848642306666663</v>
      </c>
      <c r="H170" s="38">
        <v>-2.0366512500000002</v>
      </c>
      <c r="I170" s="36">
        <v>4.6413141900000001</v>
      </c>
      <c r="J170" s="11">
        <f t="shared" si="16"/>
        <v>5.8435091436666662</v>
      </c>
      <c r="K170" s="38">
        <v>3.1451762499999996</v>
      </c>
      <c r="L170" s="36">
        <v>11.812141288999999</v>
      </c>
      <c r="M170" s="11">
        <f t="shared" si="17"/>
        <v>2.2986140740000001</v>
      </c>
      <c r="N170" s="38">
        <v>8.0873752500000009</v>
      </c>
      <c r="O170" s="36">
        <v>4.5120767280000003</v>
      </c>
      <c r="P170" s="11">
        <f t="shared" si="18"/>
        <v>3.351555329666668</v>
      </c>
      <c r="Q170" s="38">
        <v>7.6086485000000001</v>
      </c>
      <c r="R170" s="36">
        <v>16.840372446</v>
      </c>
      <c r="S170" s="11">
        <f t="shared" si="19"/>
        <v>15.757698771333333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7">
        <v>0.56638562200000075</v>
      </c>
      <c r="D171" s="9">
        <f t="shared" si="14"/>
        <v>4.1337263686666672</v>
      </c>
      <c r="E171" s="12">
        <v>0.95975249999999979</v>
      </c>
      <c r="F171" s="36">
        <v>-0.37472533000000019</v>
      </c>
      <c r="G171" s="11">
        <f t="shared" si="15"/>
        <v>2.3495944020000001</v>
      </c>
      <c r="H171" s="38">
        <v>4.4376107499999993</v>
      </c>
      <c r="I171" s="36">
        <v>11.428909527999998</v>
      </c>
      <c r="J171" s="11">
        <f t="shared" si="16"/>
        <v>7.7554736469999996</v>
      </c>
      <c r="K171" s="38">
        <v>-4.8720477500000001</v>
      </c>
      <c r="L171" s="36">
        <v>6.5506288159999997</v>
      </c>
      <c r="M171" s="11">
        <f t="shared" si="17"/>
        <v>6.4498544153333333</v>
      </c>
      <c r="N171" s="38">
        <v>3.9543902500000012</v>
      </c>
      <c r="O171" s="36">
        <v>6.3772115940000011</v>
      </c>
      <c r="P171" s="11">
        <f t="shared" si="18"/>
        <v>3.9668224363333344</v>
      </c>
      <c r="Q171" s="38">
        <v>2.160231500000001</v>
      </c>
      <c r="R171" s="36">
        <v>14.773458006000002</v>
      </c>
      <c r="S171" s="11">
        <f t="shared" si="19"/>
        <v>15.795112589333334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7">
        <v>6.2393743900000009</v>
      </c>
      <c r="D172" s="9">
        <f t="shared" si="14"/>
        <v>4.7178874133333339</v>
      </c>
      <c r="E172" s="12">
        <v>1.4457414999999998</v>
      </c>
      <c r="F172" s="36">
        <v>5.2326342910000001</v>
      </c>
      <c r="G172" s="11">
        <f t="shared" si="15"/>
        <v>1.9665768273333333</v>
      </c>
      <c r="H172" s="38">
        <v>-0.17227225000000068</v>
      </c>
      <c r="I172" s="36">
        <v>3.7122915179999993</v>
      </c>
      <c r="J172" s="11">
        <f t="shared" si="16"/>
        <v>6.5941717453333331</v>
      </c>
      <c r="K172" s="38">
        <v>-1.6606847499999997</v>
      </c>
      <c r="L172" s="36">
        <v>3.8979245819999999</v>
      </c>
      <c r="M172" s="11">
        <f t="shared" si="17"/>
        <v>7.4202315623333321</v>
      </c>
      <c r="N172" s="38">
        <v>-2.9006997499999994</v>
      </c>
      <c r="O172" s="36">
        <v>5.7026705600000014</v>
      </c>
      <c r="P172" s="11">
        <f t="shared" si="18"/>
        <v>5.5306529606666679</v>
      </c>
      <c r="Q172" s="38">
        <v>5.1613395000000004</v>
      </c>
      <c r="R172" s="36">
        <v>15.950262883000001</v>
      </c>
      <c r="S172" s="11">
        <f t="shared" si="19"/>
        <v>15.854697778333334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7">
        <v>7.6267595090000002</v>
      </c>
      <c r="D173" s="9">
        <f t="shared" si="14"/>
        <v>4.8108398403333341</v>
      </c>
      <c r="E173" s="12">
        <v>1.0785004999999999</v>
      </c>
      <c r="F173" s="36">
        <v>5.6507618799999992</v>
      </c>
      <c r="G173" s="11">
        <f t="shared" si="15"/>
        <v>3.5028902803333328</v>
      </c>
      <c r="H173" s="38">
        <v>7.8953827499999987</v>
      </c>
      <c r="I173" s="36">
        <v>8.6242532589999996</v>
      </c>
      <c r="J173" s="11">
        <f t="shared" si="16"/>
        <v>7.9218181016666662</v>
      </c>
      <c r="K173" s="38">
        <v>-4.4849717499999997</v>
      </c>
      <c r="L173" s="36">
        <v>5.9409109109999996</v>
      </c>
      <c r="M173" s="11">
        <f t="shared" si="17"/>
        <v>5.4631547696666658</v>
      </c>
      <c r="N173" s="38">
        <v>-2.031516749999998</v>
      </c>
      <c r="O173" s="36">
        <v>5.3041589360000021</v>
      </c>
      <c r="P173" s="11">
        <f t="shared" si="18"/>
        <v>5.7946803633333346</v>
      </c>
      <c r="Q173" s="38">
        <v>9.9790685000000003</v>
      </c>
      <c r="R173" s="36">
        <v>16.421152605</v>
      </c>
      <c r="S173" s="11">
        <f t="shared" si="19"/>
        <v>15.714957831333335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7">
        <v>3.5212768370000012</v>
      </c>
      <c r="D174" s="9">
        <f t="shared" si="14"/>
        <v>5.7958035786666677</v>
      </c>
      <c r="E174" s="12">
        <v>-4.9349695000000002</v>
      </c>
      <c r="F174" s="36">
        <v>1.4179396679999998</v>
      </c>
      <c r="G174" s="11">
        <f t="shared" si="15"/>
        <v>4.1004452796666664</v>
      </c>
      <c r="H174" s="38">
        <v>6.9352027499999984</v>
      </c>
      <c r="I174" s="36">
        <v>5.4149035909999981</v>
      </c>
      <c r="J174" s="11">
        <f t="shared" si="16"/>
        <v>5.9171494559999998</v>
      </c>
      <c r="K174" s="38">
        <v>2.98624125</v>
      </c>
      <c r="L174" s="36">
        <v>8.5556265459999992</v>
      </c>
      <c r="M174" s="11">
        <f t="shared" si="17"/>
        <v>6.1314873463333326</v>
      </c>
      <c r="N174" s="38">
        <v>-6.0389847499999991</v>
      </c>
      <c r="O174" s="36">
        <v>2.4744804190000007</v>
      </c>
      <c r="P174" s="11">
        <f t="shared" si="18"/>
        <v>4.4937699716666684</v>
      </c>
      <c r="Q174" s="38">
        <v>22.950491499999998</v>
      </c>
      <c r="R174" s="36">
        <v>17.260958604999999</v>
      </c>
      <c r="S174" s="11">
        <f t="shared" si="19"/>
        <v>16.544124697666664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7">
        <v>5.2590560640000001</v>
      </c>
      <c r="D175" s="9">
        <f t="shared" si="14"/>
        <v>5.4690308033333332</v>
      </c>
      <c r="E175" s="12">
        <v>0.99216750000000009</v>
      </c>
      <c r="F175" s="36">
        <v>-0.32715039899999998</v>
      </c>
      <c r="G175" s="11">
        <f t="shared" si="15"/>
        <v>2.2471837163333332</v>
      </c>
      <c r="H175" s="38">
        <v>10.60189875</v>
      </c>
      <c r="I175" s="36">
        <v>7.0167929259999999</v>
      </c>
      <c r="J175" s="11">
        <f t="shared" si="16"/>
        <v>7.0186499253333325</v>
      </c>
      <c r="K175" s="38">
        <v>7.2158962500000001</v>
      </c>
      <c r="L175" s="36">
        <v>5.4062354250000002</v>
      </c>
      <c r="M175" s="11">
        <f t="shared" si="17"/>
        <v>6.6342576273333336</v>
      </c>
      <c r="N175" s="38">
        <v>-0.6475327499999981</v>
      </c>
      <c r="O175" s="36">
        <v>6.0207804040000017</v>
      </c>
      <c r="P175" s="11">
        <f t="shared" si="18"/>
        <v>4.5998065863333348</v>
      </c>
      <c r="Q175" s="38">
        <v>25.578488499999999</v>
      </c>
      <c r="R175" s="36">
        <v>13.829917114999999</v>
      </c>
      <c r="S175" s="11">
        <f t="shared" si="19"/>
        <v>15.837342775000002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7">
        <v>11.424566732000001</v>
      </c>
      <c r="D176" s="9">
        <f t="shared" si="14"/>
        <v>6.7349665443333349</v>
      </c>
      <c r="E176" s="12">
        <v>3.4438985</v>
      </c>
      <c r="F176" s="36">
        <v>3.1662122419999998</v>
      </c>
      <c r="G176" s="11">
        <f t="shared" si="15"/>
        <v>1.4190005036666664</v>
      </c>
      <c r="H176" s="38">
        <v>12.050334749999999</v>
      </c>
      <c r="I176" s="36">
        <v>6.5655195499999994</v>
      </c>
      <c r="J176" s="11">
        <f t="shared" si="16"/>
        <v>6.3324053556666655</v>
      </c>
      <c r="K176" s="38">
        <v>18.844484250000001</v>
      </c>
      <c r="L176" s="36">
        <v>8.2320018920000013</v>
      </c>
      <c r="M176" s="11">
        <f t="shared" si="17"/>
        <v>7.3979546210000002</v>
      </c>
      <c r="N176" s="38">
        <v>11.649490250000001</v>
      </c>
      <c r="O176" s="36">
        <v>13.451719244000001</v>
      </c>
      <c r="P176" s="11">
        <f t="shared" si="18"/>
        <v>7.3156600223333355</v>
      </c>
      <c r="Q176" s="38">
        <v>34.566218499999998</v>
      </c>
      <c r="R176" s="36">
        <v>25.116562940999998</v>
      </c>
      <c r="S176" s="11">
        <f t="shared" si="19"/>
        <v>18.735812886999998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7">
        <v>9.6309804963333345</v>
      </c>
      <c r="D177" s="9">
        <f t="shared" si="14"/>
        <v>8.7715344307777787</v>
      </c>
      <c r="E177" s="12">
        <v>7.7252959166666662</v>
      </c>
      <c r="F177" s="36">
        <v>4.903608150666666</v>
      </c>
      <c r="G177" s="11">
        <f t="shared" si="15"/>
        <v>2.5808899978888884</v>
      </c>
      <c r="H177" s="38">
        <v>17.033241416666666</v>
      </c>
      <c r="I177" s="36">
        <v>12.553600559666666</v>
      </c>
      <c r="J177" s="11">
        <f t="shared" si="16"/>
        <v>8.7119710118888882</v>
      </c>
      <c r="K177" s="38">
        <v>15.172992499999999</v>
      </c>
      <c r="L177" s="36">
        <v>6.6052015179999994</v>
      </c>
      <c r="M177" s="11">
        <f t="shared" si="17"/>
        <v>6.7478129449999997</v>
      </c>
      <c r="N177" s="38">
        <v>10.0120305</v>
      </c>
      <c r="O177" s="36">
        <v>9.6376784059999991</v>
      </c>
      <c r="P177" s="11">
        <f t="shared" si="18"/>
        <v>9.7033926846666674</v>
      </c>
      <c r="Q177" s="38">
        <v>32.241937916666664</v>
      </c>
      <c r="R177" s="36">
        <v>18.823723728666664</v>
      </c>
      <c r="S177" s="11">
        <f t="shared" si="19"/>
        <v>19.256734594888886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7">
        <v>9.6378223063333337</v>
      </c>
      <c r="D178" s="9">
        <f t="shared" si="14"/>
        <v>10.231123178222223</v>
      </c>
      <c r="E178" s="12">
        <v>9.6573099166666658</v>
      </c>
      <c r="F178" s="36">
        <v>7.0886664196666658</v>
      </c>
      <c r="G178" s="11">
        <f t="shared" si="15"/>
        <v>5.0528289374444437</v>
      </c>
      <c r="H178" s="38">
        <v>12.861621416666665</v>
      </c>
      <c r="I178" s="36">
        <v>6.715068896666665</v>
      </c>
      <c r="J178" s="11">
        <f t="shared" si="16"/>
        <v>8.6113963354444447</v>
      </c>
      <c r="K178" s="38">
        <v>20.460031499999999</v>
      </c>
      <c r="L178" s="36">
        <v>10.714644716999999</v>
      </c>
      <c r="M178" s="11">
        <f t="shared" si="17"/>
        <v>8.5172827089999998</v>
      </c>
      <c r="N178" s="38">
        <v>14.877587500000001</v>
      </c>
      <c r="O178" s="36">
        <v>7.5422549220000006</v>
      </c>
      <c r="P178" s="11">
        <f t="shared" si="18"/>
        <v>10.210550857333335</v>
      </c>
      <c r="Q178" s="38">
        <v>33.360463916666667</v>
      </c>
      <c r="R178" s="36">
        <v>22.554538899666667</v>
      </c>
      <c r="S178" s="11">
        <f t="shared" si="19"/>
        <v>22.164941856444443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7">
        <v>11.320942047333336</v>
      </c>
      <c r="D179" s="9">
        <f t="shared" si="14"/>
        <v>10.196581616666668</v>
      </c>
      <c r="E179" s="12">
        <v>9.926367916666667</v>
      </c>
      <c r="F179" s="36">
        <v>6.5093071396666673</v>
      </c>
      <c r="G179" s="11">
        <f t="shared" si="15"/>
        <v>6.1671939033333336</v>
      </c>
      <c r="H179" s="38">
        <v>12.688869416666666</v>
      </c>
      <c r="I179" s="36">
        <v>9.8812906466666668</v>
      </c>
      <c r="J179" s="11">
        <f t="shared" si="16"/>
        <v>9.716653367666666</v>
      </c>
      <c r="K179" s="38">
        <v>26.198278500000001</v>
      </c>
      <c r="L179" s="36">
        <v>18.529266667000002</v>
      </c>
      <c r="M179" s="11">
        <f t="shared" si="17"/>
        <v>11.949704300666667</v>
      </c>
      <c r="N179" s="38">
        <v>14.416498500000001</v>
      </c>
      <c r="O179" s="36">
        <v>5.7760129560000006</v>
      </c>
      <c r="P179" s="11">
        <f t="shared" si="18"/>
        <v>7.6519820946666668</v>
      </c>
      <c r="Q179" s="38">
        <v>23.026225916666668</v>
      </c>
      <c r="R179" s="36">
        <v>20.440686271666667</v>
      </c>
      <c r="S179" s="11">
        <f t="shared" si="19"/>
        <v>20.6063163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7">
        <v>12.090207174333335</v>
      </c>
      <c r="D180" s="9">
        <f t="shared" si="14"/>
        <v>11.016323842666667</v>
      </c>
      <c r="E180" s="12">
        <v>13.804125916666667</v>
      </c>
      <c r="F180" s="36">
        <v>12.013046225666667</v>
      </c>
      <c r="G180" s="11">
        <f t="shared" si="15"/>
        <v>8.5370065949999994</v>
      </c>
      <c r="H180" s="38">
        <v>5.2350924166666655</v>
      </c>
      <c r="I180" s="36">
        <v>7.2043846896666652</v>
      </c>
      <c r="J180" s="11">
        <f t="shared" si="16"/>
        <v>7.9335814109999987</v>
      </c>
      <c r="K180" s="38">
        <v>17.0610465</v>
      </c>
      <c r="L180" s="36">
        <v>9.5322934880000005</v>
      </c>
      <c r="M180" s="11">
        <f t="shared" si="17"/>
        <v>12.925401624000001</v>
      </c>
      <c r="N180" s="38">
        <v>15.890717500000001</v>
      </c>
      <c r="O180" s="36">
        <v>6.9226268420000014</v>
      </c>
      <c r="P180" s="11">
        <f t="shared" si="18"/>
        <v>6.7469649066666664</v>
      </c>
      <c r="Q180" s="38">
        <v>12.791158916666665</v>
      </c>
      <c r="R180" s="36">
        <v>16.782077358666665</v>
      </c>
      <c r="S180" s="11">
        <f t="shared" si="19"/>
        <v>19.92576751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7">
        <v>7.2785934323333334</v>
      </c>
      <c r="D181" s="9">
        <f t="shared" si="14"/>
        <v>10.229914218000001</v>
      </c>
      <c r="E181" s="12">
        <v>0.50476491666666634</v>
      </c>
      <c r="F181" s="36">
        <v>2.5865946646666664</v>
      </c>
      <c r="G181" s="11">
        <f t="shared" si="15"/>
        <v>7.0363160100000002</v>
      </c>
      <c r="H181" s="38">
        <v>2.2993174166666654</v>
      </c>
      <c r="I181" s="36">
        <v>6.9399664996666655</v>
      </c>
      <c r="J181" s="11">
        <f t="shared" si="16"/>
        <v>8.0085472786666667</v>
      </c>
      <c r="K181" s="38">
        <v>3.7519334999999998</v>
      </c>
      <c r="L181" s="36">
        <v>6.9015679739999998</v>
      </c>
      <c r="M181" s="11">
        <f t="shared" si="17"/>
        <v>11.654376043000001</v>
      </c>
      <c r="N181" s="38">
        <v>15.645668500000001</v>
      </c>
      <c r="O181" s="36">
        <v>8.1946254210000014</v>
      </c>
      <c r="P181" s="11">
        <f t="shared" si="18"/>
        <v>6.9644217396666681</v>
      </c>
      <c r="Q181" s="38">
        <v>6.259734916666666</v>
      </c>
      <c r="R181" s="36">
        <v>16.971617236666667</v>
      </c>
      <c r="S181" s="11">
        <f t="shared" si="19"/>
        <v>18.064793622333333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7">
        <v>7.5464827243333339</v>
      </c>
      <c r="D182" s="9">
        <f t="shared" si="14"/>
        <v>8.9717611103333343</v>
      </c>
      <c r="E182" s="12">
        <v>5.4038919166666659</v>
      </c>
      <c r="F182" s="36">
        <v>3.245913112666666</v>
      </c>
      <c r="G182" s="11">
        <f t="shared" si="15"/>
        <v>5.9485180010000001</v>
      </c>
      <c r="H182" s="38">
        <v>0.66537541666666566</v>
      </c>
      <c r="I182" s="36">
        <v>7.0124328836666656</v>
      </c>
      <c r="J182" s="11">
        <f t="shared" si="16"/>
        <v>7.0522613576666657</v>
      </c>
      <c r="K182" s="38">
        <v>-0.7236324999999999</v>
      </c>
      <c r="L182" s="36">
        <v>8.3016400300000015</v>
      </c>
      <c r="M182" s="11">
        <f t="shared" si="17"/>
        <v>8.2451671639999997</v>
      </c>
      <c r="N182" s="38">
        <v>8.2207074999999996</v>
      </c>
      <c r="O182" s="36">
        <v>4.8540224399999996</v>
      </c>
      <c r="P182" s="11">
        <f t="shared" si="18"/>
        <v>6.6570915676666678</v>
      </c>
      <c r="Q182" s="38">
        <v>10.525826916666666</v>
      </c>
      <c r="R182" s="36">
        <v>19.748478063666667</v>
      </c>
      <c r="S182" s="11">
        <f t="shared" si="19"/>
        <v>17.834057552999997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7">
        <v>8.4993614553333341</v>
      </c>
      <c r="D183" s="9">
        <f t="shared" si="14"/>
        <v>7.774812537333335</v>
      </c>
      <c r="E183" s="12">
        <v>3.1975049166666665</v>
      </c>
      <c r="F183" s="36">
        <v>1.7780334226666665</v>
      </c>
      <c r="G183" s="11">
        <f t="shared" si="15"/>
        <v>2.5368470666666663</v>
      </c>
      <c r="H183" s="38">
        <v>1.6818394166666653</v>
      </c>
      <c r="I183" s="36">
        <v>8.115969003666665</v>
      </c>
      <c r="J183" s="11">
        <f t="shared" si="16"/>
        <v>7.356122795666665</v>
      </c>
      <c r="K183" s="38">
        <v>-10.903653500000001</v>
      </c>
      <c r="L183" s="36">
        <v>1.3326300839999998</v>
      </c>
      <c r="M183" s="11">
        <f t="shared" si="17"/>
        <v>5.5119460293333331</v>
      </c>
      <c r="N183" s="38">
        <v>3.7550365000000006</v>
      </c>
      <c r="O183" s="36">
        <v>6.518923130000001</v>
      </c>
      <c r="P183" s="11">
        <f t="shared" si="18"/>
        <v>6.5225236636666679</v>
      </c>
      <c r="Q183" s="38">
        <v>6.2950859166666655</v>
      </c>
      <c r="R183" s="36">
        <v>18.706997194666666</v>
      </c>
      <c r="S183" s="11">
        <f t="shared" si="19"/>
        <v>18.475697498333332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7">
        <v>6.1445995703333347</v>
      </c>
      <c r="D184" s="9">
        <f t="shared" si="14"/>
        <v>7.3968145833333336</v>
      </c>
      <c r="E184" s="12">
        <v>-2.7846780833333336</v>
      </c>
      <c r="F184" s="36">
        <v>0.79315543166666647</v>
      </c>
      <c r="G184" s="11">
        <f t="shared" si="15"/>
        <v>1.9390339889999997</v>
      </c>
      <c r="H184" s="38">
        <v>4.0329924166666657</v>
      </c>
      <c r="I184" s="36">
        <v>7.3940545686666663</v>
      </c>
      <c r="J184" s="11">
        <f t="shared" si="16"/>
        <v>7.5074854853333326</v>
      </c>
      <c r="K184" s="38">
        <v>5.3940624999999995</v>
      </c>
      <c r="L184" s="36">
        <v>10.362417739</v>
      </c>
      <c r="M184" s="11">
        <f t="shared" si="17"/>
        <v>6.6655626176666667</v>
      </c>
      <c r="N184" s="38">
        <v>-9.7047964999999987</v>
      </c>
      <c r="O184" s="36">
        <v>-1.3272059389999988</v>
      </c>
      <c r="P184" s="11">
        <f t="shared" si="18"/>
        <v>3.3485798770000006</v>
      </c>
      <c r="Q184" s="38">
        <v>8.6022789166666662</v>
      </c>
      <c r="R184" s="36">
        <v>19.019633248666665</v>
      </c>
      <c r="S184" s="11">
        <f t="shared" si="19"/>
        <v>19.158369502333333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7">
        <v>3.0840121363333344</v>
      </c>
      <c r="D185" s="9">
        <f t="shared" si="14"/>
        <v>5.909324387333335</v>
      </c>
      <c r="E185" s="12">
        <v>-2.7871230833333334</v>
      </c>
      <c r="F185" s="36">
        <v>1.4471521606666666</v>
      </c>
      <c r="G185" s="11">
        <f t="shared" si="15"/>
        <v>1.339447005</v>
      </c>
      <c r="H185" s="38">
        <v>5.8062394166666653</v>
      </c>
      <c r="I185" s="36">
        <v>6.3322328206666656</v>
      </c>
      <c r="J185" s="11">
        <f t="shared" si="16"/>
        <v>7.280752130999999</v>
      </c>
      <c r="K185" s="38">
        <v>-4.8538914999999996</v>
      </c>
      <c r="L185" s="36">
        <v>4.7334957510000013</v>
      </c>
      <c r="M185" s="11">
        <f t="shared" si="17"/>
        <v>5.4761811913333345</v>
      </c>
      <c r="N185" s="38">
        <v>-5.7352675</v>
      </c>
      <c r="O185" s="36">
        <v>2.0643034</v>
      </c>
      <c r="P185" s="11">
        <f t="shared" si="18"/>
        <v>2.4186735303333342</v>
      </c>
      <c r="Q185" s="38">
        <v>11.458115916666666</v>
      </c>
      <c r="R185" s="36">
        <v>17.803027282666665</v>
      </c>
      <c r="S185" s="11">
        <f t="shared" si="19"/>
        <v>18.509885908666664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7">
        <v>6.5304805223333346</v>
      </c>
      <c r="D186" s="9">
        <f t="shared" si="14"/>
        <v>5.2530307430000009</v>
      </c>
      <c r="E186" s="12">
        <v>-2.3783000833333334</v>
      </c>
      <c r="F186" s="36">
        <v>3.2468692056666661</v>
      </c>
      <c r="G186" s="11">
        <f t="shared" si="15"/>
        <v>1.8290589326666664</v>
      </c>
      <c r="H186" s="38">
        <v>11.716951416666666</v>
      </c>
      <c r="I186" s="36">
        <v>10.089964879666665</v>
      </c>
      <c r="J186" s="11">
        <f t="shared" si="16"/>
        <v>7.9387507563333317</v>
      </c>
      <c r="K186" s="38">
        <v>-2.9655345000000004</v>
      </c>
      <c r="L186" s="36">
        <v>2.4967630789999999</v>
      </c>
      <c r="M186" s="11">
        <f t="shared" si="17"/>
        <v>5.8642255230000009</v>
      </c>
      <c r="N186" s="38">
        <v>-5.1763584999999992</v>
      </c>
      <c r="O186" s="36">
        <v>3.6223334360000017</v>
      </c>
      <c r="P186" s="11">
        <f t="shared" si="18"/>
        <v>1.4531436323333342</v>
      </c>
      <c r="Q186" s="38">
        <v>21.052414916666663</v>
      </c>
      <c r="R186" s="36">
        <v>16.068492579666664</v>
      </c>
      <c r="S186" s="11">
        <f t="shared" si="19"/>
        <v>17.630384370333331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7">
        <v>7.0107763383333346</v>
      </c>
      <c r="D187" s="9">
        <f t="shared" si="14"/>
        <v>5.5417563323333354</v>
      </c>
      <c r="E187" s="12">
        <v>3.9463189166666663</v>
      </c>
      <c r="F187" s="36">
        <v>5.8595039356666661</v>
      </c>
      <c r="G187" s="11">
        <f t="shared" si="15"/>
        <v>3.5178417673333331</v>
      </c>
      <c r="H187" s="38">
        <v>10.540907416666666</v>
      </c>
      <c r="I187" s="36">
        <v>7.5132880676666662</v>
      </c>
      <c r="J187" s="11">
        <f t="shared" si="16"/>
        <v>7.9784952559999995</v>
      </c>
      <c r="K187" s="38">
        <v>11.085067500000001</v>
      </c>
      <c r="L187" s="36">
        <v>10.790502057000001</v>
      </c>
      <c r="M187" s="11">
        <f t="shared" si="17"/>
        <v>6.0069202956666672</v>
      </c>
      <c r="N187" s="38">
        <v>-2.7513055</v>
      </c>
      <c r="O187" s="36">
        <v>4.8636326790000002</v>
      </c>
      <c r="P187" s="11">
        <f t="shared" si="18"/>
        <v>3.5167565050000005</v>
      </c>
      <c r="Q187" s="38">
        <v>28.638256916666663</v>
      </c>
      <c r="R187" s="36">
        <v>17.069407622666663</v>
      </c>
      <c r="S187" s="11">
        <f t="shared" si="19"/>
        <v>16.980309161666664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7">
        <v>12.693244405333335</v>
      </c>
      <c r="D188" s="9">
        <f t="shared" si="14"/>
        <v>8.7448337553333335</v>
      </c>
      <c r="E188" s="12">
        <v>2.5166139166666666</v>
      </c>
      <c r="F188" s="36">
        <v>-0.9391118443333335</v>
      </c>
      <c r="G188" s="11">
        <f t="shared" si="15"/>
        <v>2.7224204323333332</v>
      </c>
      <c r="H188" s="38">
        <v>13.694055416666666</v>
      </c>
      <c r="I188" s="36">
        <v>8.6079558396666656</v>
      </c>
      <c r="J188" s="11">
        <f t="shared" si="16"/>
        <v>8.7370695956666662</v>
      </c>
      <c r="K188" s="38">
        <v>20.137615499999999</v>
      </c>
      <c r="L188" s="36">
        <v>10.422930244</v>
      </c>
      <c r="M188" s="11">
        <f t="shared" si="17"/>
        <v>7.9033984600000009</v>
      </c>
      <c r="N188" s="38">
        <v>13.9745215</v>
      </c>
      <c r="O188" s="36">
        <v>16.040686497999999</v>
      </c>
      <c r="P188" s="11">
        <f t="shared" si="18"/>
        <v>8.1755508710000004</v>
      </c>
      <c r="Q188" s="38">
        <v>33.924974916666663</v>
      </c>
      <c r="R188" s="36">
        <v>24.924529326666665</v>
      </c>
      <c r="S188" s="11">
        <f t="shared" si="19"/>
        <v>19.354143176333331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7">
        <v>0.50581082533333432</v>
      </c>
      <c r="D189" s="9">
        <f t="shared" si="14"/>
        <v>6.7366105230000004</v>
      </c>
      <c r="E189" s="12">
        <v>6.0390109166666663</v>
      </c>
      <c r="F189" s="36">
        <v>2.2456750056666666</v>
      </c>
      <c r="G189" s="11">
        <f t="shared" si="15"/>
        <v>2.3886890323333332</v>
      </c>
      <c r="H189" s="38">
        <v>5.8716244166666653</v>
      </c>
      <c r="I189" s="36">
        <v>1.3660991826666651</v>
      </c>
      <c r="J189" s="11">
        <f t="shared" si="16"/>
        <v>5.829114363333332</v>
      </c>
      <c r="K189" s="38">
        <v>13.9262835</v>
      </c>
      <c r="L189" s="36">
        <v>6.0502325060000004</v>
      </c>
      <c r="M189" s="11">
        <f t="shared" si="17"/>
        <v>9.0878882690000005</v>
      </c>
      <c r="N189" s="38">
        <v>0.28343450000000048</v>
      </c>
      <c r="O189" s="36">
        <v>-0.55764125999999947</v>
      </c>
      <c r="P189" s="11">
        <f t="shared" si="18"/>
        <v>6.7822259723333325</v>
      </c>
      <c r="Q189" s="38">
        <v>33.186601916666667</v>
      </c>
      <c r="R189" s="36">
        <v>19.719963240666665</v>
      </c>
      <c r="S189" s="11">
        <f t="shared" si="19"/>
        <v>20.571300063333332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7">
        <v>5.5965023113333343</v>
      </c>
      <c r="D190" s="9">
        <f t="shared" si="14"/>
        <v>6.2651858473333348</v>
      </c>
      <c r="E190" s="12">
        <v>16.135971916666666</v>
      </c>
      <c r="F190" s="36">
        <v>13.480969712666665</v>
      </c>
      <c r="G190" s="11">
        <f t="shared" si="15"/>
        <v>4.9291776246666661</v>
      </c>
      <c r="H190" s="38">
        <v>14.555892416666666</v>
      </c>
      <c r="I190" s="36">
        <v>8.7828438026666653</v>
      </c>
      <c r="J190" s="11">
        <f t="shared" si="16"/>
        <v>6.252299608333332</v>
      </c>
      <c r="K190" s="38">
        <v>17.464447499999999</v>
      </c>
      <c r="L190" s="36">
        <v>8.2745776249999992</v>
      </c>
      <c r="M190" s="11">
        <f t="shared" si="17"/>
        <v>8.2492467916666659</v>
      </c>
      <c r="N190" s="38">
        <v>10.368638500000001</v>
      </c>
      <c r="O190" s="36">
        <v>2.4560568210000016</v>
      </c>
      <c r="P190" s="11">
        <f t="shared" si="18"/>
        <v>5.9797006863333344</v>
      </c>
      <c r="Q190" s="38">
        <v>29.167277916666663</v>
      </c>
      <c r="R190" s="36">
        <v>18.604837892666662</v>
      </c>
      <c r="S190" s="11">
        <f t="shared" si="19"/>
        <v>21.083110153333333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7">
        <v>5.3708743323333339</v>
      </c>
      <c r="D191" s="9">
        <f t="shared" si="14"/>
        <v>3.824395823000001</v>
      </c>
      <c r="E191" s="12">
        <v>8.8227899166666663</v>
      </c>
      <c r="F191" s="36">
        <v>5.7993816506666658</v>
      </c>
      <c r="G191" s="11">
        <f t="shared" si="15"/>
        <v>7.1753421230000001</v>
      </c>
      <c r="H191" s="38">
        <v>10.431574416666665</v>
      </c>
      <c r="I191" s="36">
        <v>7.3698456676666648</v>
      </c>
      <c r="J191" s="11">
        <f t="shared" si="16"/>
        <v>5.8395962176666645</v>
      </c>
      <c r="K191" s="38">
        <v>17.383430499999999</v>
      </c>
      <c r="L191" s="36">
        <v>8.5364958709999996</v>
      </c>
      <c r="M191" s="11">
        <f t="shared" si="17"/>
        <v>7.6204353339999997</v>
      </c>
      <c r="N191" s="38">
        <v>9.5166525000000011</v>
      </c>
      <c r="O191" s="36">
        <v>0.27877127900000076</v>
      </c>
      <c r="P191" s="11">
        <f t="shared" si="18"/>
        <v>0.72572894666666754</v>
      </c>
      <c r="Q191" s="38">
        <v>23.249178916666665</v>
      </c>
      <c r="R191" s="36">
        <v>19.267019034666664</v>
      </c>
      <c r="S191" s="11">
        <f t="shared" si="19"/>
        <v>19.197273389333329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7">
        <v>6.5717404543333355</v>
      </c>
      <c r="D192" s="9">
        <f t="shared" si="14"/>
        <v>5.8463723660000015</v>
      </c>
      <c r="E192" s="12">
        <v>3.4584379166666661</v>
      </c>
      <c r="F192" s="36">
        <v>2.5781066026666659</v>
      </c>
      <c r="G192" s="11">
        <f t="shared" si="15"/>
        <v>7.286152655333332</v>
      </c>
      <c r="H192" s="38">
        <v>5.1475254166666655</v>
      </c>
      <c r="I192" s="36">
        <v>7.5085130356666649</v>
      </c>
      <c r="J192" s="11">
        <f t="shared" si="16"/>
        <v>7.8870675019999981</v>
      </c>
      <c r="K192" s="38">
        <v>22.897740500000001</v>
      </c>
      <c r="L192" s="36">
        <v>15.326591157000001</v>
      </c>
      <c r="M192" s="11">
        <f t="shared" si="17"/>
        <v>10.712554884333334</v>
      </c>
      <c r="N192" s="38">
        <v>15.1998335</v>
      </c>
      <c r="O192" s="36">
        <v>6.72996573</v>
      </c>
      <c r="P192" s="11">
        <f t="shared" si="18"/>
        <v>3.1549312766666673</v>
      </c>
      <c r="Q192" s="38">
        <v>17.103707916666664</v>
      </c>
      <c r="R192" s="36">
        <v>21.027199267666663</v>
      </c>
      <c r="S192" s="11">
        <f t="shared" si="19"/>
        <v>19.633018731666663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7">
        <v>4.713556540333335</v>
      </c>
      <c r="D193" s="9">
        <f t="shared" si="14"/>
        <v>5.5520571090000024</v>
      </c>
      <c r="E193" s="12">
        <v>-1.7812710833333338</v>
      </c>
      <c r="F193" s="36">
        <v>0.74423749266666617</v>
      </c>
      <c r="G193" s="11">
        <f t="shared" si="15"/>
        <v>3.0405752486666664</v>
      </c>
      <c r="H193" s="38">
        <v>2.0764354166666652</v>
      </c>
      <c r="I193" s="36">
        <v>6.7488714396666651</v>
      </c>
      <c r="J193" s="11">
        <f t="shared" si="16"/>
        <v>7.2090767143333316</v>
      </c>
      <c r="K193" s="38">
        <v>11.5974735</v>
      </c>
      <c r="L193" s="36">
        <v>12.730985145</v>
      </c>
      <c r="M193" s="11">
        <f t="shared" si="17"/>
        <v>12.198024057666666</v>
      </c>
      <c r="N193" s="38">
        <v>13.979533500000001</v>
      </c>
      <c r="O193" s="36">
        <v>5.7412881260000006</v>
      </c>
      <c r="P193" s="11">
        <f t="shared" si="18"/>
        <v>4.2500083783333338</v>
      </c>
      <c r="Q193" s="38">
        <v>6.4450759166666653</v>
      </c>
      <c r="R193" s="36">
        <v>17.422219330666664</v>
      </c>
      <c r="S193" s="11">
        <f t="shared" si="19"/>
        <v>19.238812544333332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7">
        <v>4.7873556613333337</v>
      </c>
      <c r="D194" s="9">
        <f t="shared" si="14"/>
        <v>5.3575508853333345</v>
      </c>
      <c r="E194" s="12">
        <v>4.9786659166666665</v>
      </c>
      <c r="F194" s="36">
        <v>3.1866708566666664</v>
      </c>
      <c r="G194" s="11">
        <f t="shared" si="15"/>
        <v>2.169671650666666</v>
      </c>
      <c r="H194" s="38">
        <v>1.6181954166666652</v>
      </c>
      <c r="I194" s="36">
        <v>7.4881383516666649</v>
      </c>
      <c r="J194" s="11">
        <f t="shared" si="16"/>
        <v>7.248507608999998</v>
      </c>
      <c r="K194" s="38">
        <v>-1.3084455000000004</v>
      </c>
      <c r="L194" s="36">
        <v>7.4747629360000003</v>
      </c>
      <c r="M194" s="11">
        <f t="shared" si="17"/>
        <v>11.844113079333333</v>
      </c>
      <c r="N194" s="38">
        <v>11.656283500000001</v>
      </c>
      <c r="O194" s="36">
        <v>8.2770830780000004</v>
      </c>
      <c r="P194" s="11">
        <f t="shared" si="18"/>
        <v>6.9161123113333334</v>
      </c>
      <c r="Q194" s="38">
        <v>7.1404679166666654</v>
      </c>
      <c r="R194" s="36">
        <v>16.163608104666665</v>
      </c>
      <c r="S194" s="11">
        <f t="shared" si="19"/>
        <v>18.204342234333328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7">
        <v>3.9541860283333348</v>
      </c>
      <c r="D195" s="9">
        <f t="shared" si="14"/>
        <v>4.4850327433333348</v>
      </c>
      <c r="E195" s="12">
        <v>4.9389509166666663</v>
      </c>
      <c r="F195" s="36">
        <v>3.6389330756666665</v>
      </c>
      <c r="G195" s="11">
        <f t="shared" si="15"/>
        <v>2.5232804749999995</v>
      </c>
      <c r="H195" s="38">
        <v>0.93243841666666549</v>
      </c>
      <c r="I195" s="36">
        <v>6.7859537686666656</v>
      </c>
      <c r="J195" s="11">
        <f t="shared" si="16"/>
        <v>7.0076545199999982</v>
      </c>
      <c r="K195" s="38">
        <v>-8.6172655000000002</v>
      </c>
      <c r="L195" s="36">
        <v>3.9312781230000002</v>
      </c>
      <c r="M195" s="11">
        <f t="shared" si="17"/>
        <v>8.0456754013333338</v>
      </c>
      <c r="N195" s="38">
        <v>2.1091685000000004</v>
      </c>
      <c r="O195" s="36">
        <v>5.0846627850000008</v>
      </c>
      <c r="P195" s="11">
        <f t="shared" si="18"/>
        <v>6.3676779963333345</v>
      </c>
      <c r="Q195" s="38">
        <v>7.1027679166666653</v>
      </c>
      <c r="R195" s="36">
        <v>18.930869171666664</v>
      </c>
      <c r="S195" s="11">
        <f t="shared" si="19"/>
        <v>17.505565535666666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7">
        <v>3.2048429873333344</v>
      </c>
      <c r="D196" s="9">
        <f t="shared" si="14"/>
        <v>3.9821282256666675</v>
      </c>
      <c r="E196" s="12">
        <v>-1.6614100833333336</v>
      </c>
      <c r="F196" s="36">
        <v>1.6156351946666665</v>
      </c>
      <c r="G196" s="11">
        <f t="shared" si="15"/>
        <v>2.8137463756666663</v>
      </c>
      <c r="H196" s="38">
        <v>8.2305824166666657</v>
      </c>
      <c r="I196" s="36">
        <v>11.306288872666666</v>
      </c>
      <c r="J196" s="11">
        <f t="shared" si="16"/>
        <v>8.5267936643333329</v>
      </c>
      <c r="K196" s="38">
        <v>12.146297499999999</v>
      </c>
      <c r="L196" s="36">
        <v>16.857013188</v>
      </c>
      <c r="M196" s="11">
        <f t="shared" si="17"/>
        <v>9.4210180823333332</v>
      </c>
      <c r="N196" s="38">
        <v>-2.5963034999999994</v>
      </c>
      <c r="O196" s="36">
        <v>5.7407881370000009</v>
      </c>
      <c r="P196" s="11">
        <f t="shared" si="18"/>
        <v>6.3675113333333337</v>
      </c>
      <c r="Q196" s="38">
        <v>16.548050916666668</v>
      </c>
      <c r="R196" s="36">
        <v>26.99789427066667</v>
      </c>
      <c r="S196" s="11">
        <f t="shared" si="19"/>
        <v>20.697457182333334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7">
        <v>6.3227595463333346</v>
      </c>
      <c r="D197" s="9">
        <f t="shared" si="14"/>
        <v>4.4939295206666676</v>
      </c>
      <c r="E197" s="12">
        <v>-5.0895170833333339</v>
      </c>
      <c r="F197" s="36">
        <v>-1.125924825333334</v>
      </c>
      <c r="G197" s="11">
        <f t="shared" si="15"/>
        <v>1.3762144816666666</v>
      </c>
      <c r="H197" s="38">
        <v>9.459475416666665</v>
      </c>
      <c r="I197" s="36">
        <v>10.231333541666665</v>
      </c>
      <c r="J197" s="11">
        <f t="shared" si="16"/>
        <v>9.4411920609999989</v>
      </c>
      <c r="K197" s="38">
        <v>7.9645864999999993</v>
      </c>
      <c r="L197" s="36">
        <v>16.967362955999999</v>
      </c>
      <c r="M197" s="11">
        <f t="shared" si="17"/>
        <v>12.585218089</v>
      </c>
      <c r="N197" s="38">
        <v>-2.7853524999999992</v>
      </c>
      <c r="O197" s="36">
        <v>4.7345170880000005</v>
      </c>
      <c r="P197" s="11">
        <f t="shared" si="18"/>
        <v>5.1866560033333338</v>
      </c>
      <c r="Q197" s="38">
        <v>18.147827916666664</v>
      </c>
      <c r="R197" s="36">
        <v>24.977832057666664</v>
      </c>
      <c r="S197" s="11">
        <f t="shared" si="19"/>
        <v>23.635531833333332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7">
        <v>11.755115270333334</v>
      </c>
      <c r="D198" s="9">
        <f t="shared" si="14"/>
        <v>7.0942392680000017</v>
      </c>
      <c r="E198" s="12">
        <v>-3.4078750833333338</v>
      </c>
      <c r="F198" s="36">
        <v>1.3966021226666658</v>
      </c>
      <c r="G198" s="11">
        <f t="shared" si="15"/>
        <v>0.62877083066666606</v>
      </c>
      <c r="H198" s="38">
        <v>11.703939416666666</v>
      </c>
      <c r="I198" s="36">
        <v>9.9887988846666662</v>
      </c>
      <c r="J198" s="11">
        <f t="shared" si="16"/>
        <v>10.508807099666667</v>
      </c>
      <c r="K198" s="38">
        <v>10.0549345</v>
      </c>
      <c r="L198" s="36">
        <v>16.071495333000001</v>
      </c>
      <c r="M198" s="11">
        <f t="shared" si="17"/>
        <v>16.631957158999999</v>
      </c>
      <c r="N198" s="38">
        <v>3.6375795000000006</v>
      </c>
      <c r="O198" s="36">
        <v>12.269456466000001</v>
      </c>
      <c r="P198" s="11">
        <f t="shared" si="18"/>
        <v>7.5815872303333336</v>
      </c>
      <c r="Q198" s="38">
        <v>25.892911916666662</v>
      </c>
      <c r="R198" s="36">
        <v>22.133057702666662</v>
      </c>
      <c r="S198" s="11">
        <f t="shared" si="19"/>
        <v>24.702928010333334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7">
        <v>12.251266171333334</v>
      </c>
      <c r="D199" s="9">
        <f t="shared" si="14"/>
        <v>10.109713662666667</v>
      </c>
      <c r="E199" s="12">
        <v>2.4603809166666664</v>
      </c>
      <c r="F199" s="36">
        <v>1.7310902036666662</v>
      </c>
      <c r="G199" s="11">
        <f t="shared" si="15"/>
        <v>0.66725583366666597</v>
      </c>
      <c r="H199" s="38">
        <v>13.583977416666665</v>
      </c>
      <c r="I199" s="36">
        <v>11.426713462666665</v>
      </c>
      <c r="J199" s="11">
        <f t="shared" si="16"/>
        <v>10.548948629666665</v>
      </c>
      <c r="K199" s="38">
        <v>14.4815515</v>
      </c>
      <c r="L199" s="36">
        <v>15.8250733</v>
      </c>
      <c r="M199" s="11">
        <f t="shared" si="17"/>
        <v>16.287977196333333</v>
      </c>
      <c r="N199" s="38">
        <v>6.0215385000000001</v>
      </c>
      <c r="O199" s="36">
        <v>15.426875535000001</v>
      </c>
      <c r="P199" s="11">
        <f t="shared" si="18"/>
        <v>10.810283029666669</v>
      </c>
      <c r="Q199" s="38">
        <v>33.460090916666665</v>
      </c>
      <c r="R199" s="36">
        <v>22.546493729666665</v>
      </c>
      <c r="S199" s="11">
        <f t="shared" si="19"/>
        <v>23.219127829999994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7">
        <v>16.214049052333333</v>
      </c>
      <c r="D200" s="9">
        <f t="shared" si="14"/>
        <v>13.406810164666666</v>
      </c>
      <c r="E200" s="12">
        <v>7.5143819166666663</v>
      </c>
      <c r="F200" s="36">
        <v>6.735814469666666</v>
      </c>
      <c r="G200" s="11">
        <f t="shared" si="15"/>
        <v>3.2878355986666659</v>
      </c>
      <c r="H200" s="38">
        <v>13.452431416666666</v>
      </c>
      <c r="I200" s="36">
        <v>8.6807658206666662</v>
      </c>
      <c r="J200" s="11">
        <f t="shared" si="16"/>
        <v>10.032092722666667</v>
      </c>
      <c r="K200" s="38">
        <v>24.770075500000001</v>
      </c>
      <c r="L200" s="36">
        <v>16.532237492</v>
      </c>
      <c r="M200" s="11">
        <f t="shared" si="17"/>
        <v>16.142935375</v>
      </c>
      <c r="N200" s="38">
        <v>9.9647335000000012</v>
      </c>
      <c r="O200" s="36">
        <v>12.497050028</v>
      </c>
      <c r="P200" s="11">
        <f t="shared" si="18"/>
        <v>13.397794009666669</v>
      </c>
      <c r="Q200" s="38">
        <v>28.527908916666668</v>
      </c>
      <c r="R200" s="36">
        <v>19.980850411666665</v>
      </c>
      <c r="S200" s="11">
        <f t="shared" si="19"/>
        <v>21.553467281333329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7">
        <v>21.751107402333336</v>
      </c>
      <c r="D201" s="9">
        <f t="shared" si="14"/>
        <v>16.738807542</v>
      </c>
      <c r="E201" s="12">
        <v>7.9354369166666663</v>
      </c>
      <c r="F201" s="36">
        <v>3.6757573346666659</v>
      </c>
      <c r="G201" s="11">
        <f t="shared" si="15"/>
        <v>4.0475540026666659</v>
      </c>
      <c r="H201" s="38">
        <v>13.942029416666665</v>
      </c>
      <c r="I201" s="36">
        <v>9.073064145666665</v>
      </c>
      <c r="J201" s="11">
        <f t="shared" si="16"/>
        <v>9.7268478096666655</v>
      </c>
      <c r="K201" s="38">
        <v>21.610881500000001</v>
      </c>
      <c r="L201" s="36">
        <v>14.166358680000002</v>
      </c>
      <c r="M201" s="11">
        <f t="shared" si="17"/>
        <v>15.507889824000001</v>
      </c>
      <c r="N201" s="38">
        <v>25.022063500000002</v>
      </c>
      <c r="O201" s="36">
        <v>23.639633634000003</v>
      </c>
      <c r="P201" s="11">
        <f t="shared" si="18"/>
        <v>17.187853065666669</v>
      </c>
      <c r="Q201" s="38">
        <v>34.838393916666668</v>
      </c>
      <c r="R201" s="36">
        <v>20.903563676666668</v>
      </c>
      <c r="S201" s="11">
        <f t="shared" si="19"/>
        <v>21.143635939333333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7">
        <v>9.461019642333337</v>
      </c>
      <c r="D202" s="9">
        <f t="shared" si="14"/>
        <v>15.808725365666669</v>
      </c>
      <c r="E202" s="12">
        <v>5.9018179166666664</v>
      </c>
      <c r="F202" s="36">
        <v>3.6471516226666663</v>
      </c>
      <c r="G202" s="11">
        <f t="shared" si="15"/>
        <v>4.6862411423333326</v>
      </c>
      <c r="H202" s="38">
        <v>15.158210416666666</v>
      </c>
      <c r="I202" s="36">
        <v>9.4078445616666659</v>
      </c>
      <c r="J202" s="11">
        <f t="shared" si="16"/>
        <v>9.053891509333333</v>
      </c>
      <c r="K202" s="38">
        <v>22.1733905</v>
      </c>
      <c r="L202" s="36">
        <v>13.24206768</v>
      </c>
      <c r="M202" s="11">
        <f t="shared" si="17"/>
        <v>14.646887950666667</v>
      </c>
      <c r="N202" s="38">
        <v>15.2440835</v>
      </c>
      <c r="O202" s="36">
        <v>7.1888045869999999</v>
      </c>
      <c r="P202" s="11">
        <f t="shared" si="18"/>
        <v>14.441829416333334</v>
      </c>
      <c r="Q202" s="38">
        <v>29.857844916666664</v>
      </c>
      <c r="R202" s="36">
        <v>19.150851756666665</v>
      </c>
      <c r="S202" s="11">
        <f t="shared" si="19"/>
        <v>20.011755281666666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7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6">
        <v>0.73523239666666651</v>
      </c>
      <c r="G203" s="11">
        <f t="shared" ref="G203:G261" si="22">AVERAGE(F201:F203)</f>
        <v>2.6860471179999998</v>
      </c>
      <c r="H203" s="38">
        <v>13.834062416666665</v>
      </c>
      <c r="I203" s="36">
        <v>10.607363959666666</v>
      </c>
      <c r="J203" s="11">
        <f t="shared" ref="J203:J261" si="23">AVERAGE(I201:I203)</f>
        <v>9.6960908889999988</v>
      </c>
      <c r="K203" s="38">
        <v>27.646569499999998</v>
      </c>
      <c r="L203" s="36">
        <v>17.591301402999996</v>
      </c>
      <c r="M203" s="11">
        <f t="shared" ref="M203:M261" si="24">AVERAGE(L201:L203)</f>
        <v>14.999909254333332</v>
      </c>
      <c r="N203" s="38">
        <v>27.486967499999999</v>
      </c>
      <c r="O203" s="36">
        <v>18.252410069999996</v>
      </c>
      <c r="P203" s="11">
        <f t="shared" ref="P203:P261" si="25">AVERAGE(O201:O203)</f>
        <v>16.360282763666664</v>
      </c>
      <c r="Q203" s="38">
        <v>28.036254916666664</v>
      </c>
      <c r="R203" s="36">
        <v>21.950969968666662</v>
      </c>
      <c r="S203" s="11">
        <f t="shared" ref="S203:S261" si="26">AVERAGE(R201:R203)</f>
        <v>20.668461800666666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7">
        <v>13.580269186333334</v>
      </c>
      <c r="D204" s="9">
        <f t="shared" si="21"/>
        <v>11.937326181000001</v>
      </c>
      <c r="E204" s="12">
        <v>1.6862389166666665</v>
      </c>
      <c r="F204" s="36">
        <v>1.2892143476666664</v>
      </c>
      <c r="G204" s="11">
        <f t="shared" si="22"/>
        <v>1.8905327889999999</v>
      </c>
      <c r="H204" s="38">
        <v>9.2979074166666642</v>
      </c>
      <c r="I204" s="36">
        <v>11.695364577666664</v>
      </c>
      <c r="J204" s="11">
        <f t="shared" si="23"/>
        <v>10.570191032999999</v>
      </c>
      <c r="K204" s="38">
        <v>21.117849499999998</v>
      </c>
      <c r="L204" s="36">
        <v>13.254058085999999</v>
      </c>
      <c r="M204" s="11">
        <f t="shared" si="24"/>
        <v>14.695809056333331</v>
      </c>
      <c r="N204" s="38">
        <v>20.104578500000002</v>
      </c>
      <c r="O204" s="36">
        <v>11.589783999000002</v>
      </c>
      <c r="P204" s="11">
        <f t="shared" si="25"/>
        <v>12.343666218666664</v>
      </c>
      <c r="Q204" s="38">
        <v>17.822289916666666</v>
      </c>
      <c r="R204" s="36">
        <v>21.454067181666666</v>
      </c>
      <c r="S204" s="11">
        <f t="shared" si="26"/>
        <v>20.851962968999995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7">
        <v>17.877142400333334</v>
      </c>
      <c r="D205" s="9">
        <f t="shared" si="21"/>
        <v>14.742700433666668</v>
      </c>
      <c r="E205" s="12">
        <v>0.29333891666666645</v>
      </c>
      <c r="F205" s="36">
        <v>2.3835710226666667</v>
      </c>
      <c r="G205" s="11">
        <f t="shared" si="22"/>
        <v>1.4693392556666665</v>
      </c>
      <c r="H205" s="38">
        <v>9.2747214166666652</v>
      </c>
      <c r="I205" s="36">
        <v>13.860959776666665</v>
      </c>
      <c r="J205" s="11">
        <f t="shared" si="23"/>
        <v>12.054562771333332</v>
      </c>
      <c r="K205" s="38">
        <v>15.658796499999999</v>
      </c>
      <c r="L205" s="36">
        <v>14.170106203</v>
      </c>
      <c r="M205" s="11">
        <f t="shared" si="24"/>
        <v>15.005155230666665</v>
      </c>
      <c r="N205" s="38">
        <v>21.944686500000003</v>
      </c>
      <c r="O205" s="36">
        <v>12.720266301000002</v>
      </c>
      <c r="P205" s="11">
        <f t="shared" si="25"/>
        <v>14.187486789999999</v>
      </c>
      <c r="Q205" s="38">
        <v>12.687745916666666</v>
      </c>
      <c r="R205" s="36">
        <v>23.394698625666663</v>
      </c>
      <c r="S205" s="11">
        <f t="shared" si="26"/>
        <v>22.266578591999998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7">
        <v>10.686677847333334</v>
      </c>
      <c r="D206" s="9">
        <f t="shared" si="21"/>
        <v>14.048029811333334</v>
      </c>
      <c r="E206" s="12">
        <v>10.059847916666666</v>
      </c>
      <c r="F206" s="36">
        <v>8.5832944706666652</v>
      </c>
      <c r="G206" s="11">
        <f t="shared" si="22"/>
        <v>4.0853599469999997</v>
      </c>
      <c r="H206" s="38">
        <v>10.405039416666664</v>
      </c>
      <c r="I206" s="36">
        <v>15.643850917666665</v>
      </c>
      <c r="J206" s="11">
        <f t="shared" si="23"/>
        <v>13.733391757333331</v>
      </c>
      <c r="K206" s="38">
        <v>9.3073294999999998</v>
      </c>
      <c r="L206" s="36">
        <v>17.536689773999999</v>
      </c>
      <c r="M206" s="11">
        <f t="shared" si="24"/>
        <v>14.986951354333334</v>
      </c>
      <c r="N206" s="38">
        <v>14.237610500000001</v>
      </c>
      <c r="O206" s="36">
        <v>10.145559908000001</v>
      </c>
      <c r="P206" s="11">
        <f t="shared" si="25"/>
        <v>11.485203402666668</v>
      </c>
      <c r="Q206" s="38">
        <v>17.295935916666664</v>
      </c>
      <c r="R206" s="36">
        <v>26.170628546666663</v>
      </c>
      <c r="S206" s="11">
        <f t="shared" si="26"/>
        <v>23.67313145133333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7">
        <v>12.787101936333334</v>
      </c>
      <c r="D207" s="9">
        <f t="shared" si="21"/>
        <v>13.783640728000002</v>
      </c>
      <c r="E207" s="12">
        <v>11.734541916666668</v>
      </c>
      <c r="F207" s="36">
        <v>10.741810227666669</v>
      </c>
      <c r="G207" s="11">
        <f t="shared" si="22"/>
        <v>7.2362252403333329</v>
      </c>
      <c r="H207" s="38">
        <v>10.537644416666666</v>
      </c>
      <c r="I207" s="36">
        <v>16.195751363666666</v>
      </c>
      <c r="J207" s="11">
        <f t="shared" si="23"/>
        <v>15.233520685999999</v>
      </c>
      <c r="K207" s="38">
        <v>-0.32133850000000042</v>
      </c>
      <c r="L207" s="36">
        <v>11.825294393</v>
      </c>
      <c r="M207" s="11">
        <f t="shared" si="24"/>
        <v>14.510696789999999</v>
      </c>
      <c r="N207" s="38">
        <v>11.977885500000001</v>
      </c>
      <c r="O207" s="36">
        <v>15.242705536000001</v>
      </c>
      <c r="P207" s="11">
        <f t="shared" si="25"/>
        <v>12.702843915000003</v>
      </c>
      <c r="Q207" s="38">
        <v>17.828498916666668</v>
      </c>
      <c r="R207" s="36">
        <v>29.575499553666667</v>
      </c>
      <c r="S207" s="11">
        <f t="shared" si="26"/>
        <v>26.380275575333332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7">
        <v>12.345358230333336</v>
      </c>
      <c r="D208" s="9">
        <f t="shared" si="21"/>
        <v>11.939712671333334</v>
      </c>
      <c r="E208" s="12">
        <v>8.9966139166666661</v>
      </c>
      <c r="F208" s="36">
        <v>11.985448435666665</v>
      </c>
      <c r="G208" s="11">
        <f t="shared" si="22"/>
        <v>10.436851044666666</v>
      </c>
      <c r="H208" s="38">
        <v>11.809987416666665</v>
      </c>
      <c r="I208" s="36">
        <v>14.938662539666666</v>
      </c>
      <c r="J208" s="11">
        <f t="shared" si="23"/>
        <v>15.592754940333331</v>
      </c>
      <c r="K208" s="38">
        <v>10.5385065</v>
      </c>
      <c r="L208" s="36">
        <v>16.13672618</v>
      </c>
      <c r="M208" s="11">
        <f t="shared" si="24"/>
        <v>15.166236782333334</v>
      </c>
      <c r="N208" s="38">
        <v>8.1434704999999994</v>
      </c>
      <c r="O208" s="36">
        <v>16.539376132000001</v>
      </c>
      <c r="P208" s="11">
        <f t="shared" si="25"/>
        <v>13.975880525333332</v>
      </c>
      <c r="Q208" s="38">
        <v>13.134261916666667</v>
      </c>
      <c r="R208" s="36">
        <v>24.127194200666665</v>
      </c>
      <c r="S208" s="11">
        <f t="shared" si="26"/>
        <v>26.624440766999999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7">
        <v>16.570504545333335</v>
      </c>
      <c r="D209" s="9">
        <f t="shared" si="21"/>
        <v>13.900988237333335</v>
      </c>
      <c r="E209" s="12">
        <v>8.2406809166666655</v>
      </c>
      <c r="F209" s="36">
        <v>12.024245248666666</v>
      </c>
      <c r="G209" s="11">
        <f t="shared" si="22"/>
        <v>11.583834637333334</v>
      </c>
      <c r="H209" s="38">
        <v>13.628316416666665</v>
      </c>
      <c r="I209" s="36">
        <v>15.108855847666666</v>
      </c>
      <c r="J209" s="11">
        <f t="shared" si="23"/>
        <v>15.414423250333334</v>
      </c>
      <c r="K209" s="38">
        <v>11.437229500000001</v>
      </c>
      <c r="L209" s="36">
        <v>20.526579428000002</v>
      </c>
      <c r="M209" s="11">
        <f t="shared" si="24"/>
        <v>16.162866666999999</v>
      </c>
      <c r="N209" s="38">
        <v>6.8628105000000001</v>
      </c>
      <c r="O209" s="36">
        <v>13.787341718</v>
      </c>
      <c r="P209" s="11">
        <f t="shared" si="25"/>
        <v>15.189807795333335</v>
      </c>
      <c r="Q209" s="38">
        <v>14.171790916666666</v>
      </c>
      <c r="R209" s="36">
        <v>22.343095088666665</v>
      </c>
      <c r="S209" s="11">
        <f t="shared" si="26"/>
        <v>25.348596280999999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7">
        <v>14.237283673333334</v>
      </c>
      <c r="D210" s="9">
        <f t="shared" si="21"/>
        <v>14.384382149666669</v>
      </c>
      <c r="E210" s="12">
        <v>6.6606909166666668</v>
      </c>
      <c r="F210" s="36">
        <v>10.827360151666667</v>
      </c>
      <c r="G210" s="11">
        <f t="shared" si="22"/>
        <v>11.612351278666665</v>
      </c>
      <c r="H210" s="38">
        <v>17.987998416666663</v>
      </c>
      <c r="I210" s="36">
        <v>16.514156902666663</v>
      </c>
      <c r="J210" s="11">
        <f t="shared" si="23"/>
        <v>15.520558429999999</v>
      </c>
      <c r="K210" s="38">
        <v>18.003954499999999</v>
      </c>
      <c r="L210" s="36">
        <v>25.024109400999997</v>
      </c>
      <c r="M210" s="11">
        <f t="shared" si="24"/>
        <v>20.562471669666667</v>
      </c>
      <c r="N210" s="38">
        <v>5.5241815000000001</v>
      </c>
      <c r="O210" s="36">
        <v>14.188255770000001</v>
      </c>
      <c r="P210" s="11">
        <f t="shared" si="25"/>
        <v>14.838324540000002</v>
      </c>
      <c r="Q210" s="38">
        <v>27.391067916666664</v>
      </c>
      <c r="R210" s="36">
        <v>25.040441427666664</v>
      </c>
      <c r="S210" s="11">
        <f t="shared" si="26"/>
        <v>23.836910239000002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7">
        <v>12.780348407333335</v>
      </c>
      <c r="D211" s="9">
        <f t="shared" si="21"/>
        <v>14.529378875333336</v>
      </c>
      <c r="E211" s="12">
        <v>9.1761819166666676</v>
      </c>
      <c r="F211" s="36">
        <v>11.780725219666667</v>
      </c>
      <c r="G211" s="11">
        <f t="shared" si="22"/>
        <v>11.544110206666668</v>
      </c>
      <c r="H211" s="38">
        <v>14.649140416666665</v>
      </c>
      <c r="I211" s="36">
        <v>13.087440768666665</v>
      </c>
      <c r="J211" s="11">
        <f t="shared" si="23"/>
        <v>14.903484506333333</v>
      </c>
      <c r="K211" s="38">
        <v>14.849747499999999</v>
      </c>
      <c r="L211" s="36">
        <v>18.582916123</v>
      </c>
      <c r="M211" s="11">
        <f t="shared" si="24"/>
        <v>21.377868317333334</v>
      </c>
      <c r="N211" s="38">
        <v>2.3815645000000005</v>
      </c>
      <c r="O211" s="36">
        <v>14.062355519</v>
      </c>
      <c r="P211" s="11">
        <f t="shared" si="25"/>
        <v>14.012651002333333</v>
      </c>
      <c r="Q211" s="38">
        <v>34.618526916666667</v>
      </c>
      <c r="R211" s="36">
        <v>24.784041283666667</v>
      </c>
      <c r="S211" s="11">
        <f t="shared" si="26"/>
        <v>24.055859266666669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7">
        <v>11.100611816333336</v>
      </c>
      <c r="D212" s="9">
        <f t="shared" si="21"/>
        <v>12.706081299000003</v>
      </c>
      <c r="E212" s="12">
        <v>14.000433916666665</v>
      </c>
      <c r="F212" s="36">
        <v>10.379727286666665</v>
      </c>
      <c r="G212" s="11">
        <f t="shared" si="22"/>
        <v>10.995937552666666</v>
      </c>
      <c r="H212" s="38">
        <v>19.490589416666666</v>
      </c>
      <c r="I212" s="36">
        <v>14.995265938666666</v>
      </c>
      <c r="J212" s="11">
        <f t="shared" si="23"/>
        <v>14.865621203333333</v>
      </c>
      <c r="K212" s="38">
        <v>23.0546495</v>
      </c>
      <c r="L212" s="36">
        <v>16.023299701999999</v>
      </c>
      <c r="M212" s="11">
        <f t="shared" si="24"/>
        <v>19.876775075333331</v>
      </c>
      <c r="N212" s="38">
        <v>9.5333295000000007</v>
      </c>
      <c r="O212" s="36">
        <v>12.713744876</v>
      </c>
      <c r="P212" s="11">
        <f t="shared" si="25"/>
        <v>13.654785388333332</v>
      </c>
      <c r="Q212" s="38">
        <v>31.193240916666667</v>
      </c>
      <c r="R212" s="36">
        <v>22.723382999666669</v>
      </c>
      <c r="S212" s="11">
        <f t="shared" si="26"/>
        <v>24.182621903666668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7">
        <v>14.565956323333335</v>
      </c>
      <c r="D213" s="9">
        <f t="shared" si="21"/>
        <v>12.815638849000001</v>
      </c>
      <c r="E213" s="12">
        <v>17.677425916666667</v>
      </c>
      <c r="F213" s="36">
        <v>13.257260070666668</v>
      </c>
      <c r="G213" s="11">
        <f t="shared" si="22"/>
        <v>11.805904192333335</v>
      </c>
      <c r="H213" s="38">
        <v>18.729147416666663</v>
      </c>
      <c r="I213" s="36">
        <v>13.248545538666663</v>
      </c>
      <c r="J213" s="11">
        <f t="shared" si="23"/>
        <v>13.777084081999996</v>
      </c>
      <c r="K213" s="38">
        <v>28.148331500000001</v>
      </c>
      <c r="L213" s="36">
        <v>20.337816897000003</v>
      </c>
      <c r="M213" s="11">
        <f t="shared" si="24"/>
        <v>18.314677574000001</v>
      </c>
      <c r="N213" s="38">
        <v>14.5369285</v>
      </c>
      <c r="O213" s="36">
        <v>12.486735026</v>
      </c>
      <c r="P213" s="11">
        <f t="shared" si="25"/>
        <v>13.087611807</v>
      </c>
      <c r="Q213" s="38">
        <v>36.488624916666666</v>
      </c>
      <c r="R213" s="36">
        <v>21.695501998666664</v>
      </c>
      <c r="S213" s="11">
        <f t="shared" si="26"/>
        <v>23.067642093999996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7">
        <v>19.576545888333335</v>
      </c>
      <c r="D214" s="9">
        <f t="shared" si="21"/>
        <v>15.081038009333335</v>
      </c>
      <c r="E214" s="12">
        <v>9.2135969166666669</v>
      </c>
      <c r="F214" s="36">
        <v>7.2378921156666669</v>
      </c>
      <c r="G214" s="11">
        <f t="shared" si="22"/>
        <v>10.291626491000001</v>
      </c>
      <c r="H214" s="38">
        <v>20.484054416666666</v>
      </c>
      <c r="I214" s="36">
        <v>14.195552080666666</v>
      </c>
      <c r="J214" s="11">
        <f t="shared" si="23"/>
        <v>14.146454519333332</v>
      </c>
      <c r="K214" s="38">
        <v>26.624460500000001</v>
      </c>
      <c r="L214" s="36">
        <v>16.916395927000003</v>
      </c>
      <c r="M214" s="11">
        <f t="shared" si="24"/>
        <v>17.759170842</v>
      </c>
      <c r="N214" s="38">
        <v>26.811500500000001</v>
      </c>
      <c r="O214" s="36">
        <v>18.880862776000001</v>
      </c>
      <c r="P214" s="11">
        <f t="shared" si="25"/>
        <v>14.693780892666666</v>
      </c>
      <c r="Q214" s="38">
        <v>31.862375916666664</v>
      </c>
      <c r="R214" s="36">
        <v>20.030323495666664</v>
      </c>
      <c r="S214" s="11">
        <f t="shared" si="26"/>
        <v>21.483069498000003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7">
        <v>21.447318352333333</v>
      </c>
      <c r="D215" s="9">
        <f t="shared" si="21"/>
        <v>18.529940188000001</v>
      </c>
      <c r="E215" s="12">
        <v>12.956631916666666</v>
      </c>
      <c r="F215" s="36">
        <v>10.665046509666666</v>
      </c>
      <c r="G215" s="11">
        <f t="shared" si="22"/>
        <v>10.386732898666667</v>
      </c>
      <c r="H215" s="38">
        <v>19.310743416666668</v>
      </c>
      <c r="I215" s="36">
        <v>15.868414356666667</v>
      </c>
      <c r="J215" s="11">
        <f t="shared" si="23"/>
        <v>14.437503991999998</v>
      </c>
      <c r="K215" s="38">
        <v>28.057219499999999</v>
      </c>
      <c r="L215" s="36">
        <v>16.521702212000001</v>
      </c>
      <c r="M215" s="11">
        <f t="shared" si="24"/>
        <v>17.925305012000003</v>
      </c>
      <c r="N215" s="38">
        <v>26.5851465</v>
      </c>
      <c r="O215" s="36">
        <v>17.319607510000001</v>
      </c>
      <c r="P215" s="11">
        <f t="shared" si="25"/>
        <v>16.229068437333336</v>
      </c>
      <c r="Q215" s="38">
        <v>25.919158916666667</v>
      </c>
      <c r="R215" s="36">
        <v>17.514983512666667</v>
      </c>
      <c r="S215" s="11">
        <f t="shared" si="26"/>
        <v>19.746936335666664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7">
        <v>15.202116611333336</v>
      </c>
      <c r="D216" s="9">
        <f t="shared" si="21"/>
        <v>18.741993617333335</v>
      </c>
      <c r="E216" s="12">
        <v>9.1686689166666664</v>
      </c>
      <c r="F216" s="36">
        <v>9.0354901526666662</v>
      </c>
      <c r="G216" s="11">
        <f t="shared" si="22"/>
        <v>8.9794762593333335</v>
      </c>
      <c r="H216" s="38">
        <v>9.6747324166666644</v>
      </c>
      <c r="I216" s="36">
        <v>11.905906201666664</v>
      </c>
      <c r="J216" s="11">
        <f t="shared" si="23"/>
        <v>13.989957546333335</v>
      </c>
      <c r="K216" s="38">
        <v>23.876720500000001</v>
      </c>
      <c r="L216" s="36">
        <v>15.535811681000002</v>
      </c>
      <c r="M216" s="11">
        <f t="shared" si="24"/>
        <v>16.324636606666669</v>
      </c>
      <c r="N216" s="38">
        <v>21.628291500000003</v>
      </c>
      <c r="O216" s="36">
        <v>12.695008101000003</v>
      </c>
      <c r="P216" s="11">
        <f t="shared" si="25"/>
        <v>16.298492795666665</v>
      </c>
      <c r="Q216" s="38">
        <v>18.388655916666664</v>
      </c>
      <c r="R216" s="36">
        <v>21.592323900666663</v>
      </c>
      <c r="S216" s="11">
        <f t="shared" si="26"/>
        <v>19.712543636333333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7">
        <v>15.669979263333333</v>
      </c>
      <c r="D217" s="9">
        <f t="shared" si="21"/>
        <v>17.439804742333333</v>
      </c>
      <c r="E217" s="12">
        <v>9.7081649166666661</v>
      </c>
      <c r="F217" s="36">
        <v>10.907107079666666</v>
      </c>
      <c r="G217" s="11">
        <f t="shared" si="22"/>
        <v>10.202547914</v>
      </c>
      <c r="H217" s="38">
        <v>10.285438416666665</v>
      </c>
      <c r="I217" s="36">
        <v>14.693481667666664</v>
      </c>
      <c r="J217" s="11">
        <f t="shared" si="23"/>
        <v>14.155934075333329</v>
      </c>
      <c r="K217" s="38">
        <v>23.652053500000001</v>
      </c>
      <c r="L217" s="36">
        <v>20.696958025000001</v>
      </c>
      <c r="M217" s="11">
        <f t="shared" si="24"/>
        <v>17.584823972666669</v>
      </c>
      <c r="N217" s="38">
        <v>23.595505500000002</v>
      </c>
      <c r="O217" s="36">
        <v>13.489784408000002</v>
      </c>
      <c r="P217" s="11">
        <f t="shared" si="25"/>
        <v>14.501466673000001</v>
      </c>
      <c r="Q217" s="38">
        <v>11.361098916666666</v>
      </c>
      <c r="R217" s="36">
        <v>21.796561988666667</v>
      </c>
      <c r="S217" s="11">
        <f t="shared" si="26"/>
        <v>20.301289800666666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7">
        <v>6.4679848943333349</v>
      </c>
      <c r="D218" s="9">
        <f t="shared" si="21"/>
        <v>12.446693589666667</v>
      </c>
      <c r="E218" s="12">
        <v>7.9540039166666663</v>
      </c>
      <c r="F218" s="36">
        <v>6.2944088756666661</v>
      </c>
      <c r="G218" s="11">
        <f t="shared" si="22"/>
        <v>8.7456687026666664</v>
      </c>
      <c r="H218" s="38">
        <v>10.451771416666666</v>
      </c>
      <c r="I218" s="36">
        <v>15.222588009666666</v>
      </c>
      <c r="J218" s="11">
        <f t="shared" si="23"/>
        <v>13.940658626333331</v>
      </c>
      <c r="K218" s="38">
        <v>-3.6845155000000007</v>
      </c>
      <c r="L218" s="36">
        <v>3.3653403319999997</v>
      </c>
      <c r="M218" s="11">
        <f t="shared" si="24"/>
        <v>13.199370012666668</v>
      </c>
      <c r="N218" s="38">
        <v>9.4240545000000004</v>
      </c>
      <c r="O218" s="36">
        <v>4.5110216140000006</v>
      </c>
      <c r="P218" s="11">
        <f t="shared" si="25"/>
        <v>10.231938041000001</v>
      </c>
      <c r="Q218" s="38">
        <v>10.204629916666665</v>
      </c>
      <c r="R218" s="36">
        <v>18.784786309666664</v>
      </c>
      <c r="S218" s="11">
        <f t="shared" si="26"/>
        <v>20.724557399666665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7">
        <v>11.263187224333334</v>
      </c>
      <c r="D219" s="9">
        <f t="shared" si="21"/>
        <v>11.133717127333334</v>
      </c>
      <c r="E219" s="12">
        <v>9.4130369166666661</v>
      </c>
      <c r="F219" s="36">
        <v>8.6594969776666666</v>
      </c>
      <c r="G219" s="11">
        <f t="shared" si="22"/>
        <v>8.6203376443333326</v>
      </c>
      <c r="H219" s="38">
        <v>11.175805416666666</v>
      </c>
      <c r="I219" s="36">
        <v>16.920167630666665</v>
      </c>
      <c r="J219" s="11">
        <f t="shared" si="23"/>
        <v>15.612079102666664</v>
      </c>
      <c r="K219" s="38">
        <v>4.8047574999999991</v>
      </c>
      <c r="L219" s="36">
        <v>16.434780370999999</v>
      </c>
      <c r="M219" s="11">
        <f t="shared" si="24"/>
        <v>13.499026242666666</v>
      </c>
      <c r="N219" s="38">
        <v>4.329444500000001</v>
      </c>
      <c r="O219" s="36">
        <v>7.5013637810000011</v>
      </c>
      <c r="P219" s="11">
        <f t="shared" si="25"/>
        <v>8.5007232676666682</v>
      </c>
      <c r="Q219" s="38">
        <v>12.095312916666666</v>
      </c>
      <c r="R219" s="36">
        <v>24.265407113666665</v>
      </c>
      <c r="S219" s="11">
        <f t="shared" si="26"/>
        <v>21.61558513733333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7">
        <v>17.620475834333334</v>
      </c>
      <c r="D220" s="9">
        <f t="shared" si="21"/>
        <v>11.783882651000001</v>
      </c>
      <c r="E220" s="12">
        <v>3.7522469166666665</v>
      </c>
      <c r="F220" s="36">
        <v>6.3582000286666664</v>
      </c>
      <c r="G220" s="11">
        <f t="shared" si="22"/>
        <v>7.1040352939999991</v>
      </c>
      <c r="H220" s="38">
        <v>13.209714416666666</v>
      </c>
      <c r="I220" s="36">
        <v>17.103818080666667</v>
      </c>
      <c r="J220" s="11">
        <f t="shared" si="23"/>
        <v>16.415524573666669</v>
      </c>
      <c r="K220" s="38">
        <v>5.1797164999999996</v>
      </c>
      <c r="L220" s="36">
        <v>12.684174548</v>
      </c>
      <c r="M220" s="11">
        <f t="shared" si="24"/>
        <v>10.828098417</v>
      </c>
      <c r="N220" s="38">
        <v>7.4919605000000002</v>
      </c>
      <c r="O220" s="36">
        <v>15.847146170999999</v>
      </c>
      <c r="P220" s="11">
        <f t="shared" si="25"/>
        <v>9.2865105220000004</v>
      </c>
      <c r="Q220" s="38">
        <v>13.970482916666665</v>
      </c>
      <c r="R220" s="36">
        <v>26.139611064666667</v>
      </c>
      <c r="S220" s="11">
        <f t="shared" si="26"/>
        <v>23.063268162666663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7">
        <v>16.925161305333333</v>
      </c>
      <c r="D221" s="9">
        <f t="shared" si="21"/>
        <v>15.269608121333334</v>
      </c>
      <c r="E221" s="12">
        <v>7.8907149166666661</v>
      </c>
      <c r="F221" s="36">
        <v>11.778820749666666</v>
      </c>
      <c r="G221" s="11">
        <f t="shared" si="22"/>
        <v>8.9321725853333334</v>
      </c>
      <c r="H221" s="38">
        <v>12.688042416666665</v>
      </c>
      <c r="I221" s="36">
        <v>15.123402519666666</v>
      </c>
      <c r="J221" s="11">
        <f t="shared" si="23"/>
        <v>16.382462743666665</v>
      </c>
      <c r="K221" s="38">
        <v>2.5383924999999996</v>
      </c>
      <c r="L221" s="36">
        <v>12.437286731</v>
      </c>
      <c r="M221" s="11">
        <f t="shared" si="24"/>
        <v>13.852080549999998</v>
      </c>
      <c r="N221" s="38">
        <v>13.9923565</v>
      </c>
      <c r="O221" s="36">
        <v>20.352264894999998</v>
      </c>
      <c r="P221" s="11">
        <f t="shared" si="25"/>
        <v>14.566924948999999</v>
      </c>
      <c r="Q221" s="38">
        <v>18.784588916666664</v>
      </c>
      <c r="R221" s="36">
        <v>29.212454183666665</v>
      </c>
      <c r="S221" s="11">
        <f t="shared" si="26"/>
        <v>26.539157454000001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7">
        <v>13.403092331333335</v>
      </c>
      <c r="D222" s="9">
        <f t="shared" si="21"/>
        <v>15.982909823666667</v>
      </c>
      <c r="E222" s="12">
        <v>7.9015199166666665</v>
      </c>
      <c r="F222" s="36">
        <v>11.942580516666666</v>
      </c>
      <c r="G222" s="11">
        <f t="shared" si="22"/>
        <v>10.026533765</v>
      </c>
      <c r="H222" s="38">
        <v>13.426948416666665</v>
      </c>
      <c r="I222" s="36">
        <v>12.044118940666666</v>
      </c>
      <c r="J222" s="11">
        <f t="shared" si="23"/>
        <v>14.757113180333333</v>
      </c>
      <c r="K222" s="38">
        <v>5.2949834999999998</v>
      </c>
      <c r="L222" s="36">
        <v>13.838544102</v>
      </c>
      <c r="M222" s="11">
        <f t="shared" si="24"/>
        <v>12.986668460333334</v>
      </c>
      <c r="N222" s="38">
        <v>5.3391745000000004</v>
      </c>
      <c r="O222" s="36">
        <v>14.453950107000001</v>
      </c>
      <c r="P222" s="11">
        <f t="shared" si="25"/>
        <v>16.88445372433333</v>
      </c>
      <c r="Q222" s="38">
        <v>28.257655916666664</v>
      </c>
      <c r="R222" s="36">
        <v>26.843876680666664</v>
      </c>
      <c r="S222" s="11">
        <f t="shared" si="26"/>
        <v>27.398647309666668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7">
        <v>16.356791678333334</v>
      </c>
      <c r="D223" s="9">
        <f t="shared" si="21"/>
        <v>15.561681771666665</v>
      </c>
      <c r="E223" s="12">
        <v>8.4142229166666667</v>
      </c>
      <c r="F223" s="36">
        <v>8.6428510626666668</v>
      </c>
      <c r="G223" s="11">
        <f t="shared" si="22"/>
        <v>10.788084109666665</v>
      </c>
      <c r="H223" s="38">
        <v>16.166072416666665</v>
      </c>
      <c r="I223" s="36">
        <v>15.061704150666666</v>
      </c>
      <c r="J223" s="11">
        <f t="shared" si="23"/>
        <v>14.076408536999999</v>
      </c>
      <c r="K223" s="38">
        <v>8.1092794999999995</v>
      </c>
      <c r="L223" s="36">
        <v>13.593336165</v>
      </c>
      <c r="M223" s="11">
        <f t="shared" si="24"/>
        <v>13.289722332666665</v>
      </c>
      <c r="N223" s="38">
        <v>-0.49073249999999957</v>
      </c>
      <c r="O223" s="36">
        <v>13.778190365</v>
      </c>
      <c r="P223" s="11">
        <f t="shared" si="25"/>
        <v>16.194801789</v>
      </c>
      <c r="Q223" s="38">
        <v>35.601653916666663</v>
      </c>
      <c r="R223" s="36">
        <v>26.759660053666664</v>
      </c>
      <c r="S223" s="11">
        <f t="shared" si="26"/>
        <v>27.605330305999999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7">
        <v>15.142068556333335</v>
      </c>
      <c r="D224" s="9">
        <f t="shared" si="21"/>
        <v>14.967317522000002</v>
      </c>
      <c r="E224" s="12">
        <v>12.265784916666668</v>
      </c>
      <c r="F224" s="36">
        <v>11.979862780666668</v>
      </c>
      <c r="G224" s="11">
        <f t="shared" si="22"/>
        <v>10.855098119999999</v>
      </c>
      <c r="H224" s="38">
        <v>19.572063416666666</v>
      </c>
      <c r="I224" s="36">
        <v>15.136292384666666</v>
      </c>
      <c r="J224" s="11">
        <f t="shared" si="23"/>
        <v>14.080705158666666</v>
      </c>
      <c r="K224" s="38">
        <v>21.223290500000001</v>
      </c>
      <c r="L224" s="36">
        <v>14.833253335000002</v>
      </c>
      <c r="M224" s="11">
        <f t="shared" si="24"/>
        <v>14.088377867333335</v>
      </c>
      <c r="N224" s="38">
        <v>13.817519500000001</v>
      </c>
      <c r="O224" s="36">
        <v>17.860055047000003</v>
      </c>
      <c r="P224" s="11">
        <f t="shared" si="25"/>
        <v>15.364065173</v>
      </c>
      <c r="Q224" s="38">
        <v>33.222442916666665</v>
      </c>
      <c r="R224" s="36">
        <v>24.837823343666663</v>
      </c>
      <c r="S224" s="11">
        <f t="shared" si="26"/>
        <v>26.147120026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7">
        <v>14.023042631333336</v>
      </c>
      <c r="D225" s="9">
        <f t="shared" si="21"/>
        <v>15.173967622000001</v>
      </c>
      <c r="E225" s="12">
        <v>13.886344916666665</v>
      </c>
      <c r="F225" s="36">
        <v>9.6033593216666659</v>
      </c>
      <c r="G225" s="11">
        <f t="shared" si="22"/>
        <v>10.075357721666668</v>
      </c>
      <c r="H225" s="38">
        <v>20.434997416666665</v>
      </c>
      <c r="I225" s="36">
        <v>14.006984158666665</v>
      </c>
      <c r="J225" s="11">
        <f t="shared" si="23"/>
        <v>14.734993564666667</v>
      </c>
      <c r="K225" s="38">
        <v>22.011287499999998</v>
      </c>
      <c r="L225" s="36">
        <v>12.882852099999997</v>
      </c>
      <c r="M225" s="11">
        <f t="shared" si="24"/>
        <v>13.769813866666667</v>
      </c>
      <c r="N225" s="38">
        <v>18.491274500000003</v>
      </c>
      <c r="O225" s="36">
        <v>15.564574241000003</v>
      </c>
      <c r="P225" s="11">
        <f t="shared" si="25"/>
        <v>15.734273217666669</v>
      </c>
      <c r="Q225" s="38">
        <v>35.894083916666666</v>
      </c>
      <c r="R225" s="36">
        <v>19.943513814666666</v>
      </c>
      <c r="S225" s="11">
        <f t="shared" si="26"/>
        <v>23.846999070666666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7">
        <v>14.709631403333335</v>
      </c>
      <c r="D226" s="9">
        <f t="shared" si="21"/>
        <v>14.624914197000003</v>
      </c>
      <c r="E226" s="12">
        <v>12.255134916666666</v>
      </c>
      <c r="F226" s="36">
        <v>10.617277775666667</v>
      </c>
      <c r="G226" s="11">
        <f t="shared" si="22"/>
        <v>10.733499959333335</v>
      </c>
      <c r="H226" s="38">
        <v>20.901084416666666</v>
      </c>
      <c r="I226" s="36">
        <v>13.581302795666666</v>
      </c>
      <c r="J226" s="11">
        <f t="shared" si="23"/>
        <v>14.241526446333332</v>
      </c>
      <c r="K226" s="38">
        <v>23.105967499999998</v>
      </c>
      <c r="L226" s="36">
        <v>11.959127495999999</v>
      </c>
      <c r="M226" s="11">
        <f t="shared" si="24"/>
        <v>13.225077643666665</v>
      </c>
      <c r="N226" s="38">
        <v>19.691345499999997</v>
      </c>
      <c r="O226" s="36">
        <v>11.527753196999997</v>
      </c>
      <c r="P226" s="11">
        <f t="shared" si="25"/>
        <v>14.984127495000001</v>
      </c>
      <c r="Q226" s="38">
        <v>30.960060916666663</v>
      </c>
      <c r="R226" s="36">
        <v>17.116890867666662</v>
      </c>
      <c r="S226" s="11">
        <f t="shared" si="26"/>
        <v>20.632742675333329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7">
        <v>10.983703643333333</v>
      </c>
      <c r="D227" s="9">
        <f t="shared" si="21"/>
        <v>13.238792559333335</v>
      </c>
      <c r="E227" s="12">
        <v>9.8530929166666663</v>
      </c>
      <c r="F227" s="36">
        <v>7.5237084906666665</v>
      </c>
      <c r="G227" s="11">
        <f t="shared" si="22"/>
        <v>9.2481151959999988</v>
      </c>
      <c r="H227" s="38">
        <v>18.375179416666665</v>
      </c>
      <c r="I227" s="36">
        <v>14.978247386666665</v>
      </c>
      <c r="J227" s="11">
        <f t="shared" si="23"/>
        <v>14.188844780333332</v>
      </c>
      <c r="K227" s="38">
        <v>24.482098499999999</v>
      </c>
      <c r="L227" s="36">
        <v>11.995229584999999</v>
      </c>
      <c r="M227" s="11">
        <f t="shared" si="24"/>
        <v>12.279069726999998</v>
      </c>
      <c r="N227" s="38">
        <v>18.067518499999998</v>
      </c>
      <c r="O227" s="36">
        <v>9.1855114069999981</v>
      </c>
      <c r="P227" s="11">
        <f t="shared" si="25"/>
        <v>12.092612948333333</v>
      </c>
      <c r="Q227" s="38">
        <v>30.273290916666667</v>
      </c>
      <c r="R227" s="36">
        <v>19.753440304666668</v>
      </c>
      <c r="S227" s="11">
        <f t="shared" si="26"/>
        <v>18.937948328999997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7">
        <v>7.3306666613333338</v>
      </c>
      <c r="D228" s="9">
        <f t="shared" si="21"/>
        <v>11.008000569333333</v>
      </c>
      <c r="E228" s="12">
        <v>16.156119916666665</v>
      </c>
      <c r="F228" s="36">
        <v>15.660594455666665</v>
      </c>
      <c r="G228" s="11">
        <f t="shared" si="22"/>
        <v>11.267193573999998</v>
      </c>
      <c r="H228" s="38">
        <v>17.529662416666667</v>
      </c>
      <c r="I228" s="36">
        <v>19.445699558666668</v>
      </c>
      <c r="J228" s="11">
        <f t="shared" si="23"/>
        <v>16.001749913666668</v>
      </c>
      <c r="K228" s="38">
        <v>18.0590665</v>
      </c>
      <c r="L228" s="36">
        <v>8.7256456750000009</v>
      </c>
      <c r="M228" s="11">
        <f t="shared" si="24"/>
        <v>10.893334252000001</v>
      </c>
      <c r="N228" s="38">
        <v>15.996724500000001</v>
      </c>
      <c r="O228" s="36">
        <v>5.7394426250000006</v>
      </c>
      <c r="P228" s="11">
        <f t="shared" si="25"/>
        <v>8.8175690763333332</v>
      </c>
      <c r="Q228" s="38">
        <v>16.218454916666666</v>
      </c>
      <c r="R228" s="36">
        <v>18.624521384666664</v>
      </c>
      <c r="S228" s="11">
        <f t="shared" si="26"/>
        <v>18.498284185666666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7">
        <v>4.9379542443333335</v>
      </c>
      <c r="D229" s="9">
        <f t="shared" si="21"/>
        <v>7.7507748496666666</v>
      </c>
      <c r="E229" s="12">
        <v>9.1857029166666671</v>
      </c>
      <c r="F229" s="36">
        <v>9.2412829136666677</v>
      </c>
      <c r="G229" s="11">
        <f t="shared" si="22"/>
        <v>10.808528619999999</v>
      </c>
      <c r="H229" s="38">
        <v>9.9447884166666647</v>
      </c>
      <c r="I229" s="36">
        <v>14.104399473666664</v>
      </c>
      <c r="J229" s="11">
        <f t="shared" si="23"/>
        <v>16.176115472999999</v>
      </c>
      <c r="K229" s="38">
        <v>16.3460705</v>
      </c>
      <c r="L229" s="36">
        <v>12.574549213999999</v>
      </c>
      <c r="M229" s="11">
        <f t="shared" si="24"/>
        <v>11.098474824666667</v>
      </c>
      <c r="N229" s="38">
        <v>15.7991685</v>
      </c>
      <c r="O229" s="36">
        <v>5.0802481100000012</v>
      </c>
      <c r="P229" s="11">
        <f t="shared" si="25"/>
        <v>6.6684007140000006</v>
      </c>
      <c r="Q229" s="38">
        <v>9.5542709166666651</v>
      </c>
      <c r="R229" s="36">
        <v>19.716036804666665</v>
      </c>
      <c r="S229" s="11">
        <f t="shared" si="26"/>
        <v>19.364666164666666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7">
        <v>10.891529754333336</v>
      </c>
      <c r="D230" s="9">
        <f t="shared" si="21"/>
        <v>7.720050220000001</v>
      </c>
      <c r="E230" s="12">
        <v>8.566934916666666</v>
      </c>
      <c r="F230" s="36">
        <v>6.4407535866666663</v>
      </c>
      <c r="G230" s="11">
        <f t="shared" si="22"/>
        <v>10.447543652</v>
      </c>
      <c r="H230" s="38">
        <v>9.8544144166666658</v>
      </c>
      <c r="I230" s="36">
        <v>14.617304853666667</v>
      </c>
      <c r="J230" s="11">
        <f t="shared" si="23"/>
        <v>16.055801295333335</v>
      </c>
      <c r="K230" s="38">
        <v>-3.7231995000000007</v>
      </c>
      <c r="L230" s="36">
        <v>2.5942578289999991</v>
      </c>
      <c r="M230" s="11">
        <f t="shared" si="24"/>
        <v>7.964817572666667</v>
      </c>
      <c r="N230" s="38">
        <v>11.5586795</v>
      </c>
      <c r="O230" s="36">
        <v>5.4448511829999999</v>
      </c>
      <c r="P230" s="11">
        <f t="shared" si="25"/>
        <v>5.4215139726666672</v>
      </c>
      <c r="Q230" s="38">
        <v>11.707375916666667</v>
      </c>
      <c r="R230" s="36">
        <v>20.132884869666668</v>
      </c>
      <c r="S230" s="11">
        <f t="shared" si="26"/>
        <v>19.491147686333331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7">
        <v>8.0977446543333347</v>
      </c>
      <c r="D231" s="9">
        <f t="shared" si="21"/>
        <v>7.9757428843333349</v>
      </c>
      <c r="E231" s="12">
        <v>5.2315999166666662</v>
      </c>
      <c r="F231" s="36">
        <v>4.6644908006666661</v>
      </c>
      <c r="G231" s="11">
        <f t="shared" si="22"/>
        <v>6.7821757670000009</v>
      </c>
      <c r="H231" s="38">
        <v>8.2154394166666656</v>
      </c>
      <c r="I231" s="36">
        <v>14.274143813666665</v>
      </c>
      <c r="J231" s="11">
        <f t="shared" si="23"/>
        <v>14.331949380333333</v>
      </c>
      <c r="K231" s="38">
        <v>10.423733500000001</v>
      </c>
      <c r="L231" s="36">
        <v>21.623170118000001</v>
      </c>
      <c r="M231" s="11">
        <f t="shared" si="24"/>
        <v>12.263992387</v>
      </c>
      <c r="N231" s="38">
        <v>4.8593625000000005</v>
      </c>
      <c r="O231" s="36">
        <v>8.2310663559999995</v>
      </c>
      <c r="P231" s="11">
        <f t="shared" si="25"/>
        <v>6.2520552163333329</v>
      </c>
      <c r="Q231" s="38">
        <v>12.993053916666666</v>
      </c>
      <c r="R231" s="36">
        <v>26.546716106666665</v>
      </c>
      <c r="S231" s="11">
        <f t="shared" si="26"/>
        <v>22.131879260333335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7">
        <v>3.0504564993333343</v>
      </c>
      <c r="D232" s="9">
        <f t="shared" si="21"/>
        <v>7.3465769693333343</v>
      </c>
      <c r="E232" s="12">
        <v>7.3578989166666666</v>
      </c>
      <c r="F232" s="36">
        <v>9.9350268586666672</v>
      </c>
      <c r="G232" s="11">
        <f t="shared" si="22"/>
        <v>7.0134237486666668</v>
      </c>
      <c r="H232" s="38">
        <v>10.775822416666665</v>
      </c>
      <c r="I232" s="36">
        <v>15.759166498666666</v>
      </c>
      <c r="J232" s="11">
        <f t="shared" si="23"/>
        <v>14.883538388666665</v>
      </c>
      <c r="K232" s="38">
        <v>13.6205085</v>
      </c>
      <c r="L232" s="36">
        <v>23.858787104000001</v>
      </c>
      <c r="M232" s="11">
        <f t="shared" si="24"/>
        <v>16.025405017000001</v>
      </c>
      <c r="N232" s="38">
        <v>-6.7906234999999988</v>
      </c>
      <c r="O232" s="36">
        <v>1.8974078710000004</v>
      </c>
      <c r="P232" s="11">
        <f t="shared" si="25"/>
        <v>5.1911084700000005</v>
      </c>
      <c r="Q232" s="38">
        <v>10.205262916666666</v>
      </c>
      <c r="R232" s="36">
        <v>24.171132335666666</v>
      </c>
      <c r="S232" s="11">
        <f t="shared" si="26"/>
        <v>23.616911104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7">
        <v>5.468713802333335</v>
      </c>
      <c r="D233" s="9">
        <f t="shared" si="21"/>
        <v>5.5389716520000007</v>
      </c>
      <c r="E233" s="12">
        <v>0.88456891666666637</v>
      </c>
      <c r="F233" s="36">
        <v>5.038131477666667</v>
      </c>
      <c r="G233" s="11">
        <f t="shared" si="22"/>
        <v>6.5458830456666668</v>
      </c>
      <c r="H233" s="38">
        <v>13.040375416666665</v>
      </c>
      <c r="I233" s="36">
        <v>16.312746409666666</v>
      </c>
      <c r="J233" s="11">
        <f t="shared" si="23"/>
        <v>15.448685574000001</v>
      </c>
      <c r="K233" s="38">
        <v>8.5266035000000002</v>
      </c>
      <c r="L233" s="36">
        <v>20.137881398000001</v>
      </c>
      <c r="M233" s="11">
        <f t="shared" si="24"/>
        <v>21.873279540000002</v>
      </c>
      <c r="N233" s="38">
        <v>1.7000545000000005</v>
      </c>
      <c r="O233" s="36">
        <v>8.2769353550000009</v>
      </c>
      <c r="P233" s="11">
        <f t="shared" si="25"/>
        <v>6.1351365273333336</v>
      </c>
      <c r="Q233" s="38">
        <v>11.998834916666667</v>
      </c>
      <c r="R233" s="36">
        <v>24.607986725666667</v>
      </c>
      <c r="S233" s="11">
        <f t="shared" si="26"/>
        <v>25.108611722666666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7">
        <v>10.394223548333335</v>
      </c>
      <c r="D234" s="9">
        <f t="shared" si="21"/>
        <v>6.3044646166666682</v>
      </c>
      <c r="E234" s="12">
        <v>2.2822469166666663</v>
      </c>
      <c r="F234" s="36">
        <v>6.5908032166666661</v>
      </c>
      <c r="G234" s="11">
        <f t="shared" si="22"/>
        <v>7.1879871843333332</v>
      </c>
      <c r="H234" s="38">
        <v>16.629521416666666</v>
      </c>
      <c r="I234" s="36">
        <v>15.592166813666665</v>
      </c>
      <c r="J234" s="11">
        <f t="shared" si="23"/>
        <v>15.888026574</v>
      </c>
      <c r="K234" s="38">
        <v>4.8752575</v>
      </c>
      <c r="L234" s="36">
        <v>15.064851923999999</v>
      </c>
      <c r="M234" s="11">
        <f t="shared" si="24"/>
        <v>19.687173475333335</v>
      </c>
      <c r="N234" s="38">
        <v>-0.9059064999999995</v>
      </c>
      <c r="O234" s="36">
        <v>9.0568605909999995</v>
      </c>
      <c r="P234" s="11">
        <f t="shared" si="25"/>
        <v>6.4104012723333339</v>
      </c>
      <c r="Q234" s="38">
        <v>19.334781916666664</v>
      </c>
      <c r="R234" s="36">
        <v>18.269160613666664</v>
      </c>
      <c r="S234" s="11">
        <f t="shared" si="26"/>
        <v>22.349426558333334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7">
        <v>5.4168138773333343</v>
      </c>
      <c r="D235" s="9">
        <f t="shared" si="21"/>
        <v>7.0932504093333337</v>
      </c>
      <c r="E235" s="12">
        <v>2.0194569166666665</v>
      </c>
      <c r="F235" s="36">
        <v>3.3128134726666665</v>
      </c>
      <c r="G235" s="11">
        <f t="shared" si="22"/>
        <v>4.9805827223333337</v>
      </c>
      <c r="H235" s="38">
        <v>11.385454416666665</v>
      </c>
      <c r="I235" s="36">
        <v>10.292266119666666</v>
      </c>
      <c r="J235" s="11">
        <f t="shared" si="23"/>
        <v>14.065726447666664</v>
      </c>
      <c r="K235" s="38">
        <v>-13.803547500000001</v>
      </c>
      <c r="L235" s="36">
        <v>-7.3651002880000007</v>
      </c>
      <c r="M235" s="11">
        <f t="shared" si="24"/>
        <v>9.2792110113333326</v>
      </c>
      <c r="N235" s="38">
        <v>-14.204461499999999</v>
      </c>
      <c r="O235" s="36">
        <v>2.0789542369999996</v>
      </c>
      <c r="P235" s="11">
        <f t="shared" si="25"/>
        <v>6.4709167276666664</v>
      </c>
      <c r="Q235" s="38">
        <v>3.2283979166666659</v>
      </c>
      <c r="R235" s="36">
        <v>-4.4695213193333334</v>
      </c>
      <c r="S235" s="11">
        <f t="shared" si="26"/>
        <v>12.802542006666668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7">
        <v>-47.44994033366666</v>
      </c>
      <c r="D236" s="9">
        <f t="shared" si="21"/>
        <v>-10.54630096933333</v>
      </c>
      <c r="E236" s="12">
        <v>-10.945881083333333</v>
      </c>
      <c r="F236" s="36">
        <v>-10.765275566333333</v>
      </c>
      <c r="G236" s="11">
        <f t="shared" si="22"/>
        <v>-0.28721962566666664</v>
      </c>
      <c r="H236" s="38">
        <v>-25.002073583333335</v>
      </c>
      <c r="I236" s="36">
        <v>-29.659121321333334</v>
      </c>
      <c r="J236" s="11">
        <f t="shared" si="23"/>
        <v>-1.2582294626666684</v>
      </c>
      <c r="K236" s="38">
        <v>-60.539661499999994</v>
      </c>
      <c r="L236" s="36">
        <v>-67.582527186999997</v>
      </c>
      <c r="M236" s="11">
        <f t="shared" si="24"/>
        <v>-19.960925183666664</v>
      </c>
      <c r="N236" s="38">
        <v>-54.077262500000003</v>
      </c>
      <c r="O236" s="36">
        <v>-50.048251714000003</v>
      </c>
      <c r="P236" s="11">
        <f t="shared" si="25"/>
        <v>-12.970812295333333</v>
      </c>
      <c r="Q236" s="38">
        <v>-46.228386083333334</v>
      </c>
      <c r="R236" s="36">
        <v>-55.202745833333331</v>
      </c>
      <c r="S236" s="11">
        <f t="shared" si="26"/>
        <v>-13.801035513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7">
        <v>-72.386814343666671</v>
      </c>
      <c r="D237" s="9">
        <f t="shared" si="21"/>
        <v>-38.139980266666669</v>
      </c>
      <c r="E237" s="12">
        <v>-24.232024083333332</v>
      </c>
      <c r="F237" s="36">
        <v>-28.226750621333331</v>
      </c>
      <c r="G237" s="11">
        <f t="shared" si="22"/>
        <v>-11.893070905</v>
      </c>
      <c r="H237" s="38">
        <v>-7.8804745833333349</v>
      </c>
      <c r="I237" s="36">
        <v>-15.265569326333335</v>
      </c>
      <c r="J237" s="11">
        <f t="shared" si="23"/>
        <v>-11.544141509333334</v>
      </c>
      <c r="K237" s="38">
        <v>-44.030140500000002</v>
      </c>
      <c r="L237" s="36">
        <v>-55.223252649999999</v>
      </c>
      <c r="M237" s="11">
        <f t="shared" si="24"/>
        <v>-43.390293374999999</v>
      </c>
      <c r="N237" s="38">
        <v>-67.784584499999994</v>
      </c>
      <c r="O237" s="36">
        <v>-71.733611066999998</v>
      </c>
      <c r="P237" s="11">
        <f t="shared" si="25"/>
        <v>-39.900969514666663</v>
      </c>
      <c r="Q237" s="38">
        <v>-10.201488083333336</v>
      </c>
      <c r="R237" s="36">
        <v>-27.551768604333333</v>
      </c>
      <c r="S237" s="11">
        <f t="shared" si="26"/>
        <v>-29.074678585666664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7">
        <v>-70.067993132666658</v>
      </c>
      <c r="D238" s="9">
        <f t="shared" si="21"/>
        <v>-63.301582603333337</v>
      </c>
      <c r="E238" s="12">
        <v>-21.689515083333333</v>
      </c>
      <c r="F238" s="36">
        <v>-23.632766136333334</v>
      </c>
      <c r="G238" s="11">
        <f t="shared" si="22"/>
        <v>-20.874930774666666</v>
      </c>
      <c r="H238" s="38">
        <v>-3.4486855833333347</v>
      </c>
      <c r="I238" s="36">
        <v>-11.904690904333334</v>
      </c>
      <c r="J238" s="11">
        <f t="shared" si="23"/>
        <v>-18.943127184000002</v>
      </c>
      <c r="K238" s="38">
        <v>-12.879141499999999</v>
      </c>
      <c r="L238" s="36">
        <v>-26.165773835</v>
      </c>
      <c r="M238" s="11">
        <f t="shared" si="24"/>
        <v>-49.657184557333331</v>
      </c>
      <c r="N238" s="38">
        <v>-59.7230615</v>
      </c>
      <c r="O238" s="36">
        <v>-68.227189230999997</v>
      </c>
      <c r="P238" s="11">
        <f t="shared" si="25"/>
        <v>-63.336350670666661</v>
      </c>
      <c r="Q238" s="38">
        <v>15.888588916666667</v>
      </c>
      <c r="R238" s="36">
        <v>-0.38797907833333412</v>
      </c>
      <c r="S238" s="11">
        <f t="shared" si="26"/>
        <v>-27.714164505333333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7">
        <v>-54.855781444666668</v>
      </c>
      <c r="D239" s="9">
        <f t="shared" si="21"/>
        <v>-65.770196306999992</v>
      </c>
      <c r="E239" s="12">
        <v>-17.284129083333333</v>
      </c>
      <c r="F239" s="36">
        <v>-19.979167237333332</v>
      </c>
      <c r="G239" s="11">
        <f t="shared" si="22"/>
        <v>-23.946227998333331</v>
      </c>
      <c r="H239" s="38">
        <v>-4.2320765833333347</v>
      </c>
      <c r="I239" s="36">
        <v>-7.6923885553333342</v>
      </c>
      <c r="J239" s="11">
        <f t="shared" si="23"/>
        <v>-11.620882928666669</v>
      </c>
      <c r="K239" s="38">
        <v>1.9859844999999996</v>
      </c>
      <c r="L239" s="36">
        <v>-11.293505799000002</v>
      </c>
      <c r="M239" s="11">
        <f t="shared" si="24"/>
        <v>-30.894177428000003</v>
      </c>
      <c r="N239" s="38">
        <v>-47.452259500000004</v>
      </c>
      <c r="O239" s="36">
        <v>-55.885495246000005</v>
      </c>
      <c r="P239" s="11">
        <f t="shared" si="25"/>
        <v>-65.282098514666657</v>
      </c>
      <c r="Q239" s="38">
        <v>15.984992916666666</v>
      </c>
      <c r="R239" s="36">
        <v>3.8851872756666666</v>
      </c>
      <c r="S239" s="11">
        <f t="shared" si="26"/>
        <v>-8.018186802333334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7">
        <v>-38.828886239666666</v>
      </c>
      <c r="D240" s="9">
        <f t="shared" si="21"/>
        <v>-54.584220272333333</v>
      </c>
      <c r="E240" s="12">
        <v>-13.850040083333333</v>
      </c>
      <c r="F240" s="36">
        <v>-15.019318970333334</v>
      </c>
      <c r="G240" s="11">
        <f t="shared" si="22"/>
        <v>-19.543750781333333</v>
      </c>
      <c r="H240" s="38">
        <v>2.4391704166666655</v>
      </c>
      <c r="I240" s="36">
        <v>4.0257855506666651</v>
      </c>
      <c r="J240" s="11">
        <f t="shared" si="23"/>
        <v>-5.1904313030000004</v>
      </c>
      <c r="K240" s="38">
        <v>9.5310524999999995</v>
      </c>
      <c r="L240" s="36">
        <v>-0.6830382230000005</v>
      </c>
      <c r="M240" s="11">
        <f t="shared" si="24"/>
        <v>-12.714105952333332</v>
      </c>
      <c r="N240" s="38">
        <v>-32.096049499999999</v>
      </c>
      <c r="O240" s="36">
        <v>-43.927006055</v>
      </c>
      <c r="P240" s="11">
        <f t="shared" si="25"/>
        <v>-56.013230177333334</v>
      </c>
      <c r="Q240" s="38">
        <v>-0.22380708333333477</v>
      </c>
      <c r="R240" s="36">
        <v>1.5062385866666652</v>
      </c>
      <c r="S240" s="11">
        <f t="shared" si="26"/>
        <v>1.667815594666666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7">
        <v>-28.186345836666668</v>
      </c>
      <c r="D241" s="9">
        <f t="shared" si="21"/>
        <v>-40.623671173666672</v>
      </c>
      <c r="E241" s="12">
        <v>-12.244803083333334</v>
      </c>
      <c r="F241" s="36">
        <v>-12.975183831333334</v>
      </c>
      <c r="G241" s="11">
        <f t="shared" si="22"/>
        <v>-15.991223346333333</v>
      </c>
      <c r="H241" s="38">
        <v>-4.7628045833333346</v>
      </c>
      <c r="I241" s="36">
        <v>-0.58448928533333433</v>
      </c>
      <c r="J241" s="11">
        <f t="shared" si="23"/>
        <v>-1.4170307633333346</v>
      </c>
      <c r="K241" s="38">
        <v>9.0903704999999988</v>
      </c>
      <c r="L241" s="36">
        <v>6.0776754439999987</v>
      </c>
      <c r="M241" s="11">
        <f t="shared" si="24"/>
        <v>-1.9662895260000013</v>
      </c>
      <c r="N241" s="38">
        <v>-22.068440500000001</v>
      </c>
      <c r="O241" s="36">
        <v>-32.917390042000001</v>
      </c>
      <c r="P241" s="11">
        <f t="shared" si="25"/>
        <v>-44.24329711433333</v>
      </c>
      <c r="Q241" s="38">
        <v>-1.2833600833333341</v>
      </c>
      <c r="R241" s="36">
        <v>9.0752304316666645</v>
      </c>
      <c r="S241" s="11">
        <f t="shared" si="26"/>
        <v>4.8222187646666654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7">
        <v>-26.964840194666664</v>
      </c>
      <c r="D242" s="9">
        <f t="shared" si="21"/>
        <v>-31.326690756999998</v>
      </c>
      <c r="E242" s="12">
        <v>-12.316809083333332</v>
      </c>
      <c r="F242" s="36">
        <v>-15.136463570333333</v>
      </c>
      <c r="G242" s="11">
        <f t="shared" si="22"/>
        <v>-14.376988790666667</v>
      </c>
      <c r="H242" s="38">
        <v>-5.272243583333335</v>
      </c>
      <c r="I242" s="36">
        <v>-0.23150537533333537</v>
      </c>
      <c r="J242" s="11">
        <f t="shared" si="23"/>
        <v>1.0699302966666651</v>
      </c>
      <c r="K242" s="38">
        <v>1.8859804999999996</v>
      </c>
      <c r="L242" s="36">
        <v>8.0913865839999985</v>
      </c>
      <c r="M242" s="11">
        <f t="shared" si="24"/>
        <v>4.4953412683333323</v>
      </c>
      <c r="N242" s="38">
        <v>-22.416666499999998</v>
      </c>
      <c r="O242" s="36">
        <v>-29.338531571999997</v>
      </c>
      <c r="P242" s="11">
        <f t="shared" si="25"/>
        <v>-35.394309223</v>
      </c>
      <c r="Q242" s="38">
        <v>1.9424019166666655</v>
      </c>
      <c r="R242" s="36">
        <v>10.531552619666666</v>
      </c>
      <c r="S242" s="11">
        <f t="shared" si="26"/>
        <v>7.0376738793333322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7">
        <v>-25.744428900666666</v>
      </c>
      <c r="D243" s="9">
        <f t="shared" si="21"/>
        <v>-26.965204977333332</v>
      </c>
      <c r="E243" s="12">
        <v>-16.531431083333334</v>
      </c>
      <c r="F243" s="36">
        <v>-17.064985150333335</v>
      </c>
      <c r="G243" s="11">
        <f t="shared" si="22"/>
        <v>-15.058877517333334</v>
      </c>
      <c r="H243" s="38">
        <v>-8.7476485833333353</v>
      </c>
      <c r="I243" s="36">
        <v>-2.2487028673333356</v>
      </c>
      <c r="J243" s="11">
        <f t="shared" si="23"/>
        <v>-1.0215658426666685</v>
      </c>
      <c r="K243" s="38">
        <v>-10.422083500000001</v>
      </c>
      <c r="L243" s="36">
        <v>0.90946211299999824</v>
      </c>
      <c r="M243" s="11">
        <f t="shared" si="24"/>
        <v>5.0261747136666655</v>
      </c>
      <c r="N243" s="38">
        <v>-30.019902500000001</v>
      </c>
      <c r="O243" s="36">
        <v>-26.759142681</v>
      </c>
      <c r="P243" s="11">
        <f t="shared" si="25"/>
        <v>-29.671688098333334</v>
      </c>
      <c r="Q243" s="38">
        <v>-11.545194083333334</v>
      </c>
      <c r="R243" s="36">
        <v>3.4200350406666669</v>
      </c>
      <c r="S243" s="11">
        <f t="shared" si="26"/>
        <v>7.6756060306666667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7">
        <v>-20.342270014666667</v>
      </c>
      <c r="D244" s="9">
        <f t="shared" si="21"/>
        <v>-24.350513036666666</v>
      </c>
      <c r="E244" s="12">
        <v>-18.055407083333332</v>
      </c>
      <c r="F244" s="36">
        <v>-15.503076716333332</v>
      </c>
      <c r="G244" s="11">
        <f t="shared" si="22"/>
        <v>-15.901508479</v>
      </c>
      <c r="H244" s="38">
        <v>-8.3385065833333343</v>
      </c>
      <c r="I244" s="36">
        <v>-2.1326750643333341</v>
      </c>
      <c r="J244" s="11">
        <f t="shared" si="23"/>
        <v>-1.5376277690000018</v>
      </c>
      <c r="K244" s="38">
        <v>-13.2562055</v>
      </c>
      <c r="L244" s="36">
        <v>-0.63290269700000046</v>
      </c>
      <c r="M244" s="11">
        <f t="shared" si="24"/>
        <v>2.7893153333333323</v>
      </c>
      <c r="N244" s="38">
        <v>-32.670404500000004</v>
      </c>
      <c r="O244" s="36">
        <v>-23.098453824000003</v>
      </c>
      <c r="P244" s="11">
        <f t="shared" si="25"/>
        <v>-26.398709358999998</v>
      </c>
      <c r="Q244" s="38">
        <v>-12.472266083333336</v>
      </c>
      <c r="R244" s="36">
        <v>3.2872646956666642</v>
      </c>
      <c r="S244" s="11">
        <f t="shared" si="26"/>
        <v>5.7462841186666651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7">
        <v>-18.433497495666664</v>
      </c>
      <c r="D245" s="9">
        <f t="shared" si="21"/>
        <v>-21.506732137</v>
      </c>
      <c r="E245" s="12">
        <v>-16.114425083333334</v>
      </c>
      <c r="F245" s="36">
        <v>-11.144199732333334</v>
      </c>
      <c r="G245" s="11">
        <f t="shared" si="22"/>
        <v>-14.570753866333334</v>
      </c>
      <c r="H245" s="38">
        <v>-6.817071583333334</v>
      </c>
      <c r="I245" s="36">
        <v>-2.9217444073333341</v>
      </c>
      <c r="J245" s="11">
        <f t="shared" si="23"/>
        <v>-2.4343741130000009</v>
      </c>
      <c r="K245" s="38">
        <v>-14.3270445</v>
      </c>
      <c r="L245" s="36">
        <v>-0.71266275999999884</v>
      </c>
      <c r="M245" s="11">
        <f t="shared" si="24"/>
        <v>-0.1453677813333337</v>
      </c>
      <c r="N245" s="38">
        <v>-21.307953499999996</v>
      </c>
      <c r="O245" s="36">
        <v>-13.841404125999997</v>
      </c>
      <c r="P245" s="11">
        <f t="shared" si="25"/>
        <v>-21.233000210333334</v>
      </c>
      <c r="Q245" s="38">
        <v>-14.895002083333333</v>
      </c>
      <c r="R245" s="36">
        <v>-0.56562056933333338</v>
      </c>
      <c r="S245" s="11">
        <f t="shared" si="26"/>
        <v>2.0472263889999991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7">
        <v>-23.817695864666668</v>
      </c>
      <c r="D246" s="9">
        <f t="shared" si="21"/>
        <v>-20.864487791666665</v>
      </c>
      <c r="E246" s="12">
        <v>-16.758248083333331</v>
      </c>
      <c r="F246" s="36">
        <v>-11.838358462333332</v>
      </c>
      <c r="G246" s="11">
        <f t="shared" si="22"/>
        <v>-12.828544970333333</v>
      </c>
      <c r="H246" s="38">
        <v>-7.7475015833333352</v>
      </c>
      <c r="I246" s="36">
        <v>-8.7073837363333357</v>
      </c>
      <c r="J246" s="11">
        <f t="shared" si="23"/>
        <v>-4.5872677360000012</v>
      </c>
      <c r="K246" s="38">
        <v>-32.423849500000003</v>
      </c>
      <c r="L246" s="36">
        <v>-20.658159167000001</v>
      </c>
      <c r="M246" s="11">
        <f t="shared" si="24"/>
        <v>-7.334574874666667</v>
      </c>
      <c r="N246" s="38">
        <v>-36.081913499999999</v>
      </c>
      <c r="O246" s="36">
        <v>-25.632406664999998</v>
      </c>
      <c r="P246" s="11">
        <f t="shared" si="25"/>
        <v>-20.857421538333334</v>
      </c>
      <c r="Q246" s="38">
        <v>-14.336012083333335</v>
      </c>
      <c r="R246" s="36">
        <v>-15.251813057333335</v>
      </c>
      <c r="S246" s="11">
        <f t="shared" si="26"/>
        <v>-4.1767229770000016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7">
        <v>-19.733712955666661</v>
      </c>
      <c r="D247" s="9">
        <f t="shared" si="21"/>
        <v>-20.661635438666664</v>
      </c>
      <c r="E247" s="12">
        <v>-11.143214083333334</v>
      </c>
      <c r="F247" s="36">
        <v>-9.1236410583333338</v>
      </c>
      <c r="G247" s="11">
        <f t="shared" si="22"/>
        <v>-10.702066417666666</v>
      </c>
      <c r="H247" s="38">
        <v>2.9932144166666657</v>
      </c>
      <c r="I247" s="36">
        <v>1.7645413836666657</v>
      </c>
      <c r="J247" s="11">
        <f t="shared" si="23"/>
        <v>-3.2881955866666677</v>
      </c>
      <c r="K247" s="38">
        <v>-11.4044785</v>
      </c>
      <c r="L247" s="36">
        <v>-5.558369076</v>
      </c>
      <c r="M247" s="11">
        <f t="shared" si="24"/>
        <v>-8.9763970010000005</v>
      </c>
      <c r="N247" s="38">
        <v>-35.773399500000004</v>
      </c>
      <c r="O247" s="36">
        <v>-18.459142802000002</v>
      </c>
      <c r="P247" s="11">
        <f t="shared" si="25"/>
        <v>-19.310984530999999</v>
      </c>
      <c r="Q247" s="38">
        <v>12.214733916666667</v>
      </c>
      <c r="R247" s="36">
        <v>5.3095689046666665</v>
      </c>
      <c r="S247" s="11">
        <f t="shared" si="26"/>
        <v>-3.5026215740000004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7">
        <v>-18.791480765666666</v>
      </c>
      <c r="D248" s="9">
        <f t="shared" si="21"/>
        <v>-20.780963195333332</v>
      </c>
      <c r="E248" s="12">
        <v>-7.7377740833333339</v>
      </c>
      <c r="F248" s="36">
        <v>-7.0091674063333338</v>
      </c>
      <c r="G248" s="11">
        <f t="shared" si="22"/>
        <v>-9.323722308999999</v>
      </c>
      <c r="H248" s="38">
        <v>7.8952294166666652</v>
      </c>
      <c r="I248" s="36">
        <v>2.8680192696666653</v>
      </c>
      <c r="J248" s="11">
        <f t="shared" si="23"/>
        <v>-1.3582743610000014</v>
      </c>
      <c r="K248" s="38">
        <v>12.4272635</v>
      </c>
      <c r="L248" s="36">
        <v>3.9305572990000002</v>
      </c>
      <c r="M248" s="11">
        <f t="shared" si="24"/>
        <v>-7.428656981333333</v>
      </c>
      <c r="N248" s="38">
        <v>-19.676908499999996</v>
      </c>
      <c r="O248" s="36">
        <v>-15.900242498999996</v>
      </c>
      <c r="P248" s="11">
        <f t="shared" si="25"/>
        <v>-19.997263988666663</v>
      </c>
      <c r="Q248" s="38">
        <v>22.862895916666666</v>
      </c>
      <c r="R248" s="36">
        <v>13.306144313666666</v>
      </c>
      <c r="S248" s="11">
        <f t="shared" si="26"/>
        <v>1.1213000536666662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7">
        <v>-18.877172622</v>
      </c>
      <c r="D249" s="9">
        <f t="shared" si="21"/>
        <v>-19.134122114444441</v>
      </c>
      <c r="E249" s="12">
        <v>-0.65528399999999998</v>
      </c>
      <c r="F249" s="36">
        <v>-4.3256693899999998</v>
      </c>
      <c r="G249" s="11">
        <f t="shared" si="22"/>
        <v>-6.8194926182222231</v>
      </c>
      <c r="H249" s="38">
        <v>19.187984</v>
      </c>
      <c r="I249" s="36">
        <v>10.895084424</v>
      </c>
      <c r="J249" s="11">
        <f t="shared" si="23"/>
        <v>5.1758816924444444</v>
      </c>
      <c r="K249" s="38">
        <v>36.520704000000002</v>
      </c>
      <c r="L249" s="36">
        <v>23.365092779000001</v>
      </c>
      <c r="M249" s="11">
        <f t="shared" si="24"/>
        <v>7.2457603340000007</v>
      </c>
      <c r="N249" s="38">
        <v>-6.840376</v>
      </c>
      <c r="O249" s="36">
        <v>-11.610162004999999</v>
      </c>
      <c r="P249" s="11">
        <f t="shared" si="25"/>
        <v>-15.323182435333331</v>
      </c>
      <c r="Q249" s="38">
        <v>47.560006999999999</v>
      </c>
      <c r="R249" s="36">
        <v>28.693007297999998</v>
      </c>
      <c r="S249" s="11">
        <f t="shared" si="26"/>
        <v>15.769573505444443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7">
        <v>1.7145294540000009</v>
      </c>
      <c r="D250" s="9">
        <f t="shared" si="21"/>
        <v>-11.984707977888888</v>
      </c>
      <c r="E250" s="12">
        <v>1.2496769999999999</v>
      </c>
      <c r="F250" s="36">
        <v>-1.0913804130000002</v>
      </c>
      <c r="G250" s="11">
        <f t="shared" si="22"/>
        <v>-4.1420724031111114</v>
      </c>
      <c r="H250" s="38">
        <v>18.182943999999999</v>
      </c>
      <c r="I250" s="36">
        <v>8.7252105259999997</v>
      </c>
      <c r="J250" s="11">
        <f t="shared" si="23"/>
        <v>7.4961047398888878</v>
      </c>
      <c r="K250" s="38">
        <v>30.512</v>
      </c>
      <c r="L250" s="36">
        <v>15.574275043</v>
      </c>
      <c r="M250" s="11">
        <f t="shared" si="24"/>
        <v>14.289975040333333</v>
      </c>
      <c r="N250" s="38">
        <v>12.413057</v>
      </c>
      <c r="O250" s="36">
        <v>3.5786638840000009</v>
      </c>
      <c r="P250" s="11">
        <f t="shared" si="25"/>
        <v>-7.977246873333331</v>
      </c>
      <c r="Q250" s="38">
        <v>38.925753</v>
      </c>
      <c r="R250" s="36">
        <v>20.497145764999999</v>
      </c>
      <c r="S250" s="11">
        <f t="shared" si="26"/>
        <v>20.832099125555555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7">
        <v>5.8767233880000003</v>
      </c>
      <c r="D251" s="9">
        <f t="shared" si="21"/>
        <v>-3.7619732599999995</v>
      </c>
      <c r="E251" s="12">
        <v>6.6658910000000002</v>
      </c>
      <c r="F251" s="36">
        <v>3.3384898230000002</v>
      </c>
      <c r="G251" s="11">
        <f t="shared" si="22"/>
        <v>-0.69285332666666666</v>
      </c>
      <c r="H251" s="38">
        <v>12.03402</v>
      </c>
      <c r="I251" s="36">
        <v>8.7570810659999996</v>
      </c>
      <c r="J251" s="11">
        <f t="shared" si="23"/>
        <v>9.4591253386666665</v>
      </c>
      <c r="K251" s="38">
        <v>27.34018</v>
      </c>
      <c r="L251" s="36">
        <v>13.865041544</v>
      </c>
      <c r="M251" s="11">
        <f t="shared" si="24"/>
        <v>17.601469788666666</v>
      </c>
      <c r="N251" s="38">
        <v>9.4117879999999996</v>
      </c>
      <c r="O251" s="36">
        <v>1.6911480929999998</v>
      </c>
      <c r="P251" s="11">
        <f t="shared" si="25"/>
        <v>-2.113450009333333</v>
      </c>
      <c r="Q251" s="38">
        <v>29.699162999999999</v>
      </c>
      <c r="R251" s="36">
        <v>16.469152576999999</v>
      </c>
      <c r="S251" s="11">
        <f t="shared" si="26"/>
        <v>21.886435213333332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7">
        <v>5.75316224</v>
      </c>
      <c r="D252" s="9">
        <f t="shared" si="21"/>
        <v>4.4481383606666673</v>
      </c>
      <c r="E252" s="12">
        <v>1.9543790000000001</v>
      </c>
      <c r="F252" s="36">
        <v>-4.8751796999999764E-2</v>
      </c>
      <c r="G252" s="11">
        <f t="shared" si="22"/>
        <v>0.73278587100000026</v>
      </c>
      <c r="H252" s="38">
        <v>5.0438289999999997</v>
      </c>
      <c r="I252" s="36">
        <v>6.3065900419999998</v>
      </c>
      <c r="J252" s="11">
        <f t="shared" si="23"/>
        <v>7.929627211333333</v>
      </c>
      <c r="K252" s="38">
        <v>22.798604000000001</v>
      </c>
      <c r="L252" s="36">
        <v>11.393727071000001</v>
      </c>
      <c r="M252" s="11">
        <f t="shared" si="24"/>
        <v>13.611014552666667</v>
      </c>
      <c r="N252" s="38">
        <v>17.878278000000002</v>
      </c>
      <c r="O252" s="36">
        <v>4.2355229480000016</v>
      </c>
      <c r="P252" s="11">
        <f t="shared" si="25"/>
        <v>3.1684449750000012</v>
      </c>
      <c r="Q252" s="38">
        <v>17.600968999999999</v>
      </c>
      <c r="R252" s="36">
        <v>18.721603539</v>
      </c>
      <c r="S252" s="11">
        <f t="shared" si="26"/>
        <v>18.562633960333333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7">
        <v>10.812387508</v>
      </c>
      <c r="D253" s="9">
        <f t="shared" si="21"/>
        <v>7.4807577119999999</v>
      </c>
      <c r="E253" s="12">
        <v>5.6187079999999998</v>
      </c>
      <c r="F253" s="36">
        <v>4.4434635739999999</v>
      </c>
      <c r="G253" s="11">
        <f t="shared" si="22"/>
        <v>2.5777338666666667</v>
      </c>
      <c r="H253" s="38">
        <v>-0.55415700000000001</v>
      </c>
      <c r="I253" s="36">
        <v>3.6983915359999999</v>
      </c>
      <c r="J253" s="11">
        <f t="shared" si="23"/>
        <v>6.2540208813333331</v>
      </c>
      <c r="K253" s="38">
        <v>9.5522790000000004</v>
      </c>
      <c r="L253" s="36">
        <v>7.4023611210000002</v>
      </c>
      <c r="M253" s="11">
        <f t="shared" si="24"/>
        <v>10.887043245333333</v>
      </c>
      <c r="N253" s="38">
        <v>18.339904000000001</v>
      </c>
      <c r="O253" s="36">
        <v>7.4333492110000012</v>
      </c>
      <c r="P253" s="11">
        <f t="shared" si="25"/>
        <v>4.4533400840000006</v>
      </c>
      <c r="Q253" s="38">
        <v>4.9718410000000004</v>
      </c>
      <c r="R253" s="36">
        <v>15.583812963</v>
      </c>
      <c r="S253" s="11">
        <f t="shared" si="26"/>
        <v>16.924856359666666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7">
        <v>11.397460673000001</v>
      </c>
      <c r="D254" s="9">
        <f t="shared" si="21"/>
        <v>9.3210034736666678</v>
      </c>
      <c r="E254" s="12">
        <v>10.75835</v>
      </c>
      <c r="F254" s="36">
        <v>7.1466367169999998</v>
      </c>
      <c r="G254" s="11">
        <f t="shared" si="22"/>
        <v>3.8471161646666672</v>
      </c>
      <c r="H254" s="38">
        <v>9.1976610000000001</v>
      </c>
      <c r="I254" s="36">
        <v>14.608107978</v>
      </c>
      <c r="J254" s="11">
        <f t="shared" si="23"/>
        <v>8.2043631853333334</v>
      </c>
      <c r="K254" s="38">
        <v>7.4039739999999998</v>
      </c>
      <c r="L254" s="36">
        <v>14.068505261999999</v>
      </c>
      <c r="M254" s="11">
        <f t="shared" si="24"/>
        <v>10.954864484666667</v>
      </c>
      <c r="N254" s="38">
        <v>17.960540000000002</v>
      </c>
      <c r="O254" s="36">
        <v>10.268204276000002</v>
      </c>
      <c r="P254" s="11">
        <f t="shared" si="25"/>
        <v>7.3123588116666687</v>
      </c>
      <c r="Q254" s="38">
        <v>9.6767850000000006</v>
      </c>
      <c r="R254" s="36">
        <v>18.585570853</v>
      </c>
      <c r="S254" s="11">
        <f t="shared" si="26"/>
        <v>17.630329118333332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7">
        <v>16.386210615</v>
      </c>
      <c r="D255" s="9">
        <f t="shared" si="21"/>
        <v>12.865352932</v>
      </c>
      <c r="E255" s="12">
        <v>10.057917</v>
      </c>
      <c r="F255" s="36">
        <v>9.4016415450000004</v>
      </c>
      <c r="G255" s="11">
        <f t="shared" si="22"/>
        <v>6.9972472786666664</v>
      </c>
      <c r="H255" s="38">
        <v>3.3132549999999998</v>
      </c>
      <c r="I255" s="36">
        <v>10.315674575999999</v>
      </c>
      <c r="J255" s="11">
        <f t="shared" si="23"/>
        <v>9.5407246966666666</v>
      </c>
      <c r="K255" s="38">
        <v>1.734782</v>
      </c>
      <c r="L255" s="36">
        <v>13.728381957</v>
      </c>
      <c r="M255" s="11">
        <f t="shared" si="24"/>
        <v>11.733082779999998</v>
      </c>
      <c r="N255" s="38">
        <v>9.6143640000000001</v>
      </c>
      <c r="O255" s="36">
        <v>13.102112809999999</v>
      </c>
      <c r="P255" s="11">
        <f t="shared" si="25"/>
        <v>10.267888765666669</v>
      </c>
      <c r="Q255" s="38">
        <v>1.1525620000000001</v>
      </c>
      <c r="R255" s="36">
        <v>17.771779662</v>
      </c>
      <c r="S255" s="11">
        <f t="shared" si="26"/>
        <v>17.313721159333333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7">
        <v>22.753944551</v>
      </c>
      <c r="D256" s="9">
        <f t="shared" si="21"/>
        <v>16.845871946333332</v>
      </c>
      <c r="E256" s="12">
        <v>6.5724729999999996</v>
      </c>
      <c r="F256" s="36">
        <v>9.493725980999999</v>
      </c>
      <c r="G256" s="11">
        <f t="shared" si="22"/>
        <v>8.6806680810000003</v>
      </c>
      <c r="H256" s="38">
        <v>1.8567819999999999</v>
      </c>
      <c r="I256" s="36">
        <v>9.0073211190000002</v>
      </c>
      <c r="J256" s="11">
        <f t="shared" si="23"/>
        <v>11.310367890999999</v>
      </c>
      <c r="K256" s="38">
        <v>-2.743938</v>
      </c>
      <c r="L256" s="36">
        <v>11.951620524000001</v>
      </c>
      <c r="M256" s="11">
        <f t="shared" si="24"/>
        <v>13.249502581</v>
      </c>
      <c r="N256" s="38">
        <v>8.0890710000000006</v>
      </c>
      <c r="O256" s="36">
        <v>18.636103451</v>
      </c>
      <c r="P256" s="11">
        <f t="shared" si="25"/>
        <v>14.002140179</v>
      </c>
      <c r="Q256" s="38">
        <v>-7.9018259999999998</v>
      </c>
      <c r="R256" s="36">
        <v>9.5374845030000017</v>
      </c>
      <c r="S256" s="11">
        <f t="shared" si="26"/>
        <v>15.298278339333335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7">
        <v>12.127024194000001</v>
      </c>
      <c r="D257" s="9">
        <f t="shared" si="21"/>
        <v>17.089059786666667</v>
      </c>
      <c r="E257" s="12">
        <v>0.18346399999999999</v>
      </c>
      <c r="F257" s="8">
        <v>5.9968220150000002</v>
      </c>
      <c r="G257" s="11">
        <f t="shared" si="22"/>
        <v>8.2973965136666674</v>
      </c>
      <c r="H257" s="12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7">
        <v>7.6027819209999992</v>
      </c>
      <c r="D258" s="9">
        <f t="shared" si="21"/>
        <v>14.161250222000001</v>
      </c>
      <c r="E258" s="12">
        <v>0.60080599999999995</v>
      </c>
      <c r="F258" s="8">
        <v>6.1491317429999999</v>
      </c>
      <c r="G258" s="11">
        <f t="shared" si="22"/>
        <v>7.2132265796666672</v>
      </c>
      <c r="H258" s="12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7">
        <v>17.477296105000001</v>
      </c>
      <c r="D259" s="9">
        <f t="shared" si="21"/>
        <v>12.402367406666665</v>
      </c>
      <c r="E259" s="12">
        <v>6.4646150000000002</v>
      </c>
      <c r="F259" s="8">
        <v>9.1743468680000007</v>
      </c>
      <c r="G259" s="11">
        <f t="shared" si="22"/>
        <v>7.1067668753333342</v>
      </c>
      <c r="H259" s="12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7">
        <v>20.718942352000003</v>
      </c>
      <c r="D260" s="9">
        <f t="shared" si="21"/>
        <v>15.266340126000001</v>
      </c>
      <c r="E260" s="12">
        <v>8.1089870000000008</v>
      </c>
      <c r="F260" s="8">
        <v>9.1561589140000006</v>
      </c>
      <c r="G260" s="11">
        <f t="shared" si="22"/>
        <v>8.1598791750000004</v>
      </c>
      <c r="H260" s="12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7">
        <v>23.377481056000001</v>
      </c>
      <c r="D261" s="9">
        <f t="shared" si="21"/>
        <v>20.524573171000004</v>
      </c>
      <c r="E261" s="12">
        <v>13.871656</v>
      </c>
      <c r="F261" s="8">
        <v>10.300073362999999</v>
      </c>
      <c r="G261" s="11">
        <f t="shared" si="22"/>
        <v>9.543526381666668</v>
      </c>
      <c r="H261" s="12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7">
        <v>26.517447037000004</v>
      </c>
      <c r="D262" s="9">
        <f t="shared" ref="D262" si="29">AVERAGE(C260:C262)</f>
        <v>23.537956815000001</v>
      </c>
      <c r="E262" s="12">
        <v>13.742425000000001</v>
      </c>
      <c r="F262" s="8">
        <v>10.795158103</v>
      </c>
      <c r="G262" s="11">
        <f t="shared" ref="G262" si="30">AVERAGE(F260:F262)</f>
        <v>10.083796793333333</v>
      </c>
      <c r="H262" s="12">
        <v>22.300936</v>
      </c>
      <c r="I262" s="8">
        <v>12.148821803000001</v>
      </c>
      <c r="J262" s="11">
        <f t="shared" ref="J262" si="31">AVERAGE(I260:I262)</f>
        <v>11.795712504666668</v>
      </c>
      <c r="K262" s="12">
        <v>26.169467999999998</v>
      </c>
      <c r="L262" s="8">
        <v>9.8085085039999989</v>
      </c>
      <c r="M262" s="11">
        <f t="shared" ref="M262" si="32">AVERAGE(L260:L262)</f>
        <v>15.926493918333335</v>
      </c>
      <c r="N262" s="12">
        <v>30.618606</v>
      </c>
      <c r="O262" s="8">
        <v>21.423479710000002</v>
      </c>
      <c r="P262" s="11">
        <f t="shared" ref="P262" si="33">AVERAGE(O260:O262)</f>
        <v>23.792138708333329</v>
      </c>
      <c r="Q262" s="12">
        <v>32.948881999999998</v>
      </c>
      <c r="R262" s="8">
        <v>12.981776725999996</v>
      </c>
      <c r="S262" s="11">
        <f t="shared" ref="S262" si="34">AVERAGE(R260:R262)</f>
        <v>13.705564674999998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20.462684593000002</v>
      </c>
      <c r="Y262" s="11">
        <f t="shared" ref="Y262" si="35">AVERAGE(X260:X262)</f>
        <v>21.837334165666665</v>
      </c>
    </row>
    <row r="263" spans="1:25">
      <c r="A263" s="3">
        <v>44743</v>
      </c>
      <c r="B263" s="8">
        <v>27.507152999999999</v>
      </c>
      <c r="C263" s="37">
        <v>20.971962528999999</v>
      </c>
      <c r="D263" s="9">
        <f t="shared" ref="D263" si="36">AVERAGE(C261:C263)</f>
        <v>23.622296874</v>
      </c>
      <c r="E263" s="12">
        <v>14.775879</v>
      </c>
      <c r="F263" s="8">
        <v>10.898990565</v>
      </c>
      <c r="G263" s="11">
        <f t="shared" ref="G263" si="37">AVERAGE(F261:F263)</f>
        <v>10.664740676999999</v>
      </c>
      <c r="H263" s="12">
        <v>11.263878999999999</v>
      </c>
      <c r="I263" s="8">
        <v>8.0660095099999989</v>
      </c>
      <c r="J263" s="11">
        <f t="shared" ref="J263" si="38">AVERAGE(I261:I263)</f>
        <v>10.515497100333333</v>
      </c>
      <c r="K263" s="12">
        <v>19.489068</v>
      </c>
      <c r="L263" s="8">
        <v>5.8188768799999995</v>
      </c>
      <c r="M263" s="11">
        <f t="shared" ref="M263" si="39">AVERAGE(L261:L263)</f>
        <v>10.311648407333331</v>
      </c>
      <c r="N263" s="12">
        <v>22.583112</v>
      </c>
      <c r="O263" s="8">
        <v>14.936953982999999</v>
      </c>
      <c r="P263" s="11">
        <f t="shared" ref="P263" si="40">AVERAGE(O261:O263)</f>
        <v>19.699479837333332</v>
      </c>
      <c r="Q263" s="12">
        <v>24.179459000000001</v>
      </c>
      <c r="R263" s="8">
        <v>10.592059596000002</v>
      </c>
      <c r="S263" s="11">
        <f t="shared" ref="S263" si="41">AVERAGE(R261:R263)</f>
        <v>12.671492237666664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20.241158373000001</v>
      </c>
      <c r="Y263" s="11">
        <f t="shared" ref="Y263" si="42">AVERAGE(X261:X263)</f>
        <v>20.453307528333337</v>
      </c>
    </row>
    <row r="264" spans="1:25">
      <c r="A264" s="3">
        <v>44774</v>
      </c>
      <c r="B264" s="8">
        <v>30.729229</v>
      </c>
      <c r="C264" s="37">
        <v>18.676196521000001</v>
      </c>
      <c r="D264" s="9">
        <f t="shared" ref="D264" si="43">AVERAGE(C262:C264)</f>
        <v>22.055202029000004</v>
      </c>
      <c r="E264" s="12">
        <v>13.438926</v>
      </c>
      <c r="F264" s="8">
        <v>10.994234112000001</v>
      </c>
      <c r="G264" s="11">
        <f t="shared" ref="G264" si="44">AVERAGE(F262:F264)</f>
        <v>10.896127593333333</v>
      </c>
      <c r="H264" s="12">
        <v>8.5442160000000005</v>
      </c>
      <c r="I264" s="8">
        <v>9.7086951199999998</v>
      </c>
      <c r="J264" s="11">
        <f t="shared" ref="J264" si="45">AVERAGE(I262:I264)</f>
        <v>9.9745088109999998</v>
      </c>
      <c r="K264" s="12">
        <v>20.114841999999999</v>
      </c>
      <c r="L264" s="8">
        <v>8.1742494019999992</v>
      </c>
      <c r="M264" s="11">
        <f t="shared" ref="M264" si="46">AVERAGE(L262:L264)</f>
        <v>7.9338782619999995</v>
      </c>
      <c r="N264" s="12">
        <v>33.611606000000002</v>
      </c>
      <c r="O264" s="8">
        <v>18.863281104000002</v>
      </c>
      <c r="P264" s="11">
        <f t="shared" ref="P264" si="47">AVERAGE(O262:O264)</f>
        <v>18.407904932333334</v>
      </c>
      <c r="Q264" s="12">
        <v>12.213165</v>
      </c>
      <c r="R264" s="8">
        <v>12.975685378</v>
      </c>
      <c r="S264" s="11">
        <f t="shared" ref="S264" si="48">AVERAGE(R262:R264)</f>
        <v>12.1831739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16.540040417</v>
      </c>
      <c r="Y264" s="11">
        <f t="shared" ref="Y264" si="49">AVERAGE(X262:X264)</f>
        <v>19.081294461000002</v>
      </c>
    </row>
    <row r="265" spans="1:25">
      <c r="A265" s="3">
        <v>44805</v>
      </c>
      <c r="B265" s="8">
        <v>22.574497000000001</v>
      </c>
      <c r="C265" s="37">
        <v>12.754129059</v>
      </c>
      <c r="D265" s="9">
        <f t="shared" ref="D265" si="50">AVERAGE(C263:C265)</f>
        <v>17.467429369666668</v>
      </c>
      <c r="E265" s="12">
        <v>8.9745120000000007</v>
      </c>
      <c r="F265" s="8">
        <v>7.7860938070000003</v>
      </c>
      <c r="G265" s="11">
        <f t="shared" ref="G265" si="51">AVERAGE(F263:F265)</f>
        <v>9.8931061613333338</v>
      </c>
      <c r="H265" s="12">
        <v>4.1414260000000001</v>
      </c>
      <c r="I265" s="8">
        <v>8.5795507700000009</v>
      </c>
      <c r="J265" s="11">
        <f t="shared" ref="J265" si="52">AVERAGE(I263:I265)</f>
        <v>8.7847518000000004</v>
      </c>
      <c r="K265" s="12">
        <v>6.4142939999999999</v>
      </c>
      <c r="L265" s="8">
        <v>5.6798411560000002</v>
      </c>
      <c r="M265" s="11">
        <f t="shared" ref="M265" si="53">AVERAGE(L263:L265)</f>
        <v>6.5576558126666669</v>
      </c>
      <c r="N265" s="12">
        <v>20.828626</v>
      </c>
      <c r="O265" s="8">
        <v>10.197694889999999</v>
      </c>
      <c r="P265" s="11">
        <f t="shared" ref="P265" si="54">AVERAGE(O263:O265)</f>
        <v>14.665976659000002</v>
      </c>
      <c r="Q265" s="12">
        <v>-0.821048</v>
      </c>
      <c r="R265" s="8">
        <v>10.231636906</v>
      </c>
      <c r="S265" s="11">
        <f t="shared" ref="S265" si="55">AVERAGE(R263:R265)</f>
        <v>11.266460626666666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7">
        <v>11.393671811000001</v>
      </c>
      <c r="D266" s="9">
        <f t="shared" ref="D266" si="58">AVERAGE(C264:C266)</f>
        <v>14.274665797000003</v>
      </c>
      <c r="E266" s="12">
        <v>15.958183999999999</v>
      </c>
      <c r="F266" s="8">
        <v>11.726282564999998</v>
      </c>
      <c r="G266" s="11">
        <f t="shared" ref="G266" si="59">AVERAGE(F264:F266)</f>
        <v>10.168870161333333</v>
      </c>
      <c r="H266" s="12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16.722901692000001</v>
      </c>
      <c r="Y266" s="11">
        <f t="shared" ref="Y266" si="65">AVERAGE(X264:X266)</f>
        <v>16.877644852333336</v>
      </c>
    </row>
    <row r="267" spans="1:25">
      <c r="A267" s="3">
        <v>44866</v>
      </c>
      <c r="B267" s="8">
        <v>11.191382000000001</v>
      </c>
      <c r="C267" s="37">
        <v>11.828196359000001</v>
      </c>
      <c r="D267" s="9">
        <f t="shared" ref="D267" si="66">AVERAGE(C265:C267)</f>
        <v>11.991999076333334</v>
      </c>
      <c r="E267" s="12">
        <v>11.136706</v>
      </c>
      <c r="F267" s="8">
        <v>10.136577061000001</v>
      </c>
      <c r="G267" s="11">
        <f t="shared" ref="G267" si="67">AVERAGE(F265:F267)</f>
        <v>9.8829844776666658</v>
      </c>
      <c r="H267" s="12">
        <v>0.60055800000000004</v>
      </c>
      <c r="I267" s="8">
        <v>7.8735825740000003</v>
      </c>
      <c r="J267" s="11">
        <f t="shared" ref="J267" si="68">AVERAGE(I265:I267)</f>
        <v>7.7196417133333339</v>
      </c>
      <c r="K267" s="12">
        <v>-7.4569520000000002</v>
      </c>
      <c r="L267" s="8">
        <v>5.331623228999999</v>
      </c>
      <c r="M267" s="11">
        <f t="shared" ref="M267" si="69">AVERAGE(L265:L267)</f>
        <v>4.253665915</v>
      </c>
      <c r="N267" s="12">
        <v>4.5794509999999997</v>
      </c>
      <c r="O267" s="8">
        <v>8.1794576019999994</v>
      </c>
      <c r="P267" s="11">
        <f t="shared" ref="P267" si="70">AVERAGE(O265:O267)</f>
        <v>10.229204397666665</v>
      </c>
      <c r="Q267" s="12">
        <v>-8.4011840000000007</v>
      </c>
      <c r="R267" s="8">
        <v>9.3054937819999992</v>
      </c>
      <c r="S267" s="11">
        <f t="shared" ref="S267" si="71">AVERAGE(R265:R267)</f>
        <v>6.5874740850000002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18.15180002</v>
      </c>
      <c r="Y267" s="11">
        <f t="shared" ref="Y267" si="73">AVERAGE(X265:X267)</f>
        <v>17.414898053333332</v>
      </c>
    </row>
    <row r="268" spans="1:25">
      <c r="A268" s="3">
        <v>44896</v>
      </c>
      <c r="B268" s="8">
        <v>-6.0380399999999996</v>
      </c>
      <c r="C268" s="37">
        <v>4.8293177629999997</v>
      </c>
      <c r="D268" s="9">
        <f t="shared" ref="D268" si="74">AVERAGE(C266:C268)</f>
        <v>9.3503953109999998</v>
      </c>
      <c r="E268" s="12">
        <v>4.972118</v>
      </c>
      <c r="F268" s="8">
        <v>8.020108402</v>
      </c>
      <c r="G268" s="11">
        <f t="shared" ref="G268" si="75">AVERAGE(F266:F268)</f>
        <v>9.9609893426666662</v>
      </c>
      <c r="H268" s="12">
        <v>-5.5948310000000001</v>
      </c>
      <c r="I268" s="8">
        <v>2.2342846180000002</v>
      </c>
      <c r="J268" s="11">
        <f t="shared" ref="J268" si="76">AVERAGE(I266:I268)</f>
        <v>5.6045529959999998</v>
      </c>
      <c r="K268" s="12">
        <v>-9.1607850000000006</v>
      </c>
      <c r="L268" s="8">
        <v>6.9783804019999991</v>
      </c>
      <c r="M268" s="11">
        <f t="shared" ref="M268" si="77">AVERAGE(L266:L268)</f>
        <v>4.6865123303333327</v>
      </c>
      <c r="N268" s="12">
        <v>-5.3354249999999999</v>
      </c>
      <c r="O268" s="8">
        <v>5.7783210990000002</v>
      </c>
      <c r="P268" s="11">
        <f t="shared" ref="P268" si="78">AVERAGE(O266:O268)</f>
        <v>8.7560798006666669</v>
      </c>
      <c r="Q268" s="12">
        <v>-8.1789149999999999</v>
      </c>
      <c r="R268" s="8">
        <v>10.313952587999999</v>
      </c>
      <c r="S268" s="11">
        <f t="shared" ref="S268" si="79">AVERAGE(R266:R268)</f>
        <v>6.6149126456666663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19.476123520999998</v>
      </c>
      <c r="Y268" s="11">
        <f t="shared" ref="Y268" si="81">AVERAGE(X266:X268)</f>
        <v>18.116941744333335</v>
      </c>
    </row>
    <row r="269" spans="1:25">
      <c r="A269" s="3">
        <v>44927</v>
      </c>
      <c r="B269" s="8">
        <v>-1.8283069999999999</v>
      </c>
      <c r="C269" s="37">
        <v>4.8806049310000006</v>
      </c>
      <c r="D269" s="9">
        <f t="shared" ref="D269" si="82">AVERAGE(C267:C269)</f>
        <v>7.1793730176666672</v>
      </c>
      <c r="E269" s="12">
        <v>-10.081421000000001</v>
      </c>
      <c r="F269" s="8">
        <v>-3.5162455470000005</v>
      </c>
      <c r="G269" s="11">
        <f t="shared" ref="G269" si="83">AVERAGE(F267:F269)</f>
        <v>4.880146638666667</v>
      </c>
      <c r="H269" s="12">
        <v>4.6000160000000001</v>
      </c>
      <c r="I269" s="8">
        <v>9.0433543739999998</v>
      </c>
      <c r="J269" s="11">
        <f t="shared" ref="J269" si="84">AVERAGE(I267:I269)</f>
        <v>6.3837405220000001</v>
      </c>
      <c r="K269" s="12">
        <v>-8.9100099999999998</v>
      </c>
      <c r="L269" s="8">
        <v>8.0061199189999996</v>
      </c>
      <c r="M269" s="11">
        <f t="shared" ref="M269" si="85">AVERAGE(L267:L269)</f>
        <v>6.7720411833333323</v>
      </c>
      <c r="N269" s="12">
        <v>-3.6212119999999999</v>
      </c>
      <c r="O269" s="8">
        <v>6.5212923959999998</v>
      </c>
      <c r="P269" s="11">
        <f t="shared" ref="P269" si="86">AVERAGE(O267:O269)</f>
        <v>6.8263570323333331</v>
      </c>
      <c r="Q269" s="12">
        <v>1.1924220000000001</v>
      </c>
      <c r="R269" s="8">
        <v>17.134246173000001</v>
      </c>
      <c r="S269" s="11">
        <f t="shared" ref="S269" si="87">AVERAGE(R267:R269)</f>
        <v>12.251230847666667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19.577048361999999</v>
      </c>
      <c r="Y269" s="11">
        <f t="shared" ref="Y269" si="89">AVERAGE(X267:X269)</f>
        <v>19.068323967666668</v>
      </c>
    </row>
    <row r="270" spans="1:25">
      <c r="A270" s="3">
        <v>44958</v>
      </c>
      <c r="B270" s="8">
        <v>7.6608720000000003</v>
      </c>
      <c r="C270" s="37">
        <v>20.402415712</v>
      </c>
      <c r="D270" s="9">
        <f t="shared" ref="D270" si="90">AVERAGE(C268:C270)</f>
        <v>10.037446135333333</v>
      </c>
      <c r="E270" s="12">
        <v>6.3297759999999998</v>
      </c>
      <c r="F270" s="8">
        <v>12.530403736</v>
      </c>
      <c r="G270" s="11">
        <f t="shared" ref="G270" si="91">AVERAGE(F268:F270)</f>
        <v>5.678088863666666</v>
      </c>
      <c r="H270" s="12">
        <v>8.1495599999999992</v>
      </c>
      <c r="I270" s="8">
        <v>7.2856677499999991</v>
      </c>
      <c r="J270" s="11">
        <f t="shared" ref="J270" si="92">AVERAGE(I268:I270)</f>
        <v>6.1877689139999994</v>
      </c>
      <c r="K270" s="12">
        <v>-1.244502</v>
      </c>
      <c r="L270" s="8">
        <v>11.873861016999999</v>
      </c>
      <c r="M270" s="11">
        <f t="shared" ref="M270" si="93">AVERAGE(L268:L270)</f>
        <v>8.952787112666666</v>
      </c>
      <c r="N270" s="12">
        <v>4.0288029999999999</v>
      </c>
      <c r="O270" s="8">
        <v>15.186973074999999</v>
      </c>
      <c r="P270" s="11">
        <f t="shared" ref="P270" si="94">AVERAGE(O268:O270)</f>
        <v>9.1621955233333328</v>
      </c>
      <c r="Q270" s="12">
        <v>17.70402</v>
      </c>
      <c r="R270" s="8">
        <v>16.073657777000001</v>
      </c>
      <c r="S270" s="11">
        <f t="shared" ref="S270" si="95">AVERAGE(R268:R270)</f>
        <v>14.507285512666668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18.650737904</v>
      </c>
      <c r="Y270" s="11">
        <f t="shared" ref="Y270" si="97">AVERAGE(X268:X270)</f>
        <v>19.234636595666668</v>
      </c>
    </row>
    <row r="271" spans="1:25">
      <c r="A271" s="3">
        <v>44986</v>
      </c>
      <c r="B271" s="8">
        <v>-3.8060879999999999</v>
      </c>
      <c r="C271" s="37">
        <v>12.564787825</v>
      </c>
      <c r="D271" s="9">
        <f t="shared" ref="D271" si="98">AVERAGE(C269:C271)</f>
        <v>12.615936155999998</v>
      </c>
      <c r="E271" s="12">
        <v>4.5045549999999999</v>
      </c>
      <c r="F271" s="8">
        <v>7.5231852259999998</v>
      </c>
      <c r="G271" s="11">
        <f t="shared" ref="G271" si="99">AVERAGE(F269:F271)</f>
        <v>5.5124478049999999</v>
      </c>
      <c r="H271" s="12">
        <v>7.6641300000000001</v>
      </c>
      <c r="I271" s="8">
        <v>5.7122080010000005</v>
      </c>
      <c r="J271" s="11">
        <f t="shared" ref="J271" si="100">AVERAGE(I269:I271)</f>
        <v>7.3470767083333328</v>
      </c>
      <c r="K271" s="12">
        <v>9.4858639999999994</v>
      </c>
      <c r="L271" s="8">
        <v>12.959305235999999</v>
      </c>
      <c r="M271" s="11">
        <f t="shared" ref="M271" si="101">AVERAGE(L269:L271)</f>
        <v>10.946428724</v>
      </c>
      <c r="N271" s="12">
        <v>-1.672099</v>
      </c>
      <c r="O271" s="8">
        <v>15.123361150000001</v>
      </c>
      <c r="P271" s="11">
        <f t="shared" ref="P271" si="102">AVERAGE(O269:O271)</f>
        <v>12.277208873666666</v>
      </c>
      <c r="Q271" s="12">
        <v>18.176908999999998</v>
      </c>
      <c r="R271" s="8">
        <v>11.657385059999999</v>
      </c>
      <c r="S271" s="11">
        <f t="shared" ref="S271" si="103">AVERAGE(R269:R271)</f>
        <v>14.955096336666665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18.530432672000003</v>
      </c>
      <c r="Y271" s="11">
        <f t="shared" ref="Y271" si="105">AVERAGE(X269:X271)</f>
        <v>18.919406312666666</v>
      </c>
    </row>
    <row r="272" spans="1:25">
      <c r="A272" s="3">
        <v>45017</v>
      </c>
      <c r="B272" s="8">
        <v>15.118539</v>
      </c>
      <c r="C272" s="37">
        <v>16.343639523</v>
      </c>
      <c r="D272" s="9">
        <f t="shared" ref="D272" si="106">AVERAGE(C270:C272)</f>
        <v>16.436947686666667</v>
      </c>
      <c r="E272" s="12">
        <v>13.647460000000001</v>
      </c>
      <c r="F272" s="8">
        <v>14.940459480000001</v>
      </c>
      <c r="G272" s="11">
        <f t="shared" ref="G272" si="107">AVERAGE(F270:F272)</f>
        <v>11.664682814000001</v>
      </c>
      <c r="H272" s="12">
        <v>13.305614</v>
      </c>
      <c r="I272" s="8">
        <v>7.5431835889999999</v>
      </c>
      <c r="J272" s="11">
        <f t="shared" ref="J272" si="108">AVERAGE(I270:I272)</f>
        <v>6.8470197799999992</v>
      </c>
      <c r="K272" s="12">
        <v>24.299994999999999</v>
      </c>
      <c r="L272" s="8">
        <v>12.305155536999999</v>
      </c>
      <c r="M272" s="11">
        <f t="shared" ref="M272" si="109">AVERAGE(L270:L272)</f>
        <v>12.379440596666667</v>
      </c>
      <c r="N272" s="12">
        <v>15.056728</v>
      </c>
      <c r="O272" s="8">
        <v>17.828201382</v>
      </c>
      <c r="P272" s="11">
        <f t="shared" ref="P272" si="110">AVERAGE(O270:O272)</f>
        <v>16.046178535666666</v>
      </c>
      <c r="Q272" s="12">
        <v>29.287623</v>
      </c>
      <c r="R272" s="8">
        <v>18.302530058000002</v>
      </c>
      <c r="S272" s="11">
        <f t="shared" ref="S272" si="111">AVERAGE(R270:R272)</f>
        <v>15.344524298333335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16.752515633999998</v>
      </c>
      <c r="Y272" s="11">
        <f t="shared" ref="Y272" si="113">AVERAGE(X270:X272)</f>
        <v>17.977895403333331</v>
      </c>
    </row>
    <row r="273" spans="1:25">
      <c r="A273" s="3">
        <v>45047</v>
      </c>
      <c r="B273" s="8">
        <v>12.969129000000001</v>
      </c>
      <c r="C273" s="37">
        <v>6.7437920600000005</v>
      </c>
      <c r="D273" s="9">
        <f t="shared" ref="D273" si="114">AVERAGE(C271:C273)</f>
        <v>11.884073136</v>
      </c>
      <c r="E273" s="12">
        <v>11.749069</v>
      </c>
      <c r="F273" s="8">
        <v>8.0674962130000001</v>
      </c>
      <c r="G273" s="11">
        <f t="shared" ref="G273" si="115">AVERAGE(F271:F273)</f>
        <v>10.177046973000001</v>
      </c>
      <c r="H273" s="12">
        <v>12.750049000000001</v>
      </c>
      <c r="I273" s="8">
        <v>3.787362087</v>
      </c>
      <c r="J273" s="11">
        <f t="shared" ref="J273" si="116">AVERAGE(I271:I273)</f>
        <v>5.6809178923333334</v>
      </c>
      <c r="K273" s="12">
        <v>25.715824999999999</v>
      </c>
      <c r="L273" s="8">
        <v>9.9781422089999996</v>
      </c>
      <c r="M273" s="11">
        <f t="shared" ref="M273" si="117">AVERAGE(L271:L273)</f>
        <v>11.747534327333332</v>
      </c>
      <c r="N273" s="12">
        <v>16.175878999999998</v>
      </c>
      <c r="O273" s="8">
        <v>10.859694980999999</v>
      </c>
      <c r="P273" s="11">
        <f t="shared" ref="P273" si="118">AVERAGE(O271:O273)</f>
        <v>14.603752504333331</v>
      </c>
      <c r="Q273" s="12">
        <v>25.584641999999999</v>
      </c>
      <c r="R273" s="8">
        <v>4.9730635479999989</v>
      </c>
      <c r="S273" s="11">
        <f t="shared" ref="S273" si="119">AVERAGE(R271:R273)</f>
        <v>11.644326221999998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8.4901350299999994</v>
      </c>
      <c r="Y273" s="11">
        <f t="shared" ref="Y273" si="121">AVERAGE(X271:X273)</f>
        <v>14.591027778666666</v>
      </c>
    </row>
    <row r="274" spans="1:25">
      <c r="A274" s="3">
        <v>45078</v>
      </c>
      <c r="B274" s="8">
        <v>24.700210999999999</v>
      </c>
      <c r="C274" s="37">
        <v>16.801284023000001</v>
      </c>
      <c r="D274" s="9">
        <f t="shared" ref="D274" si="122">AVERAGE(C272:C274)</f>
        <v>13.296238535333336</v>
      </c>
      <c r="E274" s="12">
        <v>14.365216999999999</v>
      </c>
      <c r="F274" s="8">
        <v>11.128692343999999</v>
      </c>
      <c r="G274" s="11">
        <f t="shared" ref="G274" si="123">AVERAGE(F272:F274)</f>
        <v>11.378882679</v>
      </c>
      <c r="H274" s="12">
        <v>9.4044720000000002</v>
      </c>
      <c r="I274" s="8">
        <v>-1.1650538560000001</v>
      </c>
      <c r="J274" s="11">
        <f t="shared" ref="J274" si="124">AVERAGE(I272:I274)</f>
        <v>3.3884972733333334</v>
      </c>
      <c r="K274" s="12">
        <v>24.731293999999998</v>
      </c>
      <c r="L274" s="8">
        <v>7.6801796919999994</v>
      </c>
      <c r="M274" s="11">
        <f t="shared" ref="M274" si="125">AVERAGE(L272:L274)</f>
        <v>9.9878258126666655</v>
      </c>
      <c r="N274" s="12">
        <v>20.519179999999999</v>
      </c>
      <c r="O274" s="8">
        <v>10.857647360999998</v>
      </c>
      <c r="P274" s="11">
        <f t="shared" ref="P274" si="126">AVERAGE(O272:O274)</f>
        <v>13.181847908</v>
      </c>
      <c r="Q274" s="12">
        <v>23.315950999999998</v>
      </c>
      <c r="R274" s="8">
        <v>2.4996190459999994</v>
      </c>
      <c r="S274" s="11">
        <f t="shared" ref="S274" si="127">AVERAGE(R272:R274)</f>
        <v>8.5917375506666662</v>
      </c>
      <c r="T274" s="12">
        <v>-4.735449</v>
      </c>
      <c r="U274" s="8" t="s">
        <v>8</v>
      </c>
      <c r="V274" s="11">
        <f t="shared" ref="V274" si="128">AVERAGE(T272:T274)</f>
        <v>-5.2644735000000003</v>
      </c>
      <c r="W274" s="12">
        <v>10.562801</v>
      </c>
      <c r="X274" s="8">
        <v>5.3209078970000006</v>
      </c>
      <c r="Y274" s="11">
        <f t="shared" ref="Y274" si="129">AVERAGE(X272:X274)</f>
        <v>10.187852853666666</v>
      </c>
    </row>
    <row r="275" spans="1:25">
      <c r="A275" s="3">
        <v>45108</v>
      </c>
      <c r="B275" s="8">
        <v>17.256157000000002</v>
      </c>
      <c r="C275" s="37">
        <v>10.443656475000001</v>
      </c>
      <c r="D275" s="9">
        <f t="shared" ref="D275" si="130">AVERAGE(C273:C275)</f>
        <v>11.329577519333334</v>
      </c>
      <c r="E275" s="12">
        <v>9.9726320000000008</v>
      </c>
      <c r="F275" s="8">
        <v>5.6162062070000012</v>
      </c>
      <c r="G275" s="11">
        <f t="shared" ref="G275" si="131">AVERAGE(F273:F275)</f>
        <v>8.2707982546666674</v>
      </c>
      <c r="H275" s="12">
        <v>2.3365049999999998</v>
      </c>
      <c r="I275" s="8">
        <v>-0.82393698200000021</v>
      </c>
      <c r="J275" s="11">
        <f t="shared" ref="J275" si="132">AVERAGE(I273:I275)</f>
        <v>0.59945708299999989</v>
      </c>
      <c r="K275" s="12">
        <v>11.312011</v>
      </c>
      <c r="L275" s="8">
        <v>-2.2883672500000003</v>
      </c>
      <c r="M275" s="11">
        <f t="shared" ref="M275" si="133">AVERAGE(L273:L275)</f>
        <v>5.1233182170000005</v>
      </c>
      <c r="N275" s="12">
        <v>13.884613999999999</v>
      </c>
      <c r="O275" s="8">
        <v>6.1727474269999991</v>
      </c>
      <c r="P275" s="11">
        <f t="shared" ref="P275" si="134">AVERAGE(O273:O275)</f>
        <v>9.2966965896666647</v>
      </c>
      <c r="Q275" s="12">
        <v>17.680751999999998</v>
      </c>
      <c r="R275" s="8">
        <v>4.213856054999999</v>
      </c>
      <c r="S275" s="11">
        <f t="shared" ref="S275" si="135">AVERAGE(R273:R275)</f>
        <v>3.895512882999999</v>
      </c>
      <c r="T275" s="12">
        <v>-3.7262165</v>
      </c>
      <c r="U275" s="8" t="s">
        <v>8</v>
      </c>
      <c r="V275" s="11">
        <f t="shared" ref="V275" si="136">AVERAGE(T273:T275)</f>
        <v>-4.8450049999999996</v>
      </c>
      <c r="W275" s="12">
        <v>8.8894190000000002</v>
      </c>
      <c r="X275" s="8">
        <v>6.0156875910000007</v>
      </c>
      <c r="Y275" s="11">
        <f t="shared" ref="Y275" si="137">AVERAGE(X273:X275)</f>
        <v>6.6089101726666657</v>
      </c>
    </row>
    <row r="276" spans="1:25">
      <c r="A276" s="3">
        <v>45139</v>
      </c>
      <c r="B276" s="8">
        <v>18.379065000000001</v>
      </c>
      <c r="C276" s="37">
        <v>6.2259279440000004</v>
      </c>
      <c r="D276" s="9">
        <f t="shared" ref="D276" si="138">AVERAGE(C274:C276)</f>
        <v>11.156956147333334</v>
      </c>
      <c r="E276" s="12">
        <v>5.7461460000000004</v>
      </c>
      <c r="F276" s="8">
        <v>3.1954856990000002</v>
      </c>
      <c r="G276" s="11">
        <f t="shared" ref="G276" si="139">AVERAGE(F274:F276)</f>
        <v>6.6467947499999989</v>
      </c>
      <c r="H276" s="12">
        <v>7.7973819999999998</v>
      </c>
      <c r="I276" s="8">
        <v>9.0358978370000003</v>
      </c>
      <c r="J276" s="11">
        <f t="shared" ref="J276" si="140">AVERAGE(I274:I276)</f>
        <v>2.3489689996666665</v>
      </c>
      <c r="K276" s="12">
        <v>12.715038</v>
      </c>
      <c r="L276" s="8">
        <v>0.5926931660000001</v>
      </c>
      <c r="M276" s="11">
        <f t="shared" ref="M276" si="141">AVERAGE(L274:L276)</f>
        <v>1.9948352026666665</v>
      </c>
      <c r="N276" s="12">
        <v>11.066435999999999</v>
      </c>
      <c r="O276" s="8">
        <v>-4.2552423319999999</v>
      </c>
      <c r="P276" s="11">
        <f t="shared" ref="P276" si="142">AVERAGE(O274:O276)</f>
        <v>4.2583841519999988</v>
      </c>
      <c r="Q276" s="12">
        <v>3.1758220000000001</v>
      </c>
      <c r="R276" s="8">
        <v>3.6536449260000001</v>
      </c>
      <c r="S276" s="11">
        <f t="shared" ref="S276" si="143">AVERAGE(R274:R276)</f>
        <v>3.4557066756666663</v>
      </c>
      <c r="T276" s="12">
        <v>-2.1843270000000001</v>
      </c>
      <c r="U276" s="8" t="s">
        <v>8</v>
      </c>
      <c r="V276" s="11">
        <f t="shared" ref="V276" si="144">AVERAGE(T274:T276)</f>
        <v>-3.5486641666666667</v>
      </c>
      <c r="W276" s="12">
        <v>3.5997460000000001</v>
      </c>
      <c r="X276" s="8">
        <v>7.9926553519999999</v>
      </c>
      <c r="Y276" s="11">
        <f t="shared" ref="Y276" si="145">AVERAGE(X274:X276)</f>
        <v>6.4430836133333331</v>
      </c>
    </row>
    <row r="277" spans="1:25">
      <c r="A277" s="3">
        <v>45170</v>
      </c>
      <c r="B277" s="8">
        <v>7.0004989999999996</v>
      </c>
      <c r="C277" s="37">
        <v>-2.8692104320000009</v>
      </c>
      <c r="D277" s="9">
        <f t="shared" ref="D277" si="146">AVERAGE(C275:C277)</f>
        <v>4.6001246623333341</v>
      </c>
      <c r="E277" s="12">
        <v>3.1982140000000001</v>
      </c>
      <c r="F277" s="8">
        <v>2.0871879040000003</v>
      </c>
      <c r="G277" s="11">
        <f t="shared" ref="G277" si="147">AVERAGE(F275:F277)</f>
        <v>3.6329599366666674</v>
      </c>
      <c r="H277" s="12">
        <v>-0.86729800000000001</v>
      </c>
      <c r="I277" s="8">
        <v>3.7002634519999997</v>
      </c>
      <c r="J277" s="11">
        <f t="shared" ref="J277" si="148">AVERAGE(I275:I277)</f>
        <v>3.970741435666667</v>
      </c>
      <c r="K277" s="12">
        <v>7.3880929999999996</v>
      </c>
      <c r="L277" s="8">
        <v>7.4253616319999995</v>
      </c>
      <c r="M277" s="11">
        <f t="shared" ref="M277" si="149">AVERAGE(L275:L277)</f>
        <v>1.9098958493333331</v>
      </c>
      <c r="N277" s="12">
        <v>2.9562970000000002</v>
      </c>
      <c r="O277" s="8">
        <v>-7.4256437189999991</v>
      </c>
      <c r="P277" s="11">
        <f t="shared" ref="P277" si="150">AVERAGE(O275:O277)</f>
        <v>-1.836046208</v>
      </c>
      <c r="Q277" s="12">
        <v>-1.90663</v>
      </c>
      <c r="R277" s="8">
        <v>9.4548504930000004</v>
      </c>
      <c r="S277" s="11">
        <f t="shared" ref="S277" si="151">AVERAGE(R275:R277)</f>
        <v>5.7741171580000001</v>
      </c>
      <c r="T277" s="12">
        <v>-4.5518299999999998</v>
      </c>
      <c r="U277" s="8" t="s">
        <v>8</v>
      </c>
      <c r="V277" s="11">
        <f t="shared" ref="V277" si="152">AVERAGE(T275:T277)</f>
        <v>-3.4874578333333335</v>
      </c>
      <c r="W277" s="12">
        <v>2.9577439999999999</v>
      </c>
      <c r="X277" s="8">
        <v>10.881646496</v>
      </c>
      <c r="Y277" s="11">
        <f t="shared" ref="Y277" si="153">AVERAGE(X275:X277)</f>
        <v>8.2966631463333336</v>
      </c>
    </row>
    <row r="278" spans="1:25">
      <c r="A278" s="3">
        <v>45200</v>
      </c>
      <c r="B278" s="8">
        <v>-3.3136220000000001</v>
      </c>
      <c r="C278" s="37">
        <v>-8.9859736049999999</v>
      </c>
      <c r="D278" s="9">
        <f t="shared" ref="D278" si="154">AVERAGE(C276:C278)</f>
        <v>-1.8764186976666668</v>
      </c>
      <c r="E278" s="12">
        <v>3.377075</v>
      </c>
      <c r="F278" s="8">
        <v>-1.1943616059999997</v>
      </c>
      <c r="G278" s="11">
        <f t="shared" ref="G278" si="155">AVERAGE(F276:F278)</f>
        <v>1.3627706656666672</v>
      </c>
      <c r="H278" s="12">
        <v>0.64568999999999999</v>
      </c>
      <c r="I278" s="8">
        <v>6.5069191059999998</v>
      </c>
      <c r="J278" s="11">
        <f t="shared" ref="J278" si="156">AVERAGE(I276:I278)</f>
        <v>6.4143601316666663</v>
      </c>
      <c r="K278" s="12">
        <v>-10.772219</v>
      </c>
      <c r="L278" s="8">
        <v>-3.160203417</v>
      </c>
      <c r="M278" s="11">
        <f t="shared" ref="M278" si="157">AVERAGE(L276:L278)</f>
        <v>1.6192837936666666</v>
      </c>
      <c r="N278" s="12">
        <v>-7.7171430000000001</v>
      </c>
      <c r="O278" s="8">
        <v>-15.457020604</v>
      </c>
      <c r="P278" s="11">
        <f t="shared" ref="P278" si="158">AVERAGE(O276:O278)</f>
        <v>-9.0459688849999988</v>
      </c>
      <c r="Q278" s="12">
        <v>2.8155770000000002</v>
      </c>
      <c r="R278" s="8">
        <v>12.451464699999999</v>
      </c>
      <c r="S278" s="11">
        <f t="shared" ref="S278" si="159">AVERAGE(R276:R278)</f>
        <v>8.5199867063333325</v>
      </c>
      <c r="T278" s="12">
        <v>-2.6360955000000001</v>
      </c>
      <c r="U278" s="8" t="s">
        <v>8</v>
      </c>
      <c r="V278" s="11">
        <f t="shared" ref="V278" si="160">AVERAGE(T276:T278)</f>
        <v>-3.1240841666666666</v>
      </c>
      <c r="W278" s="12">
        <v>3.0574170000000001</v>
      </c>
      <c r="X278" s="8">
        <v>10.277851995999999</v>
      </c>
      <c r="Y278" s="11">
        <f t="shared" ref="Y278" si="161">AVERAGE(X276:X278)</f>
        <v>9.7173846146666669</v>
      </c>
    </row>
    <row r="279" spans="1:25">
      <c r="A279" s="3">
        <v>45231</v>
      </c>
      <c r="B279" s="8">
        <v>-10.511298999999999</v>
      </c>
      <c r="C279" s="37">
        <v>-9.9748946639999989</v>
      </c>
      <c r="D279" s="9">
        <f t="shared" ref="D279" si="162">AVERAGE(C277:C279)</f>
        <v>-7.2766929003333329</v>
      </c>
      <c r="E279" s="12">
        <v>9.6938600000000008</v>
      </c>
      <c r="F279" s="8">
        <v>8.3584056830000009</v>
      </c>
      <c r="G279" s="11">
        <f t="shared" ref="G279" si="163">AVERAGE(F277:F279)</f>
        <v>3.0837439936666673</v>
      </c>
      <c r="H279" s="12">
        <v>-2.4943330000000001</v>
      </c>
      <c r="I279" s="8">
        <v>4.8029059780000001</v>
      </c>
      <c r="J279" s="11">
        <f t="shared" ref="J279" si="164">AVERAGE(I277:I279)</f>
        <v>5.0033628453333332</v>
      </c>
      <c r="K279" s="12">
        <v>-3.3372440000000001</v>
      </c>
      <c r="L279" s="8">
        <v>9.8730564419999993</v>
      </c>
      <c r="M279" s="11">
        <f t="shared" ref="M279" si="165">AVERAGE(L277:L279)</f>
        <v>4.7127382189999993</v>
      </c>
      <c r="N279" s="12">
        <v>-10.611471999999999</v>
      </c>
      <c r="O279" s="8">
        <v>-6.6615739599999992</v>
      </c>
      <c r="P279" s="11">
        <f t="shared" ref="P279" si="166">AVERAGE(O277:O279)</f>
        <v>-9.8480794276666668</v>
      </c>
      <c r="Q279" s="12">
        <v>2.1174789999999999</v>
      </c>
      <c r="R279" s="8">
        <v>20.510630879000001</v>
      </c>
      <c r="S279" s="11">
        <f t="shared" ref="S279" si="167">AVERAGE(R277:R279)</f>
        <v>14.138982024000001</v>
      </c>
      <c r="T279" s="12">
        <v>-2.3820169999999998</v>
      </c>
      <c r="U279" s="8" t="s">
        <v>8</v>
      </c>
      <c r="V279" s="11">
        <f t="shared" ref="V279" si="168">AVERAGE(T277:T279)</f>
        <v>-3.1899808333333333</v>
      </c>
      <c r="W279" s="12">
        <v>8.2636400000000005</v>
      </c>
      <c r="X279" s="8">
        <v>11.601072942</v>
      </c>
      <c r="Y279" s="11">
        <f t="shared" ref="Y279" si="169">AVERAGE(X277:X279)</f>
        <v>10.920190478</v>
      </c>
    </row>
    <row r="280" spans="1:25">
      <c r="A280" s="3">
        <v>45261</v>
      </c>
      <c r="B280" s="8">
        <v>-9.858466</v>
      </c>
      <c r="C280" s="37">
        <v>0.91642654700000037</v>
      </c>
      <c r="D280" s="9">
        <f t="shared" ref="D280" si="170">AVERAGE(C278:C280)</f>
        <v>-6.0148139073333331</v>
      </c>
      <c r="E280" s="12">
        <v>-2.1051199999999999</v>
      </c>
      <c r="F280" s="8">
        <v>1.1481661940000003</v>
      </c>
      <c r="G280" s="11">
        <f t="shared" ref="G280" si="171">AVERAGE(F278:F280)</f>
        <v>2.7707367570000003</v>
      </c>
      <c r="H280" s="12">
        <v>-7.237933</v>
      </c>
      <c r="I280" s="8">
        <v>0.86792273000000009</v>
      </c>
      <c r="J280" s="11">
        <f t="shared" ref="J280" si="172">AVERAGE(I278:I280)</f>
        <v>4.059249271333333</v>
      </c>
      <c r="K280" s="12">
        <v>0.21463299999999999</v>
      </c>
      <c r="L280" s="8">
        <v>17.125560257</v>
      </c>
      <c r="M280" s="11">
        <f t="shared" ref="M280" si="173">AVERAGE(L278:L280)</f>
        <v>7.9461377606666659</v>
      </c>
      <c r="N280" s="12">
        <v>-11.347708000000001</v>
      </c>
      <c r="O280" s="8">
        <v>-0.10854797700000063</v>
      </c>
      <c r="P280" s="11">
        <f t="shared" ref="P280" si="174">AVERAGE(O278:O280)</f>
        <v>-7.4090475136666667</v>
      </c>
      <c r="Q280" s="12">
        <v>-1.418968</v>
      </c>
      <c r="R280" s="8">
        <v>17.561755201</v>
      </c>
      <c r="S280" s="11">
        <f t="shared" ref="S280" si="175">AVERAGE(R278:R280)</f>
        <v>16.841283593333333</v>
      </c>
      <c r="T280" s="12">
        <v>-1.006724</v>
      </c>
      <c r="U280" s="8" t="s">
        <v>8</v>
      </c>
      <c r="V280" s="11">
        <f t="shared" ref="V280" si="176">AVERAGE(T278:T280)</f>
        <v>-2.0082788333333332</v>
      </c>
      <c r="W280" s="12">
        <v>17.139970999999999</v>
      </c>
      <c r="X280" s="8">
        <v>15.063214496999999</v>
      </c>
      <c r="Y280" s="11">
        <f t="shared" ref="Y280" si="177">AVERAGE(X278:X280)</f>
        <v>12.314046478333331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0"/>
  <sheetViews>
    <sheetView showGridLines="0" zoomScaleNormal="100" workbookViewId="0">
      <pane xSplit="1" ySplit="7" topLeftCell="T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769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429</v>
      </c>
      <c r="C6" s="73"/>
      <c r="D6" s="79"/>
      <c r="E6" s="72" t="s">
        <v>429</v>
      </c>
      <c r="F6" s="73"/>
      <c r="G6" s="79"/>
      <c r="H6" s="72" t="s">
        <v>429</v>
      </c>
      <c r="I6" s="73"/>
      <c r="J6" s="79"/>
      <c r="K6" s="72" t="s">
        <v>429</v>
      </c>
      <c r="L6" s="73"/>
      <c r="M6" s="79"/>
      <c r="N6" s="72" t="s">
        <v>429</v>
      </c>
      <c r="O6" s="73"/>
      <c r="P6" s="79"/>
      <c r="Q6" s="72" t="s">
        <v>429</v>
      </c>
      <c r="R6" s="73"/>
      <c r="S6" s="79"/>
      <c r="T6" s="72" t="s">
        <v>429</v>
      </c>
      <c r="U6" s="73"/>
      <c r="V6" s="79"/>
      <c r="W6" s="72" t="s">
        <v>429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-27.188421632666664</v>
      </c>
      <c r="G8" s="11" t="s">
        <v>8</v>
      </c>
      <c r="H8" s="38">
        <v>-8.190122966666662</v>
      </c>
      <c r="I8" s="36">
        <v>-15.049001813666662</v>
      </c>
      <c r="J8" s="11" t="s">
        <v>8</v>
      </c>
      <c r="K8" s="38">
        <v>55.890424666666661</v>
      </c>
      <c r="L8" s="36">
        <v>28.579635969666661</v>
      </c>
      <c r="M8" s="11" t="s">
        <v>8</v>
      </c>
      <c r="N8" s="38">
        <v>39.664917116666672</v>
      </c>
      <c r="O8" s="36">
        <v>44.213949174666674</v>
      </c>
      <c r="P8" s="11" t="s">
        <v>8</v>
      </c>
      <c r="Q8" s="38">
        <v>59.75353676666667</v>
      </c>
      <c r="R8" s="36">
        <v>36.198089752666675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42.310795110333331</v>
      </c>
      <c r="G9" s="11" t="s">
        <v>8</v>
      </c>
      <c r="H9" s="38">
        <v>-22.068054266666657</v>
      </c>
      <c r="I9" s="36">
        <v>-36.369259029666658</v>
      </c>
      <c r="J9" s="11" t="s">
        <v>8</v>
      </c>
      <c r="K9" s="38">
        <v>56.888434866666657</v>
      </c>
      <c r="L9" s="36">
        <v>19.667185010666657</v>
      </c>
      <c r="M9" s="11" t="s">
        <v>8</v>
      </c>
      <c r="N9" s="38">
        <v>48.33495671666666</v>
      </c>
      <c r="O9" s="36">
        <v>33.924285610666658</v>
      </c>
      <c r="P9" s="11" t="s">
        <v>8</v>
      </c>
      <c r="Q9" s="38">
        <v>50.827322866666677</v>
      </c>
      <c r="R9" s="36">
        <v>25.775165593666678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-21.837315115666669</v>
      </c>
      <c r="G10" s="11">
        <f>AVERAGE(F8:F10)</f>
        <v>-2.2383138793333344</v>
      </c>
      <c r="H10" s="38">
        <v>10.252019933333335</v>
      </c>
      <c r="I10" s="36">
        <v>-7.273769167666666</v>
      </c>
      <c r="J10" s="11">
        <f>AVERAGE(I8:I10)</f>
        <v>-19.564010003666663</v>
      </c>
      <c r="K10" s="38">
        <v>27.168990566666658</v>
      </c>
      <c r="L10" s="36">
        <v>14.152242611666658</v>
      </c>
      <c r="M10" s="11">
        <f>AVERAGE(L8:L10)</f>
        <v>20.799687863999992</v>
      </c>
      <c r="N10" s="38">
        <v>43.31705241666667</v>
      </c>
      <c r="O10" s="36">
        <v>30.45286114166667</v>
      </c>
      <c r="P10" s="11">
        <f>AVERAGE(O8:O10)</f>
        <v>36.197031975666668</v>
      </c>
      <c r="Q10" s="38">
        <v>51.348238866666676</v>
      </c>
      <c r="R10" s="36">
        <v>42.32287043766668</v>
      </c>
      <c r="S10" s="11">
        <f>AVERAGE(R8:R10)</f>
        <v>34.76537526133334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-23.561541611666666</v>
      </c>
      <c r="G11" s="11">
        <f t="shared" ref="G11:G74" si="1">AVERAGE(F9:F11)</f>
        <v>-1.0293538723333349</v>
      </c>
      <c r="H11" s="38">
        <v>27.467531633333337</v>
      </c>
      <c r="I11" s="36">
        <v>18.751577330333337</v>
      </c>
      <c r="J11" s="11">
        <f t="shared" ref="J11:J74" si="2">AVERAGE(I9:I11)</f>
        <v>-8.2971502889999957</v>
      </c>
      <c r="K11" s="38">
        <v>43.240413366666658</v>
      </c>
      <c r="L11" s="36">
        <v>30.710971128666657</v>
      </c>
      <c r="M11" s="11">
        <f t="shared" ref="M11:M74" si="3">AVERAGE(L9:L11)</f>
        <v>21.510132916999993</v>
      </c>
      <c r="N11" s="38">
        <v>39.322143016666665</v>
      </c>
      <c r="O11" s="36">
        <v>23.283988381666664</v>
      </c>
      <c r="P11" s="11">
        <f t="shared" ref="P11:P74" si="4">AVERAGE(O9:O11)</f>
        <v>29.220378377999996</v>
      </c>
      <c r="Q11" s="38">
        <v>18.991129066666673</v>
      </c>
      <c r="R11" s="36">
        <v>37.570989126666674</v>
      </c>
      <c r="S11" s="11">
        <f t="shared" ref="S11:S74" si="5">AVERAGE(R9:R11)</f>
        <v>35.223008386000011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-42.599226187666666</v>
      </c>
      <c r="G12" s="11">
        <f t="shared" si="1"/>
        <v>-29.332694305</v>
      </c>
      <c r="H12" s="38">
        <v>8.9685803333333354</v>
      </c>
      <c r="I12" s="36">
        <v>17.202963979333333</v>
      </c>
      <c r="J12" s="11">
        <f t="shared" si="2"/>
        <v>9.560257380666668</v>
      </c>
      <c r="K12" s="38">
        <v>-28.220752233333336</v>
      </c>
      <c r="L12" s="36">
        <v>14.152492469666662</v>
      </c>
      <c r="M12" s="11">
        <f t="shared" si="3"/>
        <v>19.671902069999991</v>
      </c>
      <c r="N12" s="38">
        <v>5.9881551166666647</v>
      </c>
      <c r="O12" s="36">
        <v>-8.0020464703333349</v>
      </c>
      <c r="P12" s="11">
        <f t="shared" si="4"/>
        <v>15.244934350999999</v>
      </c>
      <c r="Q12" s="38">
        <v>-9.1874135333333289</v>
      </c>
      <c r="R12" s="36">
        <v>17.63624951766667</v>
      </c>
      <c r="S12" s="11">
        <f t="shared" si="5"/>
        <v>32.510036360666675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-32.557738892666663</v>
      </c>
      <c r="G13" s="11">
        <f t="shared" si="1"/>
        <v>-32.90616889733333</v>
      </c>
      <c r="H13" s="38">
        <v>-31.065752466666666</v>
      </c>
      <c r="I13" s="36">
        <v>-6.5390483466666645</v>
      </c>
      <c r="J13" s="11">
        <f t="shared" si="2"/>
        <v>9.8051643210000012</v>
      </c>
      <c r="K13" s="38">
        <v>-12.714986533333335</v>
      </c>
      <c r="L13" s="36">
        <v>16.016524889666666</v>
      </c>
      <c r="M13" s="11">
        <f t="shared" si="3"/>
        <v>20.293329495999995</v>
      </c>
      <c r="N13" s="38">
        <v>13.892897716666667</v>
      </c>
      <c r="O13" s="36">
        <v>6.2709151026666667</v>
      </c>
      <c r="P13" s="11">
        <f t="shared" si="4"/>
        <v>7.1842856713333321</v>
      </c>
      <c r="Q13" s="38">
        <v>-8.4442420333333299</v>
      </c>
      <c r="R13" s="36">
        <v>16.033681924666674</v>
      </c>
      <c r="S13" s="11">
        <f t="shared" si="5"/>
        <v>23.746973523000008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6.6437563903333334</v>
      </c>
      <c r="G14" s="11">
        <f t="shared" si="1"/>
        <v>-22.837736229999994</v>
      </c>
      <c r="H14" s="38">
        <v>-6.8825656666666628</v>
      </c>
      <c r="I14" s="36">
        <v>5.6176922883333376</v>
      </c>
      <c r="J14" s="11">
        <f t="shared" si="2"/>
        <v>5.4272026403333351</v>
      </c>
      <c r="K14" s="38">
        <v>-17.360694233333337</v>
      </c>
      <c r="L14" s="36">
        <v>-1.2909100253333357</v>
      </c>
      <c r="M14" s="11">
        <f t="shared" si="3"/>
        <v>9.6260357779999968</v>
      </c>
      <c r="N14" s="38">
        <v>-21.646948983333331</v>
      </c>
      <c r="O14" s="36">
        <v>-35.242289007333333</v>
      </c>
      <c r="P14" s="11">
        <f t="shared" si="4"/>
        <v>-12.324473458333335</v>
      </c>
      <c r="Q14" s="38">
        <v>-11.01200933333333</v>
      </c>
      <c r="R14" s="36">
        <v>4.4012858876666705</v>
      </c>
      <c r="S14" s="11">
        <f t="shared" si="5"/>
        <v>12.690405776666671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-16.642257141666668</v>
      </c>
      <c r="G15" s="11">
        <f t="shared" si="1"/>
        <v>-14.185413214666667</v>
      </c>
      <c r="H15" s="38">
        <v>-27.955419066666657</v>
      </c>
      <c r="I15" s="36">
        <v>-6.0098178146666577</v>
      </c>
      <c r="J15" s="11">
        <f t="shared" si="2"/>
        <v>-2.3103912909999949</v>
      </c>
      <c r="K15" s="38">
        <v>-18.207322133333335</v>
      </c>
      <c r="L15" s="36">
        <v>6.6175258526666667</v>
      </c>
      <c r="M15" s="11">
        <f t="shared" si="3"/>
        <v>7.1143802389999991</v>
      </c>
      <c r="N15" s="38">
        <v>-10.593166183333331</v>
      </c>
      <c r="O15" s="36">
        <v>3.0764495576666686</v>
      </c>
      <c r="P15" s="11">
        <f t="shared" si="4"/>
        <v>-8.631641449</v>
      </c>
      <c r="Q15" s="38">
        <v>-14.30460553333333</v>
      </c>
      <c r="R15" s="36">
        <v>5.5373064096666695</v>
      </c>
      <c r="S15" s="11">
        <f t="shared" si="5"/>
        <v>8.6574247406666718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-10.237902449666663</v>
      </c>
      <c r="G16" s="11">
        <f t="shared" si="1"/>
        <v>-6.7454677336666657</v>
      </c>
      <c r="H16" s="38">
        <v>-0.35500826666666474</v>
      </c>
      <c r="I16" s="36">
        <v>0.35362968033333531</v>
      </c>
      <c r="J16" s="11">
        <f t="shared" si="2"/>
        <v>-1.2831948666661597E-2</v>
      </c>
      <c r="K16" s="38">
        <v>31.737073466666658</v>
      </c>
      <c r="L16" s="36">
        <v>24.363756983666658</v>
      </c>
      <c r="M16" s="11">
        <f t="shared" si="3"/>
        <v>9.8967909369999969</v>
      </c>
      <c r="N16" s="38">
        <v>-22.118228783333333</v>
      </c>
      <c r="O16" s="36">
        <v>16.045161484666668</v>
      </c>
      <c r="P16" s="11">
        <f t="shared" si="4"/>
        <v>-5.3735593216666651</v>
      </c>
      <c r="Q16" s="38">
        <v>2.0856930666666695</v>
      </c>
      <c r="R16" s="36">
        <v>13.084463784666669</v>
      </c>
      <c r="S16" s="11">
        <f t="shared" si="5"/>
        <v>7.6743520273333372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8.8704808163333322</v>
      </c>
      <c r="G17" s="11">
        <f t="shared" si="1"/>
        <v>-6.0032262583333322</v>
      </c>
      <c r="H17" s="38">
        <v>1.9958261333333351</v>
      </c>
      <c r="I17" s="36">
        <v>-2.4389199516666644</v>
      </c>
      <c r="J17" s="11">
        <f t="shared" si="2"/>
        <v>-2.6983693619999958</v>
      </c>
      <c r="K17" s="38">
        <v>-24.039220733333337</v>
      </c>
      <c r="L17" s="36">
        <v>-6.3982584043333368</v>
      </c>
      <c r="M17" s="11">
        <f t="shared" si="3"/>
        <v>8.1943414773333298</v>
      </c>
      <c r="N17" s="38">
        <v>7.5669166166666679</v>
      </c>
      <c r="O17" s="36">
        <v>10.504368221666669</v>
      </c>
      <c r="P17" s="11">
        <f t="shared" si="4"/>
        <v>9.8753264213333338</v>
      </c>
      <c r="Q17" s="38">
        <v>23.64355406666667</v>
      </c>
      <c r="R17" s="36">
        <v>28.107476453666671</v>
      </c>
      <c r="S17" s="11">
        <f t="shared" si="5"/>
        <v>15.576415549333335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-10.151820913666665</v>
      </c>
      <c r="G18" s="11">
        <f t="shared" si="1"/>
        <v>-3.8397475156666654</v>
      </c>
      <c r="H18" s="38">
        <v>-7.7355226666666645</v>
      </c>
      <c r="I18" s="36">
        <v>-13.601378929666666</v>
      </c>
      <c r="J18" s="11">
        <f t="shared" si="2"/>
        <v>-5.2288897336666649</v>
      </c>
      <c r="K18" s="38">
        <v>20.906516466666663</v>
      </c>
      <c r="L18" s="36">
        <v>11.552158952666662</v>
      </c>
      <c r="M18" s="11">
        <f t="shared" si="3"/>
        <v>9.8392191773333284</v>
      </c>
      <c r="N18" s="38">
        <v>-31.400386783333332</v>
      </c>
      <c r="O18" s="36">
        <v>-19.338864071333333</v>
      </c>
      <c r="P18" s="11">
        <f t="shared" si="4"/>
        <v>2.4035552116666685</v>
      </c>
      <c r="Q18" s="38">
        <v>24.119651766666667</v>
      </c>
      <c r="R18" s="36">
        <v>-6.6983027013333327</v>
      </c>
      <c r="S18" s="11">
        <f t="shared" si="5"/>
        <v>11.497879179000002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-25.27057976566666</v>
      </c>
      <c r="G19" s="11">
        <f t="shared" si="1"/>
        <v>-8.8506399543333316</v>
      </c>
      <c r="H19" s="38">
        <v>0.13806243333333512</v>
      </c>
      <c r="I19" s="36">
        <v>-9.512347107666665</v>
      </c>
      <c r="J19" s="11">
        <f t="shared" si="2"/>
        <v>-8.5175486629999995</v>
      </c>
      <c r="K19" s="38">
        <v>29.622698466666662</v>
      </c>
      <c r="L19" s="36">
        <v>6.9151426736666615</v>
      </c>
      <c r="M19" s="11">
        <f t="shared" si="3"/>
        <v>4.0230144073333287</v>
      </c>
      <c r="N19" s="38">
        <v>24.190780816666667</v>
      </c>
      <c r="O19" s="36">
        <v>31.122133978666668</v>
      </c>
      <c r="P19" s="11">
        <f t="shared" si="4"/>
        <v>7.4292127096666674</v>
      </c>
      <c r="Q19" s="38">
        <v>34.649307866666661</v>
      </c>
      <c r="R19" s="36">
        <v>2.6446005946666631</v>
      </c>
      <c r="S19" s="11">
        <f t="shared" si="5"/>
        <v>8.0179247823333331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-8.4143752466666655</v>
      </c>
      <c r="G20" s="11">
        <f t="shared" si="1"/>
        <v>-14.612258641999995</v>
      </c>
      <c r="H20" s="38">
        <v>-17.113633666666665</v>
      </c>
      <c r="I20" s="36">
        <v>-25.577861877666663</v>
      </c>
      <c r="J20" s="11">
        <f t="shared" si="2"/>
        <v>-16.230529304999997</v>
      </c>
      <c r="K20" s="38">
        <v>29.881975766666663</v>
      </c>
      <c r="L20" s="36">
        <v>2.1254877976666648</v>
      </c>
      <c r="M20" s="11">
        <f t="shared" si="3"/>
        <v>6.8642631413333293</v>
      </c>
      <c r="N20" s="38">
        <v>1.5543594166666681</v>
      </c>
      <c r="O20" s="36">
        <v>5.9780640356666677</v>
      </c>
      <c r="P20" s="11">
        <f t="shared" si="4"/>
        <v>5.9204446476666677</v>
      </c>
      <c r="Q20" s="38">
        <v>21.576507766666669</v>
      </c>
      <c r="R20" s="36">
        <v>-3.1796530423333316</v>
      </c>
      <c r="S20" s="11">
        <f t="shared" si="5"/>
        <v>-2.4111183830000003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-17.102984929666668</v>
      </c>
      <c r="G21" s="11">
        <f t="shared" si="1"/>
        <v>-16.929313313999998</v>
      </c>
      <c r="H21" s="38">
        <v>1.3565376333333354</v>
      </c>
      <c r="I21" s="36">
        <v>-13.487015729666664</v>
      </c>
      <c r="J21" s="11">
        <f t="shared" si="2"/>
        <v>-16.192408238333332</v>
      </c>
      <c r="K21" s="38">
        <v>44.993267066666661</v>
      </c>
      <c r="L21" s="36">
        <v>8.5304814756666616</v>
      </c>
      <c r="M21" s="11">
        <f t="shared" si="3"/>
        <v>5.8570373156666626</v>
      </c>
      <c r="N21" s="38">
        <v>23.142358416666671</v>
      </c>
      <c r="O21" s="36">
        <v>9.3439732856666708</v>
      </c>
      <c r="P21" s="11">
        <f t="shared" si="4"/>
        <v>15.481390433333337</v>
      </c>
      <c r="Q21" s="38">
        <v>32.73762716666667</v>
      </c>
      <c r="R21" s="36">
        <v>7.5569676366666698</v>
      </c>
      <c r="S21" s="11">
        <f t="shared" si="5"/>
        <v>2.3406383963333339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-39.232449886666664</v>
      </c>
      <c r="G22" s="11">
        <f t="shared" si="1"/>
        <v>-21.583270021000001</v>
      </c>
      <c r="H22" s="38">
        <v>14.396949033333334</v>
      </c>
      <c r="I22" s="36">
        <v>-1.7792093746666655</v>
      </c>
      <c r="J22" s="11">
        <f t="shared" si="2"/>
        <v>-13.614695660666664</v>
      </c>
      <c r="K22" s="38">
        <v>32.989082766666662</v>
      </c>
      <c r="L22" s="36">
        <v>18.98554794966666</v>
      </c>
      <c r="M22" s="11">
        <f t="shared" si="3"/>
        <v>9.880505740999995</v>
      </c>
      <c r="N22" s="38">
        <v>3.2828757166666653</v>
      </c>
      <c r="O22" s="36">
        <v>-9.1887124693333355</v>
      </c>
      <c r="P22" s="11">
        <f t="shared" si="4"/>
        <v>2.0444416173333342</v>
      </c>
      <c r="Q22" s="38">
        <v>13.030270366666668</v>
      </c>
      <c r="R22" s="36">
        <v>4.1982386576666677</v>
      </c>
      <c r="S22" s="11">
        <f t="shared" si="5"/>
        <v>2.8585177506666688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-12.186975487666666</v>
      </c>
      <c r="G23" s="11">
        <f t="shared" si="1"/>
        <v>-22.840803434666668</v>
      </c>
      <c r="H23" s="38">
        <v>6.3669713333333346</v>
      </c>
      <c r="I23" s="36">
        <v>-1.3764117236666653</v>
      </c>
      <c r="J23" s="11">
        <f t="shared" si="2"/>
        <v>-5.5475456093333309</v>
      </c>
      <c r="K23" s="38">
        <v>27.54791316666666</v>
      </c>
      <c r="L23" s="36">
        <v>17.801756574666662</v>
      </c>
      <c r="M23" s="11">
        <f t="shared" si="3"/>
        <v>15.105928666666662</v>
      </c>
      <c r="N23" s="38">
        <v>24.724510816666665</v>
      </c>
      <c r="O23" s="36">
        <v>8.9354675926666651</v>
      </c>
      <c r="P23" s="11">
        <f t="shared" si="4"/>
        <v>3.0302428030000002</v>
      </c>
      <c r="Q23" s="38">
        <v>-13.09560973333333</v>
      </c>
      <c r="R23" s="36">
        <v>7.857752440666669</v>
      </c>
      <c r="S23" s="11">
        <f t="shared" si="5"/>
        <v>6.5376529116666688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-14.38744716666667</v>
      </c>
      <c r="G24" s="11">
        <f t="shared" si="1"/>
        <v>-21.935624180333335</v>
      </c>
      <c r="H24" s="38">
        <v>-20.503315566666664</v>
      </c>
      <c r="I24" s="36">
        <v>-11.849738739666664</v>
      </c>
      <c r="J24" s="11">
        <f t="shared" si="2"/>
        <v>-5.001786612666665</v>
      </c>
      <c r="K24" s="38">
        <v>-47.571824233333345</v>
      </c>
      <c r="L24" s="36">
        <v>-7.4178727513333484</v>
      </c>
      <c r="M24" s="11">
        <f t="shared" si="3"/>
        <v>9.7898105909999913</v>
      </c>
      <c r="N24" s="38">
        <v>-6.0353545833333335</v>
      </c>
      <c r="O24" s="36">
        <v>-20.403339591333335</v>
      </c>
      <c r="P24" s="11">
        <f t="shared" si="4"/>
        <v>-6.8855281560000021</v>
      </c>
      <c r="Q24" s="38">
        <v>-33.666113333333328</v>
      </c>
      <c r="R24" s="36">
        <v>-5.7792002263333266</v>
      </c>
      <c r="S24" s="11">
        <f t="shared" si="5"/>
        <v>2.0922636240000032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-14.285990288666667</v>
      </c>
      <c r="G25" s="11">
        <f t="shared" si="1"/>
        <v>-13.620137647666667</v>
      </c>
      <c r="H25" s="38">
        <v>-46.15198436666666</v>
      </c>
      <c r="I25" s="36">
        <v>-22.479779316666662</v>
      </c>
      <c r="J25" s="11">
        <f t="shared" si="2"/>
        <v>-11.90197659333333</v>
      </c>
      <c r="K25" s="38">
        <v>-27.654629133333337</v>
      </c>
      <c r="L25" s="36">
        <v>0.4684702176666633</v>
      </c>
      <c r="M25" s="11">
        <f t="shared" si="3"/>
        <v>3.6174513469999923</v>
      </c>
      <c r="N25" s="38">
        <v>-17.601938683333334</v>
      </c>
      <c r="O25" s="36">
        <v>-24.948400999333334</v>
      </c>
      <c r="P25" s="11">
        <f t="shared" si="4"/>
        <v>-12.138757666000002</v>
      </c>
      <c r="Q25" s="38">
        <v>-29.135196533333325</v>
      </c>
      <c r="R25" s="36">
        <v>-5.6684063933333242</v>
      </c>
      <c r="S25" s="11">
        <f t="shared" si="5"/>
        <v>-1.1966180596666607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-12.850298466666668</v>
      </c>
      <c r="G26" s="11">
        <f t="shared" si="1"/>
        <v>-13.841245307333333</v>
      </c>
      <c r="H26" s="38">
        <v>-33.993967866666658</v>
      </c>
      <c r="I26" s="36">
        <v>-20.770507782666659</v>
      </c>
      <c r="J26" s="11">
        <f t="shared" si="2"/>
        <v>-18.366675279666662</v>
      </c>
      <c r="K26" s="38">
        <v>-16.169296333333332</v>
      </c>
      <c r="L26" s="36">
        <v>0.32236912166666798</v>
      </c>
      <c r="M26" s="11">
        <f t="shared" si="3"/>
        <v>-2.2090111373333392</v>
      </c>
      <c r="N26" s="38">
        <v>-5.2521439833333279</v>
      </c>
      <c r="O26" s="36">
        <v>-19.531409256333326</v>
      </c>
      <c r="P26" s="11">
        <f t="shared" si="4"/>
        <v>-21.627716615666667</v>
      </c>
      <c r="Q26" s="38">
        <v>-22.748124033333326</v>
      </c>
      <c r="R26" s="36">
        <v>-7.2658011773333264</v>
      </c>
      <c r="S26" s="11">
        <f t="shared" si="5"/>
        <v>-6.2378025989999921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-23.564834624666666</v>
      </c>
      <c r="G27" s="11">
        <f t="shared" si="1"/>
        <v>-16.900374459999998</v>
      </c>
      <c r="H27" s="38">
        <v>-44.808279866666666</v>
      </c>
      <c r="I27" s="36">
        <v>-23.110913745666664</v>
      </c>
      <c r="J27" s="11">
        <f t="shared" si="2"/>
        <v>-22.120400281666662</v>
      </c>
      <c r="K27" s="38">
        <v>-34.466379633333347</v>
      </c>
      <c r="L27" s="36">
        <v>-10.220723302333347</v>
      </c>
      <c r="M27" s="11">
        <f t="shared" si="3"/>
        <v>-3.1432946543333387</v>
      </c>
      <c r="N27" s="38">
        <v>-34.799296083333331</v>
      </c>
      <c r="O27" s="36">
        <v>-22.536519742333333</v>
      </c>
      <c r="P27" s="11">
        <f t="shared" si="4"/>
        <v>-22.338776666000001</v>
      </c>
      <c r="Q27" s="38">
        <v>-34.653269033333331</v>
      </c>
      <c r="R27" s="36">
        <v>-16.015747874333332</v>
      </c>
      <c r="S27" s="11">
        <f t="shared" si="5"/>
        <v>-9.649985148333327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-16.745882553666664</v>
      </c>
      <c r="G28" s="11">
        <f t="shared" si="1"/>
        <v>-17.720338548333331</v>
      </c>
      <c r="H28" s="38">
        <v>-26.358549766666663</v>
      </c>
      <c r="I28" s="36">
        <v>-25.947746542666664</v>
      </c>
      <c r="J28" s="11">
        <f t="shared" si="2"/>
        <v>-23.276389356999996</v>
      </c>
      <c r="K28" s="38">
        <v>11.915853566666664</v>
      </c>
      <c r="L28" s="36">
        <v>5.456625764666664</v>
      </c>
      <c r="M28" s="11">
        <f t="shared" si="3"/>
        <v>-1.4805761386666718</v>
      </c>
      <c r="N28" s="38">
        <v>-14.513566083333334</v>
      </c>
      <c r="O28" s="36">
        <v>23.657407790666664</v>
      </c>
      <c r="P28" s="11">
        <f t="shared" si="4"/>
        <v>-6.1368404026666648</v>
      </c>
      <c r="Q28" s="38">
        <v>-15.912390433333329</v>
      </c>
      <c r="R28" s="36">
        <v>-6.3352200033333279</v>
      </c>
      <c r="S28" s="11">
        <f t="shared" si="5"/>
        <v>-9.8722563516666622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-30.092671286666668</v>
      </c>
      <c r="G29" s="11">
        <f t="shared" si="1"/>
        <v>-23.467796155000002</v>
      </c>
      <c r="H29" s="38">
        <v>-18.717898466666668</v>
      </c>
      <c r="I29" s="36">
        <v>-23.706343308666668</v>
      </c>
      <c r="J29" s="11">
        <f t="shared" si="2"/>
        <v>-24.255001199000002</v>
      </c>
      <c r="K29" s="38">
        <v>-7.1756641333333384</v>
      </c>
      <c r="L29" s="36">
        <v>8.7911223936666616</v>
      </c>
      <c r="M29" s="11">
        <f t="shared" si="3"/>
        <v>1.3423416186666595</v>
      </c>
      <c r="N29" s="38">
        <v>-16.040014683333332</v>
      </c>
      <c r="O29" s="36">
        <v>-12.274762150333332</v>
      </c>
      <c r="P29" s="11">
        <f t="shared" si="4"/>
        <v>-3.7179580340000005</v>
      </c>
      <c r="Q29" s="38">
        <v>-2.9188731333333298</v>
      </c>
      <c r="R29" s="36">
        <v>1.9930336926666703</v>
      </c>
      <c r="S29" s="11">
        <f t="shared" si="5"/>
        <v>-6.7859780616666638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-24.802716324666669</v>
      </c>
      <c r="G30" s="11">
        <f t="shared" si="1"/>
        <v>-23.880423388333337</v>
      </c>
      <c r="H30" s="38">
        <v>-12.232888466666665</v>
      </c>
      <c r="I30" s="36">
        <v>-17.885118532666667</v>
      </c>
      <c r="J30" s="11">
        <f t="shared" si="2"/>
        <v>-22.513069461333334</v>
      </c>
      <c r="K30" s="38">
        <v>26.373244366666661</v>
      </c>
      <c r="L30" s="36">
        <v>19.30636372566666</v>
      </c>
      <c r="M30" s="11">
        <f t="shared" si="3"/>
        <v>11.184703961333328</v>
      </c>
      <c r="N30" s="38">
        <v>-37.352486183333326</v>
      </c>
      <c r="O30" s="36">
        <v>-26.486384610333324</v>
      </c>
      <c r="P30" s="11">
        <f t="shared" si="4"/>
        <v>-5.0345796566666641</v>
      </c>
      <c r="Q30" s="38">
        <v>34.892502766666667</v>
      </c>
      <c r="R30" s="36">
        <v>2.4767427446666659</v>
      </c>
      <c r="S30" s="11">
        <f t="shared" si="5"/>
        <v>-0.62181452199999721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-27.40695812666667</v>
      </c>
      <c r="G31" s="11">
        <f t="shared" si="1"/>
        <v>-27.434115246000001</v>
      </c>
      <c r="H31" s="38">
        <v>-23.383912766666661</v>
      </c>
      <c r="I31" s="36">
        <v>-32.597420249666662</v>
      </c>
      <c r="J31" s="11">
        <f t="shared" si="2"/>
        <v>-24.729627363666665</v>
      </c>
      <c r="K31" s="38">
        <v>17.004520466666662</v>
      </c>
      <c r="L31" s="36">
        <v>-7.0397931303333365</v>
      </c>
      <c r="M31" s="11">
        <f t="shared" si="3"/>
        <v>7.0192309963333281</v>
      </c>
      <c r="N31" s="38">
        <v>-23.942762583333334</v>
      </c>
      <c r="O31" s="36">
        <v>-15.851040763333334</v>
      </c>
      <c r="P31" s="11">
        <f t="shared" si="4"/>
        <v>-18.204062507999996</v>
      </c>
      <c r="Q31" s="38">
        <v>37.724231266666663</v>
      </c>
      <c r="R31" s="36">
        <v>7.1272498616666624</v>
      </c>
      <c r="S31" s="11">
        <f t="shared" si="5"/>
        <v>3.8656754329999998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-23.077320096666668</v>
      </c>
      <c r="G32" s="11">
        <f t="shared" si="1"/>
        <v>-25.095664849333335</v>
      </c>
      <c r="H32" s="38">
        <v>-24.721584966666661</v>
      </c>
      <c r="I32" s="36">
        <v>-36.606096602666661</v>
      </c>
      <c r="J32" s="11">
        <f t="shared" si="2"/>
        <v>-29.029545128333329</v>
      </c>
      <c r="K32" s="38">
        <v>-1.9716245333333386</v>
      </c>
      <c r="L32" s="36">
        <v>-29.80915365533334</v>
      </c>
      <c r="M32" s="11">
        <f t="shared" si="3"/>
        <v>-5.8475276866666723</v>
      </c>
      <c r="N32" s="38">
        <v>-28.199803983333332</v>
      </c>
      <c r="O32" s="36">
        <v>-23.929512842333331</v>
      </c>
      <c r="P32" s="11">
        <f t="shared" si="4"/>
        <v>-22.088979405333333</v>
      </c>
      <c r="Q32" s="38">
        <v>23.016739766666667</v>
      </c>
      <c r="R32" s="36">
        <v>-3.7014371793333325</v>
      </c>
      <c r="S32" s="11">
        <f t="shared" si="5"/>
        <v>1.9675184756666653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-50.354991735666665</v>
      </c>
      <c r="G33" s="11">
        <f t="shared" si="1"/>
        <v>-33.613089986333335</v>
      </c>
      <c r="H33" s="38">
        <v>-19.966471566666662</v>
      </c>
      <c r="I33" s="36">
        <v>-35.427276299666659</v>
      </c>
      <c r="J33" s="11">
        <f t="shared" si="2"/>
        <v>-34.876931050666663</v>
      </c>
      <c r="K33" s="38">
        <v>37.400742666666659</v>
      </c>
      <c r="L33" s="36">
        <v>2.579183925666662</v>
      </c>
      <c r="M33" s="11">
        <f t="shared" si="3"/>
        <v>-11.423254286666671</v>
      </c>
      <c r="N33" s="38">
        <v>-53.894484883333327</v>
      </c>
      <c r="O33" s="36">
        <v>-66.048595884333324</v>
      </c>
      <c r="P33" s="11">
        <f t="shared" si="4"/>
        <v>-35.276383163333328</v>
      </c>
      <c r="Q33" s="38">
        <v>35.916552566666667</v>
      </c>
      <c r="R33" s="36">
        <v>11.624235473666666</v>
      </c>
      <c r="S33" s="11">
        <f t="shared" si="5"/>
        <v>5.0166827186666652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-12.701443992999994</v>
      </c>
      <c r="Y33" s="11">
        <f t="shared" si="6"/>
        <v>-12.701443992999994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-58.196703253666662</v>
      </c>
      <c r="G34" s="11">
        <f t="shared" si="1"/>
        <v>-43.876338362000006</v>
      </c>
      <c r="H34" s="38">
        <v>-18.999875766666662</v>
      </c>
      <c r="I34" s="36">
        <v>-32.683637844666663</v>
      </c>
      <c r="J34" s="11">
        <f t="shared" si="2"/>
        <v>-34.905670248999996</v>
      </c>
      <c r="K34" s="38">
        <v>3.8299782666666613</v>
      </c>
      <c r="L34" s="36">
        <v>-11.984848650333339</v>
      </c>
      <c r="M34" s="11">
        <f t="shared" si="3"/>
        <v>-13.071606126666673</v>
      </c>
      <c r="N34" s="38">
        <v>-6.393843883333334</v>
      </c>
      <c r="O34" s="36">
        <v>-18.315116096333334</v>
      </c>
      <c r="P34" s="11">
        <f t="shared" si="4"/>
        <v>-36.097741607666656</v>
      </c>
      <c r="Q34" s="38">
        <v>5.1490222666666678</v>
      </c>
      <c r="R34" s="36">
        <v>-2.8783908163333329</v>
      </c>
      <c r="S34" s="11">
        <f t="shared" si="5"/>
        <v>1.6814691593333333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31.983745520000006</v>
      </c>
      <c r="Y34" s="11">
        <f t="shared" si="6"/>
        <v>9.641150763500006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-60.247049871666661</v>
      </c>
      <c r="G35" s="11">
        <f t="shared" si="1"/>
        <v>-56.266248286999996</v>
      </c>
      <c r="H35" s="38">
        <v>-6.4063499666666672</v>
      </c>
      <c r="I35" s="36">
        <v>-11.860477852666667</v>
      </c>
      <c r="J35" s="11">
        <f t="shared" si="2"/>
        <v>-26.65713066566666</v>
      </c>
      <c r="K35" s="38">
        <v>-3.9832259333333386</v>
      </c>
      <c r="L35" s="36">
        <v>-8.4408559703333381</v>
      </c>
      <c r="M35" s="11">
        <f t="shared" si="3"/>
        <v>-5.9488402316666722</v>
      </c>
      <c r="N35" s="38">
        <v>-1.5973142833333345</v>
      </c>
      <c r="O35" s="36">
        <v>-16.481627888333335</v>
      </c>
      <c r="P35" s="11">
        <f t="shared" si="4"/>
        <v>-33.615113289666667</v>
      </c>
      <c r="Q35" s="38">
        <v>-15.688137733333331</v>
      </c>
      <c r="R35" s="36">
        <v>10.673061355666668</v>
      </c>
      <c r="S35" s="11">
        <f t="shared" si="5"/>
        <v>6.4729686710000003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-14.87082033399999</v>
      </c>
      <c r="Y35" s="11">
        <f t="shared" si="6"/>
        <v>1.4704937310000072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-49.761473082666669</v>
      </c>
      <c r="G36" s="11">
        <f t="shared" si="1"/>
        <v>-56.068408736000002</v>
      </c>
      <c r="H36" s="38">
        <v>-46.833645366666659</v>
      </c>
      <c r="I36" s="36">
        <v>-37.349966190666656</v>
      </c>
      <c r="J36" s="11">
        <f t="shared" si="2"/>
        <v>-27.298027295999997</v>
      </c>
      <c r="K36" s="38">
        <v>6.496613766666659</v>
      </c>
      <c r="L36" s="36">
        <v>43.350932720666663</v>
      </c>
      <c r="M36" s="11">
        <f t="shared" si="3"/>
        <v>7.6417426999999947</v>
      </c>
      <c r="N36" s="38">
        <v>19.532242816666667</v>
      </c>
      <c r="O36" s="36">
        <v>4.0181295486666677</v>
      </c>
      <c r="P36" s="11">
        <f t="shared" si="4"/>
        <v>-10.259538145333334</v>
      </c>
      <c r="Q36" s="38">
        <v>-6.7878100333333276</v>
      </c>
      <c r="R36" s="36">
        <v>22.424872387666674</v>
      </c>
      <c r="S36" s="11">
        <f t="shared" si="5"/>
        <v>10.07318097566667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6.4874028713333312</v>
      </c>
      <c r="G37" s="11">
        <f t="shared" si="1"/>
        <v>-34.507040027666669</v>
      </c>
      <c r="H37" s="38">
        <v>-47.473896366666658</v>
      </c>
      <c r="I37" s="36">
        <v>-25.485363872666657</v>
      </c>
      <c r="J37" s="11">
        <f t="shared" si="2"/>
        <v>-24.898602638666659</v>
      </c>
      <c r="K37" s="38">
        <v>-22.571876833333334</v>
      </c>
      <c r="L37" s="36">
        <v>4.0375176266666664</v>
      </c>
      <c r="M37" s="11">
        <f t="shared" si="3"/>
        <v>12.982531458999995</v>
      </c>
      <c r="N37" s="38">
        <v>8.301229116666665</v>
      </c>
      <c r="O37" s="36">
        <v>0.96209085666666461</v>
      </c>
      <c r="P37" s="11">
        <f t="shared" si="4"/>
        <v>-3.8338024943333342</v>
      </c>
      <c r="Q37" s="38">
        <v>-11.441418633333326</v>
      </c>
      <c r="R37" s="36">
        <v>9.9752733116666743</v>
      </c>
      <c r="S37" s="11">
        <f t="shared" si="5"/>
        <v>14.357735685000007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-48.516026666666662</v>
      </c>
      <c r="G38" s="11">
        <f t="shared" si="1"/>
        <v>-30.596698959333334</v>
      </c>
      <c r="H38" s="38">
        <v>-44.006985366666662</v>
      </c>
      <c r="I38" s="36">
        <v>-29.24905592766666</v>
      </c>
      <c r="J38" s="11">
        <f t="shared" si="2"/>
        <v>-30.694795330333324</v>
      </c>
      <c r="K38" s="38">
        <v>7.5962170666666626</v>
      </c>
      <c r="L38" s="36">
        <v>23.189856316666663</v>
      </c>
      <c r="M38" s="11">
        <f t="shared" si="3"/>
        <v>23.526102221333332</v>
      </c>
      <c r="N38" s="38">
        <v>16.119112216666672</v>
      </c>
      <c r="O38" s="36">
        <v>1.2429965506666711</v>
      </c>
      <c r="P38" s="11">
        <f t="shared" si="4"/>
        <v>2.0744056520000012</v>
      </c>
      <c r="Q38" s="38">
        <v>12.248776766666671</v>
      </c>
      <c r="R38" s="36">
        <v>25.986784635666673</v>
      </c>
      <c r="S38" s="11">
        <f t="shared" si="5"/>
        <v>19.462310111666675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-0.89957716466666859</v>
      </c>
      <c r="G39" s="11">
        <f t="shared" si="1"/>
        <v>-14.30940032</v>
      </c>
      <c r="H39" s="38">
        <v>-45.745395966666663</v>
      </c>
      <c r="I39" s="36">
        <v>-24.968248288666665</v>
      </c>
      <c r="J39" s="11">
        <f t="shared" si="2"/>
        <v>-26.567556029666662</v>
      </c>
      <c r="K39" s="38">
        <v>-4.1945404333333363</v>
      </c>
      <c r="L39" s="36">
        <v>18.933280590666662</v>
      </c>
      <c r="M39" s="11">
        <f t="shared" si="3"/>
        <v>15.386884844666662</v>
      </c>
      <c r="N39" s="38">
        <v>-11.456321983333332</v>
      </c>
      <c r="O39" s="36">
        <v>-2.5542897433333316</v>
      </c>
      <c r="P39" s="11">
        <f t="shared" si="4"/>
        <v>-0.11640077866666527</v>
      </c>
      <c r="Q39" s="38">
        <v>13.162211666666671</v>
      </c>
      <c r="R39" s="36">
        <v>28.912262427666672</v>
      </c>
      <c r="S39" s="11">
        <f t="shared" si="5"/>
        <v>21.62477345833334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-19.600622241666663</v>
      </c>
      <c r="G40" s="11">
        <f t="shared" si="1"/>
        <v>-23.005408690999996</v>
      </c>
      <c r="H40" s="38">
        <v>-34.848238266666662</v>
      </c>
      <c r="I40" s="36">
        <v>-34.603940643666661</v>
      </c>
      <c r="J40" s="11">
        <f t="shared" si="2"/>
        <v>-29.607081619999992</v>
      </c>
      <c r="K40" s="38">
        <v>13.285250966666661</v>
      </c>
      <c r="L40" s="36">
        <v>9.0239079366666601</v>
      </c>
      <c r="M40" s="11">
        <f t="shared" si="3"/>
        <v>17.049014947999996</v>
      </c>
      <c r="N40" s="38">
        <v>-46.216497583333329</v>
      </c>
      <c r="O40" s="36">
        <v>-6.9904074083333256</v>
      </c>
      <c r="P40" s="11">
        <f t="shared" si="4"/>
        <v>-2.767233533666662</v>
      </c>
      <c r="Q40" s="38">
        <v>-8.8424467333333308</v>
      </c>
      <c r="R40" s="36">
        <v>-0.98224698233333108</v>
      </c>
      <c r="S40" s="11">
        <f t="shared" si="5"/>
        <v>17.972266693666672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-1.0407752376666686</v>
      </c>
      <c r="G41" s="11">
        <f t="shared" si="1"/>
        <v>-7.1803248813333331</v>
      </c>
      <c r="H41" s="38">
        <v>-28.674424566666666</v>
      </c>
      <c r="I41" s="36">
        <v>-34.215838878666666</v>
      </c>
      <c r="J41" s="11">
        <f t="shared" si="2"/>
        <v>-31.262675936999997</v>
      </c>
      <c r="K41" s="38">
        <v>-20.04409733333334</v>
      </c>
      <c r="L41" s="36">
        <v>-7.1042970923333399</v>
      </c>
      <c r="M41" s="11">
        <f t="shared" si="3"/>
        <v>6.9509638116666608</v>
      </c>
      <c r="N41" s="38">
        <v>-1.7307845833333317</v>
      </c>
      <c r="O41" s="36">
        <v>2.474831016666668</v>
      </c>
      <c r="P41" s="11">
        <f t="shared" si="4"/>
        <v>-2.3566220449999964</v>
      </c>
      <c r="Q41" s="38">
        <v>5.0077589666666711</v>
      </c>
      <c r="R41" s="36">
        <v>9.9490951066666717</v>
      </c>
      <c r="S41" s="11">
        <f t="shared" si="5"/>
        <v>12.626370184000004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-10.267333461666666</v>
      </c>
      <c r="G42" s="11">
        <f t="shared" si="1"/>
        <v>-10.302910313666667</v>
      </c>
      <c r="H42" s="38">
        <v>-25.047802866666665</v>
      </c>
      <c r="I42" s="36">
        <v>-31.624945309666664</v>
      </c>
      <c r="J42" s="11">
        <f t="shared" si="2"/>
        <v>-33.481574943999995</v>
      </c>
      <c r="K42" s="38">
        <v>13.449773266666663</v>
      </c>
      <c r="L42" s="36">
        <v>10.960238404666661</v>
      </c>
      <c r="M42" s="11">
        <f t="shared" si="3"/>
        <v>4.2932830829999942</v>
      </c>
      <c r="N42" s="38">
        <v>-2.8889060833333318</v>
      </c>
      <c r="O42" s="36">
        <v>5.8539796196666689</v>
      </c>
      <c r="P42" s="11">
        <f t="shared" si="4"/>
        <v>0.44613440933333709</v>
      </c>
      <c r="Q42" s="38">
        <v>45.495894166666673</v>
      </c>
      <c r="R42" s="36">
        <v>12.027340277666674</v>
      </c>
      <c r="S42" s="11">
        <f t="shared" si="5"/>
        <v>6.9980628006666707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-16.745526666666667</v>
      </c>
      <c r="G43" s="11">
        <f t="shared" si="1"/>
        <v>-9.3512117886666672</v>
      </c>
      <c r="H43" s="38">
        <v>-10.415640666666665</v>
      </c>
      <c r="I43" s="36">
        <v>-19.102476966666664</v>
      </c>
      <c r="J43" s="11">
        <f t="shared" si="2"/>
        <v>-28.314420384999995</v>
      </c>
      <c r="K43" s="38">
        <v>38.309942566666663</v>
      </c>
      <c r="L43" s="36">
        <v>11.955021789666663</v>
      </c>
      <c r="M43" s="11">
        <f t="shared" si="3"/>
        <v>5.2703210339999949</v>
      </c>
      <c r="N43" s="38">
        <v>7.9505962166666659</v>
      </c>
      <c r="O43" s="36">
        <v>18.006776277666667</v>
      </c>
      <c r="P43" s="11">
        <f t="shared" si="4"/>
        <v>8.7785289713333352</v>
      </c>
      <c r="Q43" s="38">
        <v>49.456139166666674</v>
      </c>
      <c r="R43" s="36">
        <v>21.057259585666674</v>
      </c>
      <c r="S43" s="11">
        <f t="shared" si="5"/>
        <v>14.344564990000007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-15.216809055666667</v>
      </c>
      <c r="G44" s="11">
        <f t="shared" si="1"/>
        <v>-14.076556394666667</v>
      </c>
      <c r="H44" s="38">
        <v>-11.448196566666665</v>
      </c>
      <c r="I44" s="36">
        <v>-27.809577485666665</v>
      </c>
      <c r="J44" s="11">
        <f t="shared" si="2"/>
        <v>-26.178999920666666</v>
      </c>
      <c r="K44" s="38">
        <v>47.580299266666657</v>
      </c>
      <c r="L44" s="36">
        <v>19.179668151666657</v>
      </c>
      <c r="M44" s="11">
        <f t="shared" si="3"/>
        <v>14.031642781999993</v>
      </c>
      <c r="N44" s="38">
        <v>11.574200516666668</v>
      </c>
      <c r="O44" s="36">
        <v>15.882971496666668</v>
      </c>
      <c r="P44" s="11">
        <f t="shared" si="4"/>
        <v>13.247909131333335</v>
      </c>
      <c r="Q44" s="38">
        <v>57.183311066666661</v>
      </c>
      <c r="R44" s="36">
        <v>29.37922679066666</v>
      </c>
      <c r="S44" s="11">
        <f t="shared" si="5"/>
        <v>20.82127555133334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-11.312995773666666</v>
      </c>
      <c r="G45" s="11">
        <f t="shared" si="1"/>
        <v>-14.425110498666667</v>
      </c>
      <c r="H45" s="38">
        <v>4.8485882333333334</v>
      </c>
      <c r="I45" s="36">
        <v>-10.683415025666665</v>
      </c>
      <c r="J45" s="11">
        <f t="shared" si="2"/>
        <v>-19.198489825999999</v>
      </c>
      <c r="K45" s="38">
        <v>52.547593366666661</v>
      </c>
      <c r="L45" s="36">
        <v>19.881690341666662</v>
      </c>
      <c r="M45" s="11">
        <f t="shared" si="3"/>
        <v>17.005460094333326</v>
      </c>
      <c r="N45" s="38">
        <v>9.9964474166666655</v>
      </c>
      <c r="O45" s="36">
        <v>0.48689286166666612</v>
      </c>
      <c r="P45" s="11">
        <f t="shared" si="4"/>
        <v>11.458880212000002</v>
      </c>
      <c r="Q45" s="38">
        <v>29.438514566666669</v>
      </c>
      <c r="R45" s="36">
        <v>6.8180662126666682</v>
      </c>
      <c r="S45" s="11">
        <f t="shared" si="5"/>
        <v>19.084850863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-11.131448116666672</v>
      </c>
      <c r="G46" s="11">
        <f t="shared" si="1"/>
        <v>-12.553750982000002</v>
      </c>
      <c r="H46" s="38">
        <v>12.215871533333333</v>
      </c>
      <c r="I46" s="36">
        <v>2.2374669973333337</v>
      </c>
      <c r="J46" s="11">
        <f t="shared" si="2"/>
        <v>-12.085175171333331</v>
      </c>
      <c r="K46" s="38">
        <v>30.336543766666662</v>
      </c>
      <c r="L46" s="36">
        <v>14.13789259666666</v>
      </c>
      <c r="M46" s="11">
        <f t="shared" si="3"/>
        <v>17.733083696666657</v>
      </c>
      <c r="N46" s="38">
        <v>47.455525916666666</v>
      </c>
      <c r="O46" s="36">
        <v>36.167854945666662</v>
      </c>
      <c r="P46" s="11">
        <f t="shared" si="4"/>
        <v>17.512573101333331</v>
      </c>
      <c r="Q46" s="38">
        <v>12.237308566666668</v>
      </c>
      <c r="R46" s="36">
        <v>5.1104048656666681</v>
      </c>
      <c r="S46" s="11">
        <f t="shared" si="5"/>
        <v>13.769232622999999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-8.8392500496666688</v>
      </c>
      <c r="G47" s="11">
        <f t="shared" si="1"/>
        <v>-10.427897980000003</v>
      </c>
      <c r="H47" s="38">
        <v>-23.971707966666663</v>
      </c>
      <c r="I47" s="36">
        <v>-26.053899372666663</v>
      </c>
      <c r="J47" s="11">
        <f t="shared" si="2"/>
        <v>-11.499949133666666</v>
      </c>
      <c r="K47" s="38">
        <v>18.167839666666662</v>
      </c>
      <c r="L47" s="36">
        <v>20.794023358666664</v>
      </c>
      <c r="M47" s="11">
        <f t="shared" si="3"/>
        <v>18.271202098999996</v>
      </c>
      <c r="N47" s="38">
        <v>36.998245616666665</v>
      </c>
      <c r="O47" s="36">
        <v>23.427422735666667</v>
      </c>
      <c r="P47" s="11">
        <f t="shared" si="4"/>
        <v>20.027390180999998</v>
      </c>
      <c r="Q47" s="38">
        <v>-45.989430733333322</v>
      </c>
      <c r="R47" s="36">
        <v>-13.708322212333321</v>
      </c>
      <c r="S47" s="11">
        <f t="shared" si="5"/>
        <v>-0.59328371133332836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-6.4815013686666667</v>
      </c>
      <c r="G48" s="11">
        <f t="shared" si="1"/>
        <v>-8.8173998450000024</v>
      </c>
      <c r="H48" s="38">
        <v>-22.945156466666667</v>
      </c>
      <c r="I48" s="36">
        <v>-12.146726347666666</v>
      </c>
      <c r="J48" s="11">
        <f t="shared" si="2"/>
        <v>-11.987719574333331</v>
      </c>
      <c r="K48" s="38">
        <v>-22.086341233333336</v>
      </c>
      <c r="L48" s="36">
        <v>9.6095842506666642</v>
      </c>
      <c r="M48" s="11">
        <f t="shared" si="3"/>
        <v>14.84716673533333</v>
      </c>
      <c r="N48" s="38">
        <v>46.001378616666663</v>
      </c>
      <c r="O48" s="36">
        <v>29.502812371666664</v>
      </c>
      <c r="P48" s="11">
        <f t="shared" si="4"/>
        <v>29.699363350999999</v>
      </c>
      <c r="Q48" s="38">
        <v>-12.80027943333333</v>
      </c>
      <c r="R48" s="36">
        <v>17.41519340066667</v>
      </c>
      <c r="S48" s="11">
        <f t="shared" si="5"/>
        <v>2.9390920180000055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-17.03202030366667</v>
      </c>
      <c r="G49" s="11">
        <f t="shared" si="1"/>
        <v>-10.784257240666669</v>
      </c>
      <c r="H49" s="38">
        <v>-41.842599966666661</v>
      </c>
      <c r="I49" s="36">
        <v>-22.41509392266666</v>
      </c>
      <c r="J49" s="11">
        <f t="shared" si="2"/>
        <v>-20.205239880999997</v>
      </c>
      <c r="K49" s="38">
        <v>-21.072418033333332</v>
      </c>
      <c r="L49" s="36">
        <v>3.129305062666667</v>
      </c>
      <c r="M49" s="11">
        <f t="shared" si="3"/>
        <v>11.177637557333332</v>
      </c>
      <c r="N49" s="38">
        <v>35.525359616666663</v>
      </c>
      <c r="O49" s="36">
        <v>28.328849513666661</v>
      </c>
      <c r="P49" s="11">
        <f t="shared" si="4"/>
        <v>27.086361540333332</v>
      </c>
      <c r="Q49" s="38">
        <v>-4.947660533333325</v>
      </c>
      <c r="R49" s="36">
        <v>13.312846253666676</v>
      </c>
      <c r="S49" s="11">
        <f t="shared" si="5"/>
        <v>5.6732391473333408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-26.614827470666665</v>
      </c>
      <c r="G50" s="11">
        <f t="shared" si="1"/>
        <v>-16.709449714333335</v>
      </c>
      <c r="H50" s="38">
        <v>-40.193691066666666</v>
      </c>
      <c r="I50" s="36">
        <v>-24.459207215666666</v>
      </c>
      <c r="J50" s="11">
        <f t="shared" si="2"/>
        <v>-19.673675828666664</v>
      </c>
      <c r="K50" s="38">
        <v>-11.575889833333335</v>
      </c>
      <c r="L50" s="36">
        <v>2.5188262756666653</v>
      </c>
      <c r="M50" s="11">
        <f t="shared" si="3"/>
        <v>5.0859051963333322</v>
      </c>
      <c r="N50" s="38">
        <v>29.625901216666662</v>
      </c>
      <c r="O50" s="36">
        <v>14.399262800666662</v>
      </c>
      <c r="P50" s="11">
        <f t="shared" si="4"/>
        <v>24.076974895333326</v>
      </c>
      <c r="Q50" s="38">
        <v>-3.2671206333333256</v>
      </c>
      <c r="R50" s="36">
        <v>8.2022079406666748</v>
      </c>
      <c r="S50" s="11">
        <f t="shared" si="5"/>
        <v>12.976749198333339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-15.243631858666667</v>
      </c>
      <c r="G51" s="11">
        <f t="shared" si="1"/>
        <v>-19.630159877666667</v>
      </c>
      <c r="H51" s="38">
        <v>-42.868882066666664</v>
      </c>
      <c r="I51" s="36">
        <v>-23.679926932666664</v>
      </c>
      <c r="J51" s="11">
        <f t="shared" si="2"/>
        <v>-23.518076023666662</v>
      </c>
      <c r="K51" s="38">
        <v>-15.838684933333333</v>
      </c>
      <c r="L51" s="36">
        <v>5.8144155186666673</v>
      </c>
      <c r="M51" s="11">
        <f t="shared" si="3"/>
        <v>3.8208489523333333</v>
      </c>
      <c r="N51" s="38">
        <v>2.5221669166666674</v>
      </c>
      <c r="O51" s="36">
        <v>6.439916774666667</v>
      </c>
      <c r="P51" s="11">
        <f t="shared" si="4"/>
        <v>16.389343029666662</v>
      </c>
      <c r="Q51" s="38">
        <v>-11.947943333333331</v>
      </c>
      <c r="R51" s="36">
        <v>0.30250138766666801</v>
      </c>
      <c r="S51" s="11">
        <f t="shared" si="5"/>
        <v>7.2725185273333395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-14.133375525666668</v>
      </c>
      <c r="G52" s="11">
        <f t="shared" si="1"/>
        <v>-18.663944951666664</v>
      </c>
      <c r="H52" s="38">
        <v>-12.334848066666664</v>
      </c>
      <c r="I52" s="36">
        <v>-12.663800324666663</v>
      </c>
      <c r="J52" s="11">
        <f t="shared" si="2"/>
        <v>-20.267644824333331</v>
      </c>
      <c r="K52" s="38">
        <v>1.1846369666666643</v>
      </c>
      <c r="L52" s="36">
        <v>-1.7273919243333355</v>
      </c>
      <c r="M52" s="11">
        <f t="shared" si="3"/>
        <v>2.2019499566666654</v>
      </c>
      <c r="N52" s="38">
        <v>-39.660155883333339</v>
      </c>
      <c r="O52" s="36">
        <v>0.249434412666659</v>
      </c>
      <c r="P52" s="11">
        <f t="shared" si="4"/>
        <v>7.0295379959999957</v>
      </c>
      <c r="Q52" s="38">
        <v>1.6732069666666711</v>
      </c>
      <c r="R52" s="36">
        <v>7.5232244526666712</v>
      </c>
      <c r="S52" s="11">
        <f t="shared" si="5"/>
        <v>5.3426445936666722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-16.809324533666668</v>
      </c>
      <c r="G53" s="11">
        <f t="shared" si="1"/>
        <v>-15.395443972666669</v>
      </c>
      <c r="H53" s="38">
        <v>-12.134364566666665</v>
      </c>
      <c r="I53" s="36">
        <v>-18.383084391666664</v>
      </c>
      <c r="J53" s="11">
        <f t="shared" si="2"/>
        <v>-18.242270549666664</v>
      </c>
      <c r="K53" s="38">
        <v>0.75789666666666267</v>
      </c>
      <c r="L53" s="36">
        <v>11.064991079666662</v>
      </c>
      <c r="M53" s="11">
        <f t="shared" si="3"/>
        <v>5.0506715579999977</v>
      </c>
      <c r="N53" s="38">
        <v>-10.46667558333333</v>
      </c>
      <c r="O53" s="36">
        <v>-6.0350316073333303</v>
      </c>
      <c r="P53" s="11">
        <f t="shared" si="4"/>
        <v>0.21810652666666522</v>
      </c>
      <c r="Q53" s="38">
        <v>0.8144570666666695</v>
      </c>
      <c r="R53" s="36">
        <v>6.2479751636666698</v>
      </c>
      <c r="S53" s="11">
        <f t="shared" si="5"/>
        <v>4.6912336680000033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-12.98505659766667</v>
      </c>
      <c r="G54" s="11">
        <f t="shared" si="1"/>
        <v>-14.642585552333335</v>
      </c>
      <c r="H54" s="38">
        <v>-6.2322639666666664</v>
      </c>
      <c r="I54" s="36">
        <v>-12.920031191666666</v>
      </c>
      <c r="J54" s="11">
        <f t="shared" si="2"/>
        <v>-14.655638635999997</v>
      </c>
      <c r="K54" s="38">
        <v>3.7216050666666591</v>
      </c>
      <c r="L54" s="36">
        <v>7.172851018666659</v>
      </c>
      <c r="M54" s="11">
        <f t="shared" si="3"/>
        <v>5.5034833913333285</v>
      </c>
      <c r="N54" s="38">
        <v>-7.7382272833333339</v>
      </c>
      <c r="O54" s="36">
        <v>-1.452800997333334</v>
      </c>
      <c r="P54" s="11">
        <f t="shared" si="4"/>
        <v>-2.4127993973333353</v>
      </c>
      <c r="Q54" s="38">
        <v>47.171722766666676</v>
      </c>
      <c r="R54" s="36">
        <v>14.083431821666679</v>
      </c>
      <c r="S54" s="11">
        <f t="shared" si="5"/>
        <v>9.2848771460000066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-12.915518702666667</v>
      </c>
      <c r="G55" s="11">
        <f t="shared" si="1"/>
        <v>-14.236633278000001</v>
      </c>
      <c r="H55" s="38">
        <v>10.161821733333332</v>
      </c>
      <c r="I55" s="36">
        <v>2.3569143073333318</v>
      </c>
      <c r="J55" s="11">
        <f t="shared" si="2"/>
        <v>-9.6487337586666655</v>
      </c>
      <c r="K55" s="38">
        <v>31.701341366666664</v>
      </c>
      <c r="L55" s="36">
        <v>3.0960154776666649</v>
      </c>
      <c r="M55" s="11">
        <f t="shared" si="3"/>
        <v>7.1112858586666619</v>
      </c>
      <c r="N55" s="38">
        <v>-26.338512283333333</v>
      </c>
      <c r="O55" s="36">
        <v>-14.259903994333333</v>
      </c>
      <c r="P55" s="11">
        <f t="shared" si="4"/>
        <v>-7.2492455329999999</v>
      </c>
      <c r="Q55" s="38">
        <v>14.389463966666669</v>
      </c>
      <c r="R55" s="36">
        <v>-11.963221635333332</v>
      </c>
      <c r="S55" s="11">
        <f t="shared" si="5"/>
        <v>2.7893951166666722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-17.901196215666666</v>
      </c>
      <c r="G56" s="11">
        <f t="shared" si="1"/>
        <v>-14.600590505333335</v>
      </c>
      <c r="H56" s="38">
        <v>12.759049033333332</v>
      </c>
      <c r="I56" s="36">
        <v>-7.4865386486666683</v>
      </c>
      <c r="J56" s="11">
        <f t="shared" si="2"/>
        <v>-6.0165518443333346</v>
      </c>
      <c r="K56" s="38">
        <v>37.048292866666657</v>
      </c>
      <c r="L56" s="36">
        <v>8.0912340496666566</v>
      </c>
      <c r="M56" s="11">
        <f t="shared" si="3"/>
        <v>6.1200335153333265</v>
      </c>
      <c r="N56" s="38">
        <v>-11.850652083333333</v>
      </c>
      <c r="O56" s="36">
        <v>-6.805581907333333</v>
      </c>
      <c r="P56" s="11">
        <f t="shared" si="4"/>
        <v>-7.5060956330000002</v>
      </c>
      <c r="Q56" s="38">
        <v>34.013194966666674</v>
      </c>
      <c r="R56" s="36">
        <v>5.514842412666674</v>
      </c>
      <c r="S56" s="11">
        <f t="shared" si="5"/>
        <v>2.5450175330000069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0.44736660133333128</v>
      </c>
      <c r="G57" s="11">
        <f t="shared" si="1"/>
        <v>-10.123116105666666</v>
      </c>
      <c r="H57" s="38">
        <v>-1.0686951666666653</v>
      </c>
      <c r="I57" s="36">
        <v>-17.098406212666664</v>
      </c>
      <c r="J57" s="11">
        <f t="shared" si="2"/>
        <v>-7.409343518</v>
      </c>
      <c r="K57" s="38">
        <v>7.0192722666666612</v>
      </c>
      <c r="L57" s="36">
        <v>-22.510510139333338</v>
      </c>
      <c r="M57" s="11">
        <f t="shared" si="3"/>
        <v>-3.7744202040000054</v>
      </c>
      <c r="N57" s="38">
        <v>-1.8499824833333331</v>
      </c>
      <c r="O57" s="36">
        <v>-8.2055598093333337</v>
      </c>
      <c r="P57" s="11">
        <f t="shared" si="4"/>
        <v>-9.7570152369999992</v>
      </c>
      <c r="Q57" s="38">
        <v>37.615813266666663</v>
      </c>
      <c r="R57" s="36">
        <v>18.003927851666663</v>
      </c>
      <c r="S57" s="11">
        <f t="shared" si="5"/>
        <v>3.8518495430000019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-23.41809528066667</v>
      </c>
      <c r="G58" s="11">
        <f t="shared" si="1"/>
        <v>-13.623974965000002</v>
      </c>
      <c r="H58" s="38">
        <v>-12.398308666666665</v>
      </c>
      <c r="I58" s="36">
        <v>-18.961254659666665</v>
      </c>
      <c r="J58" s="11">
        <f t="shared" si="2"/>
        <v>-14.515399840333332</v>
      </c>
      <c r="K58" s="38">
        <v>36.502060066666658</v>
      </c>
      <c r="L58" s="36">
        <v>20.376511002666657</v>
      </c>
      <c r="M58" s="11">
        <f t="shared" si="3"/>
        <v>1.9857449709999919</v>
      </c>
      <c r="N58" s="38">
        <v>-13.998707383333333</v>
      </c>
      <c r="O58" s="36">
        <v>-24.968122363333332</v>
      </c>
      <c r="P58" s="11">
        <f t="shared" si="4"/>
        <v>-13.326421359999999</v>
      </c>
      <c r="Q58" s="38">
        <v>18.464524266666672</v>
      </c>
      <c r="R58" s="36">
        <v>10.906187464666672</v>
      </c>
      <c r="S58" s="11">
        <f t="shared" si="5"/>
        <v>11.474985909666671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-14.97347346466667</v>
      </c>
      <c r="G59" s="11">
        <f t="shared" si="1"/>
        <v>-12.648067381333336</v>
      </c>
      <c r="H59" s="38">
        <v>-9.2059095666666657</v>
      </c>
      <c r="I59" s="36">
        <v>-7.1244689996666661</v>
      </c>
      <c r="J59" s="11">
        <f t="shared" si="2"/>
        <v>-14.394709957333331</v>
      </c>
      <c r="K59" s="38">
        <v>-16.564741433333339</v>
      </c>
      <c r="L59" s="36">
        <v>-8.7772514643333395</v>
      </c>
      <c r="M59" s="11">
        <f t="shared" si="3"/>
        <v>-3.6370835336666736</v>
      </c>
      <c r="N59" s="38">
        <v>2.6392882166666674</v>
      </c>
      <c r="O59" s="36">
        <v>-9.6692095683333328</v>
      </c>
      <c r="P59" s="11">
        <f t="shared" si="4"/>
        <v>-14.280963913666668</v>
      </c>
      <c r="Q59" s="38">
        <v>-32.994820633333333</v>
      </c>
      <c r="R59" s="36">
        <v>3.7186812146666668</v>
      </c>
      <c r="S59" s="11">
        <f t="shared" si="5"/>
        <v>10.876265510333335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-26.57490962566667</v>
      </c>
      <c r="G60" s="11">
        <f t="shared" si="1"/>
        <v>-21.655492790333337</v>
      </c>
      <c r="H60" s="38">
        <v>-30.978928966666665</v>
      </c>
      <c r="I60" s="36">
        <v>-20.017086545666665</v>
      </c>
      <c r="J60" s="11">
        <f t="shared" si="2"/>
        <v>-15.367603401666665</v>
      </c>
      <c r="K60" s="38">
        <v>-7.5952704333333383</v>
      </c>
      <c r="L60" s="36">
        <v>19.67710151266666</v>
      </c>
      <c r="M60" s="11">
        <f t="shared" si="3"/>
        <v>10.425453683666658</v>
      </c>
      <c r="N60" s="38">
        <v>1.9289006166666671</v>
      </c>
      <c r="O60" s="36">
        <v>-14.074020349333335</v>
      </c>
      <c r="P60" s="11">
        <f t="shared" si="4"/>
        <v>-16.237117427000001</v>
      </c>
      <c r="Q60" s="38">
        <v>-39.090553933333325</v>
      </c>
      <c r="R60" s="36">
        <v>-8.316532602333325</v>
      </c>
      <c r="S60" s="11">
        <f t="shared" si="5"/>
        <v>2.102778692333338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-22.638184371666668</v>
      </c>
      <c r="G61" s="11">
        <f t="shared" si="1"/>
        <v>-21.395522487333334</v>
      </c>
      <c r="H61" s="38">
        <v>-25.791529066666662</v>
      </c>
      <c r="I61" s="36">
        <v>-8.5803653536666609</v>
      </c>
      <c r="J61" s="11">
        <f t="shared" si="2"/>
        <v>-11.907306966333332</v>
      </c>
      <c r="K61" s="38">
        <v>-16.740317033333341</v>
      </c>
      <c r="L61" s="36">
        <v>3.3852821196666589</v>
      </c>
      <c r="M61" s="11">
        <f t="shared" si="3"/>
        <v>4.7617107226666597</v>
      </c>
      <c r="N61" s="38">
        <v>-14.352320783333333</v>
      </c>
      <c r="O61" s="36">
        <v>-22.288392711333334</v>
      </c>
      <c r="P61" s="11">
        <f t="shared" si="4"/>
        <v>-15.343874209666666</v>
      </c>
      <c r="Q61" s="38">
        <v>-10.523192533333328</v>
      </c>
      <c r="R61" s="36">
        <v>3.6509487856666727</v>
      </c>
      <c r="S61" s="11">
        <f t="shared" si="5"/>
        <v>-0.31563420066666187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-27.84916942666667</v>
      </c>
      <c r="G62" s="11">
        <f t="shared" si="1"/>
        <v>-25.687421141333335</v>
      </c>
      <c r="H62" s="38">
        <v>-27.047252866666661</v>
      </c>
      <c r="I62" s="36">
        <v>-11.23121407166666</v>
      </c>
      <c r="J62" s="11">
        <f t="shared" si="2"/>
        <v>-13.276221990333328</v>
      </c>
      <c r="K62" s="38">
        <v>-18.369987333333334</v>
      </c>
      <c r="L62" s="36">
        <v>-5.5022383993333346</v>
      </c>
      <c r="M62" s="11">
        <f t="shared" si="3"/>
        <v>5.8533817443333289</v>
      </c>
      <c r="N62" s="38">
        <v>17.314285216666661</v>
      </c>
      <c r="O62" s="36">
        <v>2.6802341136666623</v>
      </c>
      <c r="P62" s="11">
        <f t="shared" si="4"/>
        <v>-11.227392982333335</v>
      </c>
      <c r="Q62" s="38">
        <v>-12.182423633333325</v>
      </c>
      <c r="R62" s="36">
        <v>-2.5307161863333256</v>
      </c>
      <c r="S62" s="11">
        <f t="shared" si="5"/>
        <v>-2.3987666676666595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-18.089233912666668</v>
      </c>
      <c r="G63" s="11">
        <f t="shared" si="1"/>
        <v>-22.858862570333333</v>
      </c>
      <c r="H63" s="38">
        <v>-25.413302266666662</v>
      </c>
      <c r="I63" s="36">
        <v>-7.1901151716666618</v>
      </c>
      <c r="J63" s="11">
        <f t="shared" si="2"/>
        <v>-9.0005648656666608</v>
      </c>
      <c r="K63" s="38">
        <v>-16.389468333333337</v>
      </c>
      <c r="L63" s="36">
        <v>5.0994307306666649</v>
      </c>
      <c r="M63" s="11">
        <f t="shared" si="3"/>
        <v>0.99415815033332977</v>
      </c>
      <c r="N63" s="38">
        <v>-0.68307238333333231</v>
      </c>
      <c r="O63" s="36">
        <v>-1.9903054083333322</v>
      </c>
      <c r="P63" s="11">
        <f t="shared" si="4"/>
        <v>-7.1994880020000016</v>
      </c>
      <c r="Q63" s="38">
        <v>5.6059599666666715</v>
      </c>
      <c r="R63" s="36">
        <v>16.40835464966667</v>
      </c>
      <c r="S63" s="11">
        <f t="shared" si="5"/>
        <v>5.8428624163333396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-17.274372114666669</v>
      </c>
      <c r="G64" s="11">
        <f t="shared" si="1"/>
        <v>-21.070925151333334</v>
      </c>
      <c r="H64" s="38">
        <v>-11.008411866666664</v>
      </c>
      <c r="I64" s="36">
        <v>-12.176610595666665</v>
      </c>
      <c r="J64" s="11">
        <f t="shared" si="2"/>
        <v>-10.199313279666661</v>
      </c>
      <c r="K64" s="38">
        <v>6.3857396666666641</v>
      </c>
      <c r="L64" s="36">
        <v>4.6779097466666641</v>
      </c>
      <c r="M64" s="11">
        <f t="shared" si="3"/>
        <v>1.4250340259999981</v>
      </c>
      <c r="N64" s="38">
        <v>-34.69971688333333</v>
      </c>
      <c r="O64" s="36">
        <v>4.8555585026666677</v>
      </c>
      <c r="P64" s="11">
        <f t="shared" si="4"/>
        <v>1.8484957359999992</v>
      </c>
      <c r="Q64" s="38">
        <v>13.072621866666671</v>
      </c>
      <c r="R64" s="36">
        <v>16.800416906666669</v>
      </c>
      <c r="S64" s="11">
        <f t="shared" si="5"/>
        <v>10.226018456666671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-19.974070337666664</v>
      </c>
      <c r="G65" s="11">
        <f t="shared" si="1"/>
        <v>-18.445892121666663</v>
      </c>
      <c r="H65" s="38">
        <v>0.25663973333333256</v>
      </c>
      <c r="I65" s="36">
        <v>-6.1037026816666673</v>
      </c>
      <c r="J65" s="11">
        <f t="shared" si="2"/>
        <v>-8.4901428163333321</v>
      </c>
      <c r="K65" s="38">
        <v>26.46494126666666</v>
      </c>
      <c r="L65" s="36">
        <v>33.879441683666663</v>
      </c>
      <c r="M65" s="11">
        <f t="shared" si="3"/>
        <v>14.552260720333331</v>
      </c>
      <c r="N65" s="38">
        <v>-8.9218993833333311</v>
      </c>
      <c r="O65" s="36">
        <v>-4.8155467633333311</v>
      </c>
      <c r="P65" s="11">
        <f t="shared" si="4"/>
        <v>-0.65009788966666526</v>
      </c>
      <c r="Q65" s="38">
        <v>-5.187085833333331</v>
      </c>
      <c r="R65" s="36">
        <v>-0.52787608933333097</v>
      </c>
      <c r="S65" s="11">
        <f t="shared" si="5"/>
        <v>10.893631822333335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-16.274110582666665</v>
      </c>
      <c r="G66" s="11">
        <f t="shared" si="1"/>
        <v>-17.840851011666668</v>
      </c>
      <c r="H66" s="38">
        <v>-13.865623266666665</v>
      </c>
      <c r="I66" s="36">
        <v>-21.851493557666664</v>
      </c>
      <c r="J66" s="11">
        <f t="shared" si="2"/>
        <v>-13.377268944999997</v>
      </c>
      <c r="K66" s="38">
        <v>-13.280233033333333</v>
      </c>
      <c r="L66" s="36">
        <v>-4.4460898963333335</v>
      </c>
      <c r="M66" s="11">
        <f t="shared" si="3"/>
        <v>11.370420511333331</v>
      </c>
      <c r="N66" s="38">
        <v>2.2283962166666686</v>
      </c>
      <c r="O66" s="36">
        <v>6.0103627216666684</v>
      </c>
      <c r="P66" s="11">
        <f t="shared" si="4"/>
        <v>2.0167914870000017</v>
      </c>
      <c r="Q66" s="38">
        <v>50.051421866666672</v>
      </c>
      <c r="R66" s="36">
        <v>19.150449875666673</v>
      </c>
      <c r="S66" s="11">
        <f t="shared" si="5"/>
        <v>11.807663564333337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-15.180223920666668</v>
      </c>
      <c r="G67" s="11">
        <f t="shared" si="1"/>
        <v>-17.142801613666666</v>
      </c>
      <c r="H67" s="38">
        <v>-11.122445466666665</v>
      </c>
      <c r="I67" s="36">
        <v>-17.436460175666667</v>
      </c>
      <c r="J67" s="11">
        <f t="shared" si="2"/>
        <v>-15.130552138333334</v>
      </c>
      <c r="K67" s="38">
        <v>50.614900566666662</v>
      </c>
      <c r="L67" s="36">
        <v>20.435211791666664</v>
      </c>
      <c r="M67" s="11">
        <f t="shared" si="3"/>
        <v>16.622854526333331</v>
      </c>
      <c r="N67" s="38">
        <v>-26.630957683333335</v>
      </c>
      <c r="O67" s="36">
        <v>-12.813253355333336</v>
      </c>
      <c r="P67" s="11">
        <f t="shared" si="4"/>
        <v>-3.8728124656666658</v>
      </c>
      <c r="Q67" s="38">
        <v>27.101330966666669</v>
      </c>
      <c r="R67" s="36">
        <v>2.2433362706666706</v>
      </c>
      <c r="S67" s="11">
        <f t="shared" si="5"/>
        <v>6.9553033523333374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-15.893842113666667</v>
      </c>
      <c r="G68" s="11">
        <f t="shared" si="1"/>
        <v>-15.782725538999999</v>
      </c>
      <c r="H68" s="38">
        <v>21.514220733333332</v>
      </c>
      <c r="I68" s="36">
        <v>-1.1873226486666688</v>
      </c>
      <c r="J68" s="11">
        <f t="shared" si="2"/>
        <v>-13.491758794000001</v>
      </c>
      <c r="K68" s="38">
        <v>37.455131866666662</v>
      </c>
      <c r="L68" s="36">
        <v>7.3216867056666608</v>
      </c>
      <c r="M68" s="11">
        <f t="shared" si="3"/>
        <v>7.7702695336666636</v>
      </c>
      <c r="N68" s="38">
        <v>7.3978872166666649</v>
      </c>
      <c r="O68" s="36">
        <v>13.050280080666665</v>
      </c>
      <c r="P68" s="11">
        <f t="shared" si="4"/>
        <v>2.0824631489999992</v>
      </c>
      <c r="Q68" s="38">
        <v>42.218775766666667</v>
      </c>
      <c r="R68" s="36">
        <v>16.064264681666668</v>
      </c>
      <c r="S68" s="11">
        <f t="shared" si="5"/>
        <v>12.486016942666671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-28.498440309666663</v>
      </c>
      <c r="G69" s="11">
        <f t="shared" si="1"/>
        <v>-19.857502114666666</v>
      </c>
      <c r="H69" s="38">
        <v>21.91205313333333</v>
      </c>
      <c r="I69" s="36">
        <v>6.7224044713333306</v>
      </c>
      <c r="J69" s="11">
        <f t="shared" si="2"/>
        <v>-3.9671261176666683</v>
      </c>
      <c r="K69" s="38">
        <v>34.756399166666654</v>
      </c>
      <c r="L69" s="36">
        <v>9.7305144216666548</v>
      </c>
      <c r="M69" s="11">
        <f t="shared" si="3"/>
        <v>12.495804306333326</v>
      </c>
      <c r="N69" s="38">
        <v>8.0286584166666657</v>
      </c>
      <c r="O69" s="36">
        <v>4.6252181206666663</v>
      </c>
      <c r="P69" s="11">
        <f t="shared" si="4"/>
        <v>1.6207482819999985</v>
      </c>
      <c r="Q69" s="38">
        <v>11.50783926666667</v>
      </c>
      <c r="R69" s="36">
        <v>-5.5997948863333296</v>
      </c>
      <c r="S69" s="11">
        <f t="shared" si="5"/>
        <v>4.2359353553333365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-11.224757770666667</v>
      </c>
      <c r="G70" s="11">
        <f t="shared" si="1"/>
        <v>-18.539013397999998</v>
      </c>
      <c r="H70" s="38">
        <v>-7.3686452666666638</v>
      </c>
      <c r="I70" s="36">
        <v>-11.601640682666662</v>
      </c>
      <c r="J70" s="11">
        <f t="shared" si="2"/>
        <v>-2.0221862866666669</v>
      </c>
      <c r="K70" s="38">
        <v>33.951779866666662</v>
      </c>
      <c r="L70" s="36">
        <v>18.833165967666663</v>
      </c>
      <c r="M70" s="11">
        <f t="shared" si="3"/>
        <v>11.96178903166666</v>
      </c>
      <c r="N70" s="38">
        <v>34.252507316666666</v>
      </c>
      <c r="O70" s="36">
        <v>24.580470823666666</v>
      </c>
      <c r="P70" s="11">
        <f t="shared" si="4"/>
        <v>14.085323008333333</v>
      </c>
      <c r="Q70" s="38">
        <v>21.365698466666668</v>
      </c>
      <c r="R70" s="36">
        <v>11.914305428666667</v>
      </c>
      <c r="S70" s="11">
        <f t="shared" si="5"/>
        <v>7.4595917413333348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-22.229287742666667</v>
      </c>
      <c r="G71" s="11">
        <f t="shared" si="1"/>
        <v>-20.650828607666668</v>
      </c>
      <c r="H71" s="38">
        <v>-16.586921066666662</v>
      </c>
      <c r="I71" s="36">
        <v>-11.534029038666663</v>
      </c>
      <c r="J71" s="11">
        <f t="shared" si="2"/>
        <v>-5.4710884166666647</v>
      </c>
      <c r="K71" s="38">
        <v>-26.90545293333334</v>
      </c>
      <c r="L71" s="36">
        <v>-15.31150678833334</v>
      </c>
      <c r="M71" s="11">
        <f t="shared" si="3"/>
        <v>4.4173912003333262</v>
      </c>
      <c r="N71" s="38">
        <v>-3.4039023833333317</v>
      </c>
      <c r="O71" s="36">
        <v>-14.957877648333332</v>
      </c>
      <c r="P71" s="11">
        <f t="shared" si="4"/>
        <v>4.7492704320000003</v>
      </c>
      <c r="Q71" s="38">
        <v>-43.643636433333327</v>
      </c>
      <c r="R71" s="36">
        <v>-6.6551471893333272</v>
      </c>
      <c r="S71" s="11">
        <f t="shared" si="5"/>
        <v>-0.11354554899999651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-24.93343431366667</v>
      </c>
      <c r="G72" s="11">
        <f t="shared" si="1"/>
        <v>-19.46249327566667</v>
      </c>
      <c r="H72" s="38">
        <v>-18.139095866666665</v>
      </c>
      <c r="I72" s="36">
        <v>-6.9330597796666655</v>
      </c>
      <c r="J72" s="11">
        <f t="shared" si="2"/>
        <v>-10.022909833666665</v>
      </c>
      <c r="K72" s="38">
        <v>-10.783557433333337</v>
      </c>
      <c r="L72" s="36">
        <v>11.008875420666664</v>
      </c>
      <c r="M72" s="11">
        <f t="shared" si="3"/>
        <v>4.843511533333329</v>
      </c>
      <c r="N72" s="38">
        <v>23.977105116666667</v>
      </c>
      <c r="O72" s="36">
        <v>9.7082359516666674</v>
      </c>
      <c r="P72" s="11">
        <f t="shared" si="4"/>
        <v>6.4436097090000004</v>
      </c>
      <c r="Q72" s="38">
        <v>-26.802339633333329</v>
      </c>
      <c r="R72" s="36">
        <v>4.0812464586666728</v>
      </c>
      <c r="S72" s="11">
        <f t="shared" si="5"/>
        <v>3.1134682326666709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-15.438631505666667</v>
      </c>
      <c r="G73" s="11">
        <f t="shared" si="1"/>
        <v>-20.867117854</v>
      </c>
      <c r="H73" s="38">
        <v>-22.158007266666665</v>
      </c>
      <c r="I73" s="36">
        <v>-6.8700623386666653</v>
      </c>
      <c r="J73" s="11">
        <f t="shared" si="2"/>
        <v>-8.4457170523333307</v>
      </c>
      <c r="K73" s="38">
        <v>22.264740966666665</v>
      </c>
      <c r="L73" s="36">
        <v>37.949224169666664</v>
      </c>
      <c r="M73" s="11">
        <f t="shared" si="3"/>
        <v>11.215530933999995</v>
      </c>
      <c r="N73" s="38">
        <v>19.458235516666665</v>
      </c>
      <c r="O73" s="36">
        <v>11.461024431666665</v>
      </c>
      <c r="P73" s="11">
        <f t="shared" si="4"/>
        <v>2.0704609116666668</v>
      </c>
      <c r="Q73" s="38">
        <v>-2.9959773333333235</v>
      </c>
      <c r="R73" s="36">
        <v>7.6581777886666771</v>
      </c>
      <c r="S73" s="11">
        <f t="shared" si="5"/>
        <v>1.6947590193333408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-14.891676871666668</v>
      </c>
      <c r="G74" s="11">
        <f t="shared" si="1"/>
        <v>-18.421247563666668</v>
      </c>
      <c r="H74" s="38">
        <v>-24.124098166666663</v>
      </c>
      <c r="I74" s="36">
        <v>-9.8731007566666626</v>
      </c>
      <c r="J74" s="11">
        <f t="shared" si="2"/>
        <v>-7.8920742916666642</v>
      </c>
      <c r="K74" s="38">
        <v>6.8477072666666636</v>
      </c>
      <c r="L74" s="36">
        <v>19.420172946666664</v>
      </c>
      <c r="M74" s="11">
        <f t="shared" si="3"/>
        <v>22.792757512333328</v>
      </c>
      <c r="N74" s="38">
        <v>15.780466416666666</v>
      </c>
      <c r="O74" s="36">
        <v>1.492189779666667</v>
      </c>
      <c r="P74" s="11">
        <f t="shared" si="4"/>
        <v>7.5538167209999996</v>
      </c>
      <c r="Q74" s="38">
        <v>15.485388066666671</v>
      </c>
      <c r="R74" s="36">
        <v>24.80781128866667</v>
      </c>
      <c r="S74" s="11">
        <f t="shared" si="5"/>
        <v>12.182411845333339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-18.630644694666664</v>
      </c>
      <c r="G75" s="11">
        <f t="shared" ref="G75:G138" si="8">AVERAGE(F73:F75)</f>
        <v>-16.320317690666666</v>
      </c>
      <c r="H75" s="38">
        <v>-22.998473466666667</v>
      </c>
      <c r="I75" s="36">
        <v>-5.990339061666667</v>
      </c>
      <c r="J75" s="11">
        <f t="shared" ref="J75:J138" si="9">AVERAGE(I73:I75)</f>
        <v>-7.5778340523333325</v>
      </c>
      <c r="K75" s="38">
        <v>-6.4029920333333354</v>
      </c>
      <c r="L75" s="36">
        <v>14.917347576666666</v>
      </c>
      <c r="M75" s="11">
        <f t="shared" ref="M75:M138" si="10">AVERAGE(L73:L75)</f>
        <v>24.095581564333333</v>
      </c>
      <c r="N75" s="38">
        <v>19.560169416666668</v>
      </c>
      <c r="O75" s="36">
        <v>13.698993497666667</v>
      </c>
      <c r="P75" s="11">
        <f t="shared" ref="P75:P138" si="11">AVERAGE(O73:O75)</f>
        <v>8.8840692363333336</v>
      </c>
      <c r="Q75" s="38">
        <v>5.517062266666672</v>
      </c>
      <c r="R75" s="36">
        <v>15.948424109666671</v>
      </c>
      <c r="S75" s="11">
        <f t="shared" ref="S75:S138" si="12">AVERAGE(R73:R75)</f>
        <v>16.138137729000007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-16.266940386666672</v>
      </c>
      <c r="G76" s="11">
        <f t="shared" si="8"/>
        <v>-16.596420651000003</v>
      </c>
      <c r="H76" s="38">
        <v>-6.4761730666666644</v>
      </c>
      <c r="I76" s="36">
        <v>-8.4100155446666651</v>
      </c>
      <c r="J76" s="11">
        <f t="shared" si="9"/>
        <v>-8.0911517876666661</v>
      </c>
      <c r="K76" s="38">
        <v>2.0132972666666635</v>
      </c>
      <c r="L76" s="36">
        <v>0.27900989166666346</v>
      </c>
      <c r="M76" s="11">
        <f t="shared" si="10"/>
        <v>11.538843471666665</v>
      </c>
      <c r="N76" s="38">
        <v>-39.739970783333327</v>
      </c>
      <c r="O76" s="36">
        <v>-2.7402017143333239</v>
      </c>
      <c r="P76" s="11">
        <f t="shared" si="11"/>
        <v>4.1503271876666696</v>
      </c>
      <c r="Q76" s="38">
        <v>-21.394990433333327</v>
      </c>
      <c r="R76" s="36">
        <v>-19.151596679333327</v>
      </c>
      <c r="S76" s="11">
        <f t="shared" si="12"/>
        <v>7.2015462396666727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-8.8572741956666654</v>
      </c>
      <c r="G77" s="11">
        <f t="shared" si="8"/>
        <v>-14.584953092333331</v>
      </c>
      <c r="H77" s="38">
        <v>-0.62090816666666626</v>
      </c>
      <c r="I77" s="36">
        <v>-7.2010489836666665</v>
      </c>
      <c r="J77" s="11">
        <f t="shared" si="9"/>
        <v>-7.2004678633333326</v>
      </c>
      <c r="K77" s="38">
        <v>-7.3524322333333387</v>
      </c>
      <c r="L77" s="36">
        <v>-0.49404724533333866</v>
      </c>
      <c r="M77" s="11">
        <f t="shared" si="10"/>
        <v>4.9007700743333302</v>
      </c>
      <c r="N77" s="38">
        <v>11.050258616666667</v>
      </c>
      <c r="O77" s="36">
        <v>15.092614965666668</v>
      </c>
      <c r="P77" s="11">
        <f t="shared" si="11"/>
        <v>8.6838022496666696</v>
      </c>
      <c r="Q77" s="38">
        <v>10.432637666666672</v>
      </c>
      <c r="R77" s="36">
        <v>14.611323487666672</v>
      </c>
      <c r="S77" s="11">
        <f t="shared" si="12"/>
        <v>3.8027169726666723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4.4698078563333343</v>
      </c>
      <c r="G78" s="11">
        <f t="shared" si="8"/>
        <v>-6.8848022420000019</v>
      </c>
      <c r="H78" s="38">
        <v>6.962582233333336</v>
      </c>
      <c r="I78" s="36">
        <v>-0.80651438266666364</v>
      </c>
      <c r="J78" s="11">
        <f t="shared" si="9"/>
        <v>-5.4725263036666654</v>
      </c>
      <c r="K78" s="38">
        <v>-19.944931333333336</v>
      </c>
      <c r="L78" s="36">
        <v>-7.2620231143333367</v>
      </c>
      <c r="M78" s="11">
        <f t="shared" si="10"/>
        <v>-2.4923534893333374</v>
      </c>
      <c r="N78" s="38">
        <v>8.7910810166666682</v>
      </c>
      <c r="O78" s="36">
        <v>11.520032358666668</v>
      </c>
      <c r="P78" s="11">
        <f t="shared" si="11"/>
        <v>7.957481870000005</v>
      </c>
      <c r="Q78" s="38">
        <v>18.209253066666669</v>
      </c>
      <c r="R78" s="36">
        <v>-8.831744008333331</v>
      </c>
      <c r="S78" s="11">
        <f t="shared" si="12"/>
        <v>-4.4573390666666617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-12.791874121666668</v>
      </c>
      <c r="G79" s="11">
        <f t="shared" si="8"/>
        <v>-5.726446820333333</v>
      </c>
      <c r="H79" s="38">
        <v>-5.833923566666666</v>
      </c>
      <c r="I79" s="36">
        <v>-10.398588114666666</v>
      </c>
      <c r="J79" s="11">
        <f t="shared" si="9"/>
        <v>-6.1353838269999983</v>
      </c>
      <c r="K79" s="38">
        <v>34.563568466666652</v>
      </c>
      <c r="L79" s="36">
        <v>3.4324996876666525</v>
      </c>
      <c r="M79" s="11">
        <f t="shared" si="10"/>
        <v>-1.4411902240000076</v>
      </c>
      <c r="N79" s="38">
        <v>-11.327696583333331</v>
      </c>
      <c r="O79" s="36">
        <v>2.7111171746666685</v>
      </c>
      <c r="P79" s="11">
        <f t="shared" si="11"/>
        <v>9.774588166333336</v>
      </c>
      <c r="Q79" s="38">
        <v>25.273937366666672</v>
      </c>
      <c r="R79" s="36">
        <v>0.30792240366667301</v>
      </c>
      <c r="S79" s="11">
        <f t="shared" si="12"/>
        <v>2.0291672943333379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-15.496802915666667</v>
      </c>
      <c r="G80" s="11">
        <f t="shared" si="8"/>
        <v>-7.9396230603333331</v>
      </c>
      <c r="H80" s="38">
        <v>21.009712533333328</v>
      </c>
      <c r="I80" s="36">
        <v>-1.8068883326666736</v>
      </c>
      <c r="J80" s="11">
        <f t="shared" si="9"/>
        <v>-4.337330276666667</v>
      </c>
      <c r="K80" s="38">
        <v>28.510213166666663</v>
      </c>
      <c r="L80" s="36">
        <v>-1.1814457483333385</v>
      </c>
      <c r="M80" s="11">
        <f t="shared" si="10"/>
        <v>-1.6703230583333408</v>
      </c>
      <c r="N80" s="38">
        <v>-1.7748570833333321</v>
      </c>
      <c r="O80" s="36">
        <v>4.6646264936666677</v>
      </c>
      <c r="P80" s="11">
        <f t="shared" si="11"/>
        <v>6.2985920090000009</v>
      </c>
      <c r="Q80" s="38">
        <v>48.471459066666668</v>
      </c>
      <c r="R80" s="36">
        <v>25.800080582666666</v>
      </c>
      <c r="S80" s="11">
        <f t="shared" si="12"/>
        <v>5.7587529926666692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-12.703012475666668</v>
      </c>
      <c r="G81" s="11">
        <f t="shared" si="8"/>
        <v>-13.663896504333335</v>
      </c>
      <c r="H81" s="38">
        <v>-9.1078070666666644</v>
      </c>
      <c r="I81" s="36">
        <v>-22.922320967666664</v>
      </c>
      <c r="J81" s="11">
        <f t="shared" si="9"/>
        <v>-11.709265805000001</v>
      </c>
      <c r="K81" s="38">
        <v>19.696057166666662</v>
      </c>
      <c r="L81" s="36">
        <v>-0.19848257133333647</v>
      </c>
      <c r="M81" s="11">
        <f t="shared" si="10"/>
        <v>0.68419045599999251</v>
      </c>
      <c r="N81" s="38">
        <v>9.4567331166666673</v>
      </c>
      <c r="O81" s="36">
        <v>8.6523316626666666</v>
      </c>
      <c r="P81" s="11">
        <f t="shared" si="11"/>
        <v>5.3426917770000015</v>
      </c>
      <c r="Q81" s="38">
        <v>13.612887566666668</v>
      </c>
      <c r="R81" s="36">
        <v>-1.3862892463333321</v>
      </c>
      <c r="S81" s="11">
        <f t="shared" si="12"/>
        <v>8.2405712466666685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-8.58204069366667</v>
      </c>
      <c r="G82" s="11">
        <f t="shared" si="8"/>
        <v>-12.260618695</v>
      </c>
      <c r="H82" s="38">
        <v>-24.000458366666663</v>
      </c>
      <c r="I82" s="36">
        <v>-27.789071812666663</v>
      </c>
      <c r="J82" s="11">
        <f t="shared" si="9"/>
        <v>-17.506093704333335</v>
      </c>
      <c r="K82" s="38">
        <v>-8.0917359333333359</v>
      </c>
      <c r="L82" s="36">
        <v>-22.858824825333336</v>
      </c>
      <c r="M82" s="11">
        <f t="shared" si="10"/>
        <v>-8.0795843816666704</v>
      </c>
      <c r="N82" s="38">
        <v>25.230679416666668</v>
      </c>
      <c r="O82" s="36">
        <v>16.855426976666667</v>
      </c>
      <c r="P82" s="11">
        <f t="shared" si="11"/>
        <v>10.057461711</v>
      </c>
      <c r="Q82" s="38">
        <v>-5.9027564333333284</v>
      </c>
      <c r="R82" s="36">
        <v>-17.749719613333326</v>
      </c>
      <c r="S82" s="11">
        <f t="shared" si="12"/>
        <v>2.221357241000002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-37.988763903666673</v>
      </c>
      <c r="G83" s="11">
        <f t="shared" si="8"/>
        <v>-19.757939024333336</v>
      </c>
      <c r="H83" s="38">
        <v>-35.679428666666666</v>
      </c>
      <c r="I83" s="36">
        <v>-29.071385834666668</v>
      </c>
      <c r="J83" s="11">
        <f t="shared" si="9"/>
        <v>-26.594259538333333</v>
      </c>
      <c r="K83" s="38">
        <v>-20.967179833333336</v>
      </c>
      <c r="L83" s="36">
        <v>-10.091992793333336</v>
      </c>
      <c r="M83" s="11">
        <f t="shared" si="10"/>
        <v>-11.049766730000002</v>
      </c>
      <c r="N83" s="38">
        <v>2.4028685166666683</v>
      </c>
      <c r="O83" s="36">
        <v>-8.7705256433333325</v>
      </c>
      <c r="P83" s="11">
        <f t="shared" si="11"/>
        <v>5.5790776653333332</v>
      </c>
      <c r="Q83" s="38">
        <v>-37.576035033333326</v>
      </c>
      <c r="R83" s="36">
        <v>-3.5761263363333242</v>
      </c>
      <c r="S83" s="11">
        <f t="shared" si="12"/>
        <v>-7.570711731999995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-5.0713788496666723</v>
      </c>
      <c r="G84" s="11">
        <f t="shared" si="8"/>
        <v>-17.214061149000006</v>
      </c>
      <c r="H84" s="38">
        <v>-34.397048666666663</v>
      </c>
      <c r="I84" s="36">
        <v>-24.123192147666664</v>
      </c>
      <c r="J84" s="11">
        <f t="shared" si="9"/>
        <v>-26.994549931666665</v>
      </c>
      <c r="K84" s="38">
        <v>-20.559998233333339</v>
      </c>
      <c r="L84" s="36">
        <v>-2.6562211913333371</v>
      </c>
      <c r="M84" s="11">
        <f t="shared" si="10"/>
        <v>-11.869012936666671</v>
      </c>
      <c r="N84" s="38">
        <v>28.259638616666663</v>
      </c>
      <c r="O84" s="36">
        <v>16.337941271666665</v>
      </c>
      <c r="P84" s="11">
        <f t="shared" si="11"/>
        <v>8.1409475350000005</v>
      </c>
      <c r="Q84" s="38">
        <v>-24.362888133333332</v>
      </c>
      <c r="R84" s="36">
        <v>5.3848056676666687</v>
      </c>
      <c r="S84" s="11">
        <f t="shared" si="12"/>
        <v>-5.3136800939999942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-6.1017507446666652</v>
      </c>
      <c r="G85" s="11">
        <f t="shared" si="8"/>
        <v>-16.387297832666672</v>
      </c>
      <c r="H85" s="38">
        <v>-36.677994866666666</v>
      </c>
      <c r="I85" s="36">
        <v>-22.709790989666665</v>
      </c>
      <c r="J85" s="11">
        <f t="shared" si="9"/>
        <v>-25.301456323999997</v>
      </c>
      <c r="K85" s="38">
        <v>-16.579297533333332</v>
      </c>
      <c r="L85" s="36">
        <v>-5.1078491773333319</v>
      </c>
      <c r="M85" s="11">
        <f t="shared" si="10"/>
        <v>-5.952021054000002</v>
      </c>
      <c r="N85" s="38">
        <v>20.957363216666664</v>
      </c>
      <c r="O85" s="36">
        <v>12.014262309666664</v>
      </c>
      <c r="P85" s="11">
        <f t="shared" si="11"/>
        <v>6.5272259793333332</v>
      </c>
      <c r="Q85" s="38">
        <v>-0.66877823333332564</v>
      </c>
      <c r="R85" s="36">
        <v>8.0232318876666735</v>
      </c>
      <c r="S85" s="11">
        <f t="shared" si="12"/>
        <v>3.2773037396666727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-14.821449831666667</v>
      </c>
      <c r="G86" s="11">
        <f t="shared" si="8"/>
        <v>-8.6648598086666677</v>
      </c>
      <c r="H86" s="38">
        <v>-33.352044866666667</v>
      </c>
      <c r="I86" s="36">
        <v>-21.245371710666667</v>
      </c>
      <c r="J86" s="11">
        <f t="shared" si="9"/>
        <v>-22.692784949333333</v>
      </c>
      <c r="K86" s="38">
        <v>-4.5038158333333325</v>
      </c>
      <c r="L86" s="36">
        <v>8.1200749746666681</v>
      </c>
      <c r="M86" s="11">
        <f t="shared" si="10"/>
        <v>0.11866820199999968</v>
      </c>
      <c r="N86" s="38">
        <v>27.443470716666667</v>
      </c>
      <c r="O86" s="36">
        <v>14.294102956666666</v>
      </c>
      <c r="P86" s="11">
        <f t="shared" si="11"/>
        <v>14.215435512666664</v>
      </c>
      <c r="Q86" s="38">
        <v>-6.1756500333333229</v>
      </c>
      <c r="R86" s="36">
        <v>2.9174055006666766</v>
      </c>
      <c r="S86" s="11">
        <f t="shared" si="12"/>
        <v>5.441814352000006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-15.692479494666667</v>
      </c>
      <c r="G87" s="11">
        <f t="shared" si="8"/>
        <v>-12.205226690333333</v>
      </c>
      <c r="H87" s="38">
        <v>-32.512054466666662</v>
      </c>
      <c r="I87" s="36">
        <v>-16.526642731666662</v>
      </c>
      <c r="J87" s="11">
        <f t="shared" si="9"/>
        <v>-20.160601810666666</v>
      </c>
      <c r="K87" s="38">
        <v>-17.608928233333334</v>
      </c>
      <c r="L87" s="36">
        <v>3.5399266116666652</v>
      </c>
      <c r="M87" s="11">
        <f t="shared" si="10"/>
        <v>2.1840508030000003</v>
      </c>
      <c r="N87" s="38">
        <v>30.792125816666669</v>
      </c>
      <c r="O87" s="36">
        <v>22.365028852666669</v>
      </c>
      <c r="P87" s="11">
        <f t="shared" si="11"/>
        <v>16.224464706333332</v>
      </c>
      <c r="Q87" s="38">
        <v>-18.433127333333324</v>
      </c>
      <c r="R87" s="36">
        <v>-7.1320203553333243</v>
      </c>
      <c r="S87" s="11">
        <f t="shared" si="12"/>
        <v>1.2695390110000087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-29.182151956666665</v>
      </c>
      <c r="G88" s="11">
        <f t="shared" si="8"/>
        <v>-19.898693761000001</v>
      </c>
      <c r="H88" s="38">
        <v>-5.6343254666666667</v>
      </c>
      <c r="I88" s="36">
        <v>-7.6405529716666667</v>
      </c>
      <c r="J88" s="11">
        <f t="shared" si="9"/>
        <v>-15.137522471333332</v>
      </c>
      <c r="K88" s="38">
        <v>24.663669966666664</v>
      </c>
      <c r="L88" s="36">
        <v>24.465345217666663</v>
      </c>
      <c r="M88" s="11">
        <f t="shared" si="10"/>
        <v>12.041782267999999</v>
      </c>
      <c r="N88" s="38">
        <v>-16.819862583333329</v>
      </c>
      <c r="O88" s="36">
        <v>16.804168260666675</v>
      </c>
      <c r="P88" s="11">
        <f t="shared" si="11"/>
        <v>17.821100023333333</v>
      </c>
      <c r="Q88" s="38">
        <v>1.9630821666666707</v>
      </c>
      <c r="R88" s="36">
        <v>4.5198411846666708</v>
      </c>
      <c r="S88" s="11">
        <f t="shared" si="12"/>
        <v>0.1017421100000077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-37.420400052666665</v>
      </c>
      <c r="G89" s="11">
        <f t="shared" si="8"/>
        <v>-27.431677167999997</v>
      </c>
      <c r="H89" s="38">
        <v>-2.7938873666666666</v>
      </c>
      <c r="I89" s="36">
        <v>-8.5761455346666668</v>
      </c>
      <c r="J89" s="11">
        <f t="shared" si="9"/>
        <v>-10.91444707933333</v>
      </c>
      <c r="K89" s="38">
        <v>10.418649366666664</v>
      </c>
      <c r="L89" s="36">
        <v>17.250627040666664</v>
      </c>
      <c r="M89" s="11">
        <f t="shared" si="10"/>
        <v>15.085299623333333</v>
      </c>
      <c r="N89" s="38">
        <v>14.369388716666668</v>
      </c>
      <c r="O89" s="36">
        <v>17.818948164666669</v>
      </c>
      <c r="P89" s="11">
        <f t="shared" si="11"/>
        <v>18.996048426000002</v>
      </c>
      <c r="Q89" s="38">
        <v>0.25335406666666938</v>
      </c>
      <c r="R89" s="36">
        <v>2.8115963516666693</v>
      </c>
      <c r="S89" s="11">
        <f t="shared" si="12"/>
        <v>6.6472393666671944E-2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-27.462255919666671</v>
      </c>
      <c r="G90" s="11">
        <f t="shared" si="8"/>
        <v>-31.354935976333334</v>
      </c>
      <c r="H90" s="38">
        <v>-2.9488456666666663</v>
      </c>
      <c r="I90" s="36">
        <v>-11.734888260666665</v>
      </c>
      <c r="J90" s="11">
        <f t="shared" si="9"/>
        <v>-9.3171955889999989</v>
      </c>
      <c r="K90" s="38">
        <v>-1.2091128333333367</v>
      </c>
      <c r="L90" s="36">
        <v>12.905009577666664</v>
      </c>
      <c r="M90" s="11">
        <f t="shared" si="10"/>
        <v>18.206993945333327</v>
      </c>
      <c r="N90" s="38">
        <v>6.9269796166666673</v>
      </c>
      <c r="O90" s="36">
        <v>9.563369672666667</v>
      </c>
      <c r="P90" s="11">
        <f t="shared" si="11"/>
        <v>14.728828699333336</v>
      </c>
      <c r="Q90" s="38">
        <v>34.696547866666663</v>
      </c>
      <c r="R90" s="36">
        <v>12.362257107666661</v>
      </c>
      <c r="S90" s="11">
        <f t="shared" si="12"/>
        <v>6.5645648813333333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-13.824712244666667</v>
      </c>
      <c r="G91" s="11">
        <f t="shared" si="8"/>
        <v>-26.235789405666669</v>
      </c>
      <c r="H91" s="38">
        <v>-4.2925703666666664</v>
      </c>
      <c r="I91" s="36">
        <v>-7.3663885366666664</v>
      </c>
      <c r="J91" s="11">
        <f t="shared" si="9"/>
        <v>-9.2258074439999991</v>
      </c>
      <c r="K91" s="38">
        <v>22.681394566666661</v>
      </c>
      <c r="L91" s="36">
        <v>-7.5063252993333371</v>
      </c>
      <c r="M91" s="11">
        <f t="shared" si="10"/>
        <v>7.5497704396666636</v>
      </c>
      <c r="N91" s="38">
        <v>-5.2636182833333347</v>
      </c>
      <c r="O91" s="36">
        <v>8.1548858886666657</v>
      </c>
      <c r="P91" s="11">
        <f t="shared" si="11"/>
        <v>11.845734575333333</v>
      </c>
      <c r="Q91" s="38">
        <v>36.593497966666675</v>
      </c>
      <c r="R91" s="36">
        <v>10.853519398666673</v>
      </c>
      <c r="S91" s="11">
        <f t="shared" si="12"/>
        <v>8.6757909526666683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-9.9305071406666681</v>
      </c>
      <c r="G92" s="11">
        <f t="shared" si="8"/>
        <v>-17.072491768333336</v>
      </c>
      <c r="H92" s="38">
        <v>13.457618033333334</v>
      </c>
      <c r="I92" s="36">
        <v>-6.9791268426666644</v>
      </c>
      <c r="J92" s="11">
        <f t="shared" si="9"/>
        <v>-8.6934678799999983</v>
      </c>
      <c r="K92" s="38">
        <v>37.88174446666666</v>
      </c>
      <c r="L92" s="36">
        <v>8.6284685046666603</v>
      </c>
      <c r="M92" s="11">
        <f t="shared" si="10"/>
        <v>4.6757175943333289</v>
      </c>
      <c r="N92" s="38">
        <v>-7.2162498833333331</v>
      </c>
      <c r="O92" s="36">
        <v>-0.3068996403333335</v>
      </c>
      <c r="P92" s="11">
        <f t="shared" si="11"/>
        <v>5.8037853069999992</v>
      </c>
      <c r="Q92" s="38">
        <v>27.639003766666672</v>
      </c>
      <c r="R92" s="36">
        <v>10.262688147666672</v>
      </c>
      <c r="S92" s="11">
        <f t="shared" si="12"/>
        <v>11.159488218000002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-16.806254795666664</v>
      </c>
      <c r="G93" s="11">
        <f t="shared" si="8"/>
        <v>-13.520491393666665</v>
      </c>
      <c r="H93" s="38">
        <v>14.303752233333334</v>
      </c>
      <c r="I93" s="36">
        <v>2.6743357923333342</v>
      </c>
      <c r="J93" s="11">
        <f t="shared" si="9"/>
        <v>-3.890393195666666</v>
      </c>
      <c r="K93" s="38">
        <v>24.877877666666659</v>
      </c>
      <c r="L93" s="36">
        <v>8.9452930476666594</v>
      </c>
      <c r="M93" s="11">
        <f t="shared" si="10"/>
        <v>3.3558120843333277</v>
      </c>
      <c r="N93" s="38">
        <v>4.6874213166666667</v>
      </c>
      <c r="O93" s="36">
        <v>6.1185235906666664</v>
      </c>
      <c r="P93" s="11">
        <f t="shared" si="11"/>
        <v>4.6555032796666662</v>
      </c>
      <c r="Q93" s="38">
        <v>46.481714266666671</v>
      </c>
      <c r="R93" s="36">
        <v>31.87007126066667</v>
      </c>
      <c r="S93" s="11">
        <f t="shared" si="12"/>
        <v>17.662092935666674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-20.479251053666669</v>
      </c>
      <c r="G94" s="11">
        <f t="shared" si="8"/>
        <v>-15.738670996666665</v>
      </c>
      <c r="H94" s="38">
        <v>0.76161303333333663</v>
      </c>
      <c r="I94" s="36">
        <v>-3.6251796906666636</v>
      </c>
      <c r="J94" s="11">
        <f t="shared" si="9"/>
        <v>-2.6433235803333313</v>
      </c>
      <c r="K94" s="38">
        <v>19.944363866666663</v>
      </c>
      <c r="L94" s="36">
        <v>6.8693879936666633</v>
      </c>
      <c r="M94" s="11">
        <f t="shared" si="10"/>
        <v>8.1477165153333271</v>
      </c>
      <c r="N94" s="38">
        <v>5.0217432166666658</v>
      </c>
      <c r="O94" s="36">
        <v>-1.7926088853333342</v>
      </c>
      <c r="P94" s="11">
        <f t="shared" si="11"/>
        <v>1.3396716883333328</v>
      </c>
      <c r="Q94" s="38">
        <v>26.01125046666667</v>
      </c>
      <c r="R94" s="36">
        <v>13.397699163666671</v>
      </c>
      <c r="S94" s="11">
        <f t="shared" si="12"/>
        <v>18.510152857333338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-27.694974845666664</v>
      </c>
      <c r="G95" s="11">
        <f t="shared" si="8"/>
        <v>-21.660160231666666</v>
      </c>
      <c r="H95" s="38">
        <v>-14.018118566666663</v>
      </c>
      <c r="I95" s="36">
        <v>-7.2494253826666633</v>
      </c>
      <c r="J95" s="11">
        <f t="shared" si="9"/>
        <v>-2.7334230936666644</v>
      </c>
      <c r="K95" s="38">
        <v>-5.7226890333333387</v>
      </c>
      <c r="L95" s="36">
        <v>2.8514806726666606</v>
      </c>
      <c r="M95" s="11">
        <f t="shared" si="10"/>
        <v>6.2220539046666614</v>
      </c>
      <c r="N95" s="38">
        <v>15.590942916666663</v>
      </c>
      <c r="O95" s="36">
        <v>5.2174810876666626</v>
      </c>
      <c r="P95" s="11">
        <f t="shared" si="11"/>
        <v>3.1811319309999981</v>
      </c>
      <c r="Q95" s="38">
        <v>-18.464578333333328</v>
      </c>
      <c r="R95" s="36">
        <v>10.029835260666673</v>
      </c>
      <c r="S95" s="11">
        <f t="shared" si="12"/>
        <v>18.432535228333339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-11.078110297666671</v>
      </c>
      <c r="G96" s="11">
        <f t="shared" si="8"/>
        <v>-19.750778732333334</v>
      </c>
      <c r="H96" s="38">
        <v>-29.808962466666664</v>
      </c>
      <c r="I96" s="36">
        <v>-20.751066292666664</v>
      </c>
      <c r="J96" s="11">
        <f t="shared" si="9"/>
        <v>-10.541890455333331</v>
      </c>
      <c r="K96" s="38">
        <v>-22.192520033333338</v>
      </c>
      <c r="L96" s="36">
        <v>-9.0745849503333371</v>
      </c>
      <c r="M96" s="11">
        <f t="shared" si="10"/>
        <v>0.21542790533332892</v>
      </c>
      <c r="N96" s="38">
        <v>7.1025510166666663</v>
      </c>
      <c r="O96" s="36">
        <v>-4.0934281303333329</v>
      </c>
      <c r="P96" s="11">
        <f t="shared" si="11"/>
        <v>-0.22285197600000148</v>
      </c>
      <c r="Q96" s="38">
        <v>-29.597387433333328</v>
      </c>
      <c r="R96" s="36">
        <v>-3.3948324043333287</v>
      </c>
      <c r="S96" s="11">
        <f t="shared" si="12"/>
        <v>6.6775673400000057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-27.003039478666665</v>
      </c>
      <c r="G97" s="11">
        <f t="shared" si="8"/>
        <v>-21.925374873999999</v>
      </c>
      <c r="H97" s="38">
        <v>-5.9942510666666635</v>
      </c>
      <c r="I97" s="36">
        <v>6.3644524693333366</v>
      </c>
      <c r="J97" s="11">
        <f t="shared" si="9"/>
        <v>-7.2120130686666641</v>
      </c>
      <c r="K97" s="38">
        <v>4.2982342666666646</v>
      </c>
      <c r="L97" s="36">
        <v>13.816299504666665</v>
      </c>
      <c r="M97" s="11">
        <f t="shared" si="10"/>
        <v>2.5310650756666626</v>
      </c>
      <c r="N97" s="38">
        <v>18.386611716666664</v>
      </c>
      <c r="O97" s="36">
        <v>8.6675357106666642</v>
      </c>
      <c r="P97" s="11">
        <f t="shared" si="11"/>
        <v>3.2638628893333315</v>
      </c>
      <c r="Q97" s="38">
        <v>-6.0110239333333215</v>
      </c>
      <c r="R97" s="36">
        <v>2.4455145806666785</v>
      </c>
      <c r="S97" s="11">
        <f t="shared" si="12"/>
        <v>3.0268391456666741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-22.762437461666664</v>
      </c>
      <c r="G98" s="11">
        <f t="shared" si="8"/>
        <v>-20.281195745999998</v>
      </c>
      <c r="H98" s="38">
        <v>-18.58668926666666</v>
      </c>
      <c r="I98" s="36">
        <v>-8.6077924956666596</v>
      </c>
      <c r="J98" s="11">
        <f t="shared" si="9"/>
        <v>-7.6648021063333287</v>
      </c>
      <c r="K98" s="38">
        <v>-20.233763433333333</v>
      </c>
      <c r="L98" s="36">
        <v>-8.2296649263333332</v>
      </c>
      <c r="M98" s="11">
        <f t="shared" si="10"/>
        <v>-1.1626501240000018</v>
      </c>
      <c r="N98" s="38">
        <v>-30.724813583333329</v>
      </c>
      <c r="O98" s="36">
        <v>-43.481289149333328</v>
      </c>
      <c r="P98" s="11">
        <f t="shared" si="11"/>
        <v>-12.969060522999998</v>
      </c>
      <c r="Q98" s="38">
        <v>-18.497282033333324</v>
      </c>
      <c r="R98" s="36">
        <v>-9.9166219593333231</v>
      </c>
      <c r="S98" s="11">
        <f t="shared" si="12"/>
        <v>-3.6219799276666578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-17.304861255666665</v>
      </c>
      <c r="G99" s="11">
        <f t="shared" si="8"/>
        <v>-22.356779398666664</v>
      </c>
      <c r="H99" s="38">
        <v>-37.739634966666664</v>
      </c>
      <c r="I99" s="36">
        <v>-23.304649805666664</v>
      </c>
      <c r="J99" s="11">
        <f t="shared" si="9"/>
        <v>-8.5159966106666616</v>
      </c>
      <c r="K99" s="38">
        <v>-40.404276633333339</v>
      </c>
      <c r="L99" s="36">
        <v>-20.305737795333339</v>
      </c>
      <c r="M99" s="11">
        <f t="shared" si="10"/>
        <v>-4.9063677390000029</v>
      </c>
      <c r="N99" s="38">
        <v>-22.712926883333335</v>
      </c>
      <c r="O99" s="36">
        <v>-31.947953273333333</v>
      </c>
      <c r="P99" s="11">
        <f t="shared" si="11"/>
        <v>-22.253902237333335</v>
      </c>
      <c r="Q99" s="38">
        <v>-22.662662033333323</v>
      </c>
      <c r="R99" s="36">
        <v>-10.552962895333323</v>
      </c>
      <c r="S99" s="11">
        <f t="shared" si="12"/>
        <v>-6.0080234246666562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-10.681893255666667</v>
      </c>
      <c r="G100" s="11">
        <f t="shared" si="8"/>
        <v>-16.916397324333332</v>
      </c>
      <c r="H100" s="38">
        <v>-23.22132886666666</v>
      </c>
      <c r="I100" s="36">
        <v>-25.047744269666659</v>
      </c>
      <c r="J100" s="11">
        <f t="shared" si="9"/>
        <v>-18.986728856999992</v>
      </c>
      <c r="K100" s="38">
        <v>16.07137436666666</v>
      </c>
      <c r="L100" s="36">
        <v>17.600156170666661</v>
      </c>
      <c r="M100" s="11">
        <f t="shared" si="10"/>
        <v>-3.6450821836666698</v>
      </c>
      <c r="N100" s="38">
        <v>-24.845482383333334</v>
      </c>
      <c r="O100" s="36">
        <v>5.3587032556666649</v>
      </c>
      <c r="P100" s="11">
        <f t="shared" si="11"/>
        <v>-23.356846388999998</v>
      </c>
      <c r="Q100" s="38">
        <v>-6.9539293333333312</v>
      </c>
      <c r="R100" s="36">
        <v>-1.9106386733333309</v>
      </c>
      <c r="S100" s="11">
        <f t="shared" si="12"/>
        <v>-7.4600745093333254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-32.869603506666664</v>
      </c>
      <c r="G101" s="11">
        <f t="shared" si="8"/>
        <v>-20.285452672666665</v>
      </c>
      <c r="H101" s="38">
        <v>-21.914918866666667</v>
      </c>
      <c r="I101" s="36">
        <v>-26.594519095666669</v>
      </c>
      <c r="J101" s="11">
        <f t="shared" si="9"/>
        <v>-24.982304390333329</v>
      </c>
      <c r="K101" s="38">
        <v>-12.953188833333336</v>
      </c>
      <c r="L101" s="36">
        <v>-5.1722161133333353</v>
      </c>
      <c r="M101" s="11">
        <f t="shared" si="10"/>
        <v>-2.6259325793333379</v>
      </c>
      <c r="N101" s="38">
        <v>-19.96546888333333</v>
      </c>
      <c r="O101" s="36">
        <v>-16.31206872833333</v>
      </c>
      <c r="P101" s="11">
        <f t="shared" si="11"/>
        <v>-14.300439582000001</v>
      </c>
      <c r="Q101" s="38">
        <v>-6.5624358333333301</v>
      </c>
      <c r="R101" s="36">
        <v>-4.1035670413333296</v>
      </c>
      <c r="S101" s="11">
        <f t="shared" si="12"/>
        <v>-5.5223895366666609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-28.302614754666667</v>
      </c>
      <c r="G102" s="11">
        <f t="shared" si="8"/>
        <v>-23.951370505666663</v>
      </c>
      <c r="H102" s="38">
        <v>-7.0218856666666642</v>
      </c>
      <c r="I102" s="36">
        <v>-15.128317499666665</v>
      </c>
      <c r="J102" s="11">
        <f t="shared" si="9"/>
        <v>-22.256860288333332</v>
      </c>
      <c r="K102" s="38">
        <v>-51.521934133333346</v>
      </c>
      <c r="L102" s="36">
        <v>-37.762681210333348</v>
      </c>
      <c r="M102" s="11">
        <f t="shared" si="10"/>
        <v>-8.4449137176666742</v>
      </c>
      <c r="N102" s="38">
        <v>-55.163564883333329</v>
      </c>
      <c r="O102" s="36">
        <v>-50.977029991333332</v>
      </c>
      <c r="P102" s="11">
        <f t="shared" si="11"/>
        <v>-20.643465154666668</v>
      </c>
      <c r="Q102" s="38">
        <v>8.454773666666668</v>
      </c>
      <c r="R102" s="36">
        <v>-10.332179944333333</v>
      </c>
      <c r="S102" s="11">
        <f t="shared" si="12"/>
        <v>-5.448795219666664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-33.350628223666668</v>
      </c>
      <c r="G103" s="11">
        <f t="shared" si="8"/>
        <v>-31.507615495</v>
      </c>
      <c r="H103" s="38">
        <v>-21.678598966666662</v>
      </c>
      <c r="I103" s="36">
        <v>-24.417187494666663</v>
      </c>
      <c r="J103" s="11">
        <f t="shared" si="9"/>
        <v>-22.046674696666667</v>
      </c>
      <c r="K103" s="38">
        <v>31.665737466666663</v>
      </c>
      <c r="L103" s="36">
        <v>4.5803231396666639</v>
      </c>
      <c r="M103" s="11">
        <f t="shared" si="10"/>
        <v>-12.784858061333338</v>
      </c>
      <c r="N103" s="38">
        <v>-34.956054383333331</v>
      </c>
      <c r="O103" s="36">
        <v>-22.909361314333331</v>
      </c>
      <c r="P103" s="11">
        <f t="shared" si="11"/>
        <v>-30.066153344666663</v>
      </c>
      <c r="Q103" s="38">
        <v>28.160628666666671</v>
      </c>
      <c r="R103" s="36">
        <v>1.9208486206666713</v>
      </c>
      <c r="S103" s="11">
        <f t="shared" si="12"/>
        <v>-4.1716327883333308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-33.713091618666667</v>
      </c>
      <c r="G104" s="11">
        <f t="shared" si="8"/>
        <v>-31.788778199000003</v>
      </c>
      <c r="H104" s="38">
        <v>20.025862633333332</v>
      </c>
      <c r="I104" s="36">
        <v>3.748304241333333</v>
      </c>
      <c r="J104" s="11">
        <f t="shared" si="9"/>
        <v>-11.932400250999999</v>
      </c>
      <c r="K104" s="38">
        <v>35.240798066666656</v>
      </c>
      <c r="L104" s="36">
        <v>7.7514649606666559</v>
      </c>
      <c r="M104" s="11">
        <f t="shared" si="10"/>
        <v>-8.4769643700000081</v>
      </c>
      <c r="N104" s="38">
        <v>-33.101920883333335</v>
      </c>
      <c r="O104" s="36">
        <v>-26.023847446333335</v>
      </c>
      <c r="P104" s="11">
        <f t="shared" si="11"/>
        <v>-33.303412917333333</v>
      </c>
      <c r="Q104" s="38">
        <v>-1.870870033333329</v>
      </c>
      <c r="R104" s="36">
        <v>-14.829266480333329</v>
      </c>
      <c r="S104" s="11">
        <f t="shared" si="12"/>
        <v>-7.7468659346666628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-20.152281875666667</v>
      </c>
      <c r="G105" s="11">
        <f t="shared" si="8"/>
        <v>-29.072000572666667</v>
      </c>
      <c r="H105" s="38">
        <v>-5.9002366666666646</v>
      </c>
      <c r="I105" s="36">
        <v>-16.165034800666664</v>
      </c>
      <c r="J105" s="11">
        <f t="shared" si="9"/>
        <v>-12.277972684666665</v>
      </c>
      <c r="K105" s="38">
        <v>-4.5914608333333371</v>
      </c>
      <c r="L105" s="36">
        <v>-17.743082975333337</v>
      </c>
      <c r="M105" s="11">
        <f t="shared" si="10"/>
        <v>-1.8037649583333391</v>
      </c>
      <c r="N105" s="38">
        <v>-26.768194583333333</v>
      </c>
      <c r="O105" s="36">
        <v>-23.735271229333332</v>
      </c>
      <c r="P105" s="11">
        <f t="shared" si="11"/>
        <v>-24.222826663333333</v>
      </c>
      <c r="Q105" s="38">
        <v>5.686361666666671</v>
      </c>
      <c r="R105" s="36">
        <v>-9.5339141313333293</v>
      </c>
      <c r="S105" s="11">
        <f t="shared" si="12"/>
        <v>-7.4807773303333294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-22.684510653666667</v>
      </c>
      <c r="G106" s="11">
        <f t="shared" si="8"/>
        <v>-25.516628049333335</v>
      </c>
      <c r="H106" s="38">
        <v>-0.26145166666666475</v>
      </c>
      <c r="I106" s="36">
        <v>-5.8321908086666649</v>
      </c>
      <c r="J106" s="11">
        <f t="shared" si="9"/>
        <v>-6.0829737893333329</v>
      </c>
      <c r="K106" s="38">
        <v>12.887947166666663</v>
      </c>
      <c r="L106" s="36">
        <v>1.1027595736666633</v>
      </c>
      <c r="M106" s="11">
        <f t="shared" si="10"/>
        <v>-2.9629528136666727</v>
      </c>
      <c r="N106" s="38">
        <v>-13.218041583333331</v>
      </c>
      <c r="O106" s="36">
        <v>-19.631755738333332</v>
      </c>
      <c r="P106" s="11">
        <f t="shared" si="11"/>
        <v>-23.130291471333333</v>
      </c>
      <c r="Q106" s="38">
        <v>11.125460666666671</v>
      </c>
      <c r="R106" s="36">
        <v>-2.0738344813333285</v>
      </c>
      <c r="S106" s="11">
        <f t="shared" si="12"/>
        <v>-8.8123383643333284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-22.974445863666666</v>
      </c>
      <c r="G107" s="11">
        <f t="shared" si="8"/>
        <v>-21.937079464333333</v>
      </c>
      <c r="H107" s="38">
        <v>-16.750950666666668</v>
      </c>
      <c r="I107" s="36">
        <v>-10.199384419666668</v>
      </c>
      <c r="J107" s="11">
        <f t="shared" si="9"/>
        <v>-10.732203343</v>
      </c>
      <c r="K107" s="38">
        <v>-13.174206833333338</v>
      </c>
      <c r="L107" s="36">
        <v>-9.5242886263333375</v>
      </c>
      <c r="M107" s="11">
        <f t="shared" si="10"/>
        <v>-8.7215373426666698</v>
      </c>
      <c r="N107" s="38">
        <v>-5.4777625833333321</v>
      </c>
      <c r="O107" s="36">
        <v>-15.469494691333333</v>
      </c>
      <c r="P107" s="11">
        <f t="shared" si="11"/>
        <v>-19.612173886333331</v>
      </c>
      <c r="Q107" s="38">
        <v>-23.276542333333328</v>
      </c>
      <c r="R107" s="36">
        <v>-1.2638394793333276</v>
      </c>
      <c r="S107" s="11">
        <f t="shared" si="12"/>
        <v>-4.2905293639999948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-23.261552952666666</v>
      </c>
      <c r="G108" s="11">
        <f t="shared" si="8"/>
        <v>-22.973503156666666</v>
      </c>
      <c r="H108" s="38">
        <v>-21.059641666666664</v>
      </c>
      <c r="I108" s="36">
        <v>-13.995847209666664</v>
      </c>
      <c r="J108" s="11">
        <f t="shared" si="9"/>
        <v>-10.009140812666665</v>
      </c>
      <c r="K108" s="38">
        <v>-0.25449883333333734</v>
      </c>
      <c r="L108" s="36">
        <v>8.9154348796666625</v>
      </c>
      <c r="M108" s="11">
        <f t="shared" si="10"/>
        <v>0.16463527566666278</v>
      </c>
      <c r="N108" s="38">
        <v>16.245444416666665</v>
      </c>
      <c r="O108" s="36">
        <v>5.356256094666664</v>
      </c>
      <c r="P108" s="11">
        <f t="shared" si="11"/>
        <v>-9.9149981116666677</v>
      </c>
      <c r="Q108" s="38">
        <v>1.4048976666666708</v>
      </c>
      <c r="R108" s="36">
        <v>23.504743512666671</v>
      </c>
      <c r="S108" s="11">
        <f t="shared" si="12"/>
        <v>6.7223565173333384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-23.035635967666664</v>
      </c>
      <c r="G109" s="11">
        <f t="shared" si="8"/>
        <v>-23.090544928</v>
      </c>
      <c r="H109" s="38">
        <v>-24.306846666666665</v>
      </c>
      <c r="I109" s="36">
        <v>-13.519683634666665</v>
      </c>
      <c r="J109" s="11">
        <f t="shared" si="9"/>
        <v>-12.571638421333333</v>
      </c>
      <c r="K109" s="38">
        <v>-7.2074068333333372</v>
      </c>
      <c r="L109" s="36">
        <v>0.79618978666666251</v>
      </c>
      <c r="M109" s="11">
        <f t="shared" si="10"/>
        <v>6.2445346666662495E-2</v>
      </c>
      <c r="N109" s="38">
        <v>-2.1877225833333327</v>
      </c>
      <c r="O109" s="36">
        <v>-13.591976557333332</v>
      </c>
      <c r="P109" s="11">
        <f t="shared" si="11"/>
        <v>-7.9017383846666673</v>
      </c>
      <c r="Q109" s="38">
        <v>-6.9133323333333294</v>
      </c>
      <c r="R109" s="36">
        <v>2.5787265686666707</v>
      </c>
      <c r="S109" s="11">
        <f t="shared" si="12"/>
        <v>8.2732102006666715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-20.978091938666665</v>
      </c>
      <c r="G110" s="11">
        <f t="shared" si="8"/>
        <v>-22.425093619666665</v>
      </c>
      <c r="H110" s="38">
        <v>-19.686389666666663</v>
      </c>
      <c r="I110" s="36">
        <v>-11.544547590666664</v>
      </c>
      <c r="J110" s="11">
        <f t="shared" si="9"/>
        <v>-13.020026144999997</v>
      </c>
      <c r="K110" s="38">
        <v>-9.2128858333333365</v>
      </c>
      <c r="L110" s="36">
        <v>2.9429453456666632</v>
      </c>
      <c r="M110" s="11">
        <f t="shared" si="10"/>
        <v>4.2181900039999958</v>
      </c>
      <c r="N110" s="38">
        <v>11.655271416666668</v>
      </c>
      <c r="O110" s="36">
        <v>-0.41943454833333149</v>
      </c>
      <c r="P110" s="11">
        <f t="shared" si="11"/>
        <v>-2.8850516703333331</v>
      </c>
      <c r="Q110" s="38">
        <v>-4.2049213333333295</v>
      </c>
      <c r="R110" s="36">
        <v>4.8266713206666711</v>
      </c>
      <c r="S110" s="11">
        <f t="shared" si="12"/>
        <v>10.303380467333339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-23.752610880666666</v>
      </c>
      <c r="G111" s="11">
        <f t="shared" si="8"/>
        <v>-22.588779595666665</v>
      </c>
      <c r="H111" s="38">
        <v>-10.047853666666665</v>
      </c>
      <c r="I111" s="36">
        <v>3.1259087173333349</v>
      </c>
      <c r="J111" s="11">
        <f t="shared" si="9"/>
        <v>-7.3127741693333315</v>
      </c>
      <c r="K111" s="38">
        <v>-10.413022833333338</v>
      </c>
      <c r="L111" s="36">
        <v>8.700956278666661</v>
      </c>
      <c r="M111" s="11">
        <f t="shared" si="10"/>
        <v>4.1466971369999959</v>
      </c>
      <c r="N111" s="38">
        <v>8.993574416666668</v>
      </c>
      <c r="O111" s="36">
        <v>0.96490077866666724</v>
      </c>
      <c r="P111" s="11">
        <f t="shared" si="11"/>
        <v>-4.3488367756666655</v>
      </c>
      <c r="Q111" s="38">
        <v>-6.1849613333333284</v>
      </c>
      <c r="R111" s="36">
        <v>7.4097138076666713</v>
      </c>
      <c r="S111" s="11">
        <f t="shared" si="12"/>
        <v>4.9383705656666708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-11.631820302666668</v>
      </c>
      <c r="G112" s="11">
        <f t="shared" si="8"/>
        <v>-18.787507707333333</v>
      </c>
      <c r="H112" s="38">
        <v>-9.6193716666666642</v>
      </c>
      <c r="I112" s="36">
        <v>-10.847104316666664</v>
      </c>
      <c r="J112" s="11">
        <f t="shared" si="9"/>
        <v>-6.421914396666665</v>
      </c>
      <c r="K112" s="38">
        <v>-2.732027833333337</v>
      </c>
      <c r="L112" s="36">
        <v>2.0912619876666634</v>
      </c>
      <c r="M112" s="11">
        <f t="shared" si="10"/>
        <v>4.5783878706666625</v>
      </c>
      <c r="N112" s="38">
        <v>-28.071527583333335</v>
      </c>
      <c r="O112" s="36">
        <v>-0.58200877633333548</v>
      </c>
      <c r="P112" s="11">
        <f t="shared" si="11"/>
        <v>-1.2180848666666577E-2</v>
      </c>
      <c r="Q112" s="38">
        <v>-5.25716933333333</v>
      </c>
      <c r="R112" s="36">
        <v>2.3807196686666696</v>
      </c>
      <c r="S112" s="11">
        <f t="shared" si="12"/>
        <v>4.8723682656666707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-11.968091621666666</v>
      </c>
      <c r="G113" s="11">
        <f t="shared" si="8"/>
        <v>-15.784174268333333</v>
      </c>
      <c r="H113" s="38">
        <v>-5.3269446666666651</v>
      </c>
      <c r="I113" s="36">
        <v>-8.4606539016666655</v>
      </c>
      <c r="J113" s="11">
        <f t="shared" si="9"/>
        <v>-5.3939498336666647</v>
      </c>
      <c r="K113" s="38">
        <v>-17.044703833333337</v>
      </c>
      <c r="L113" s="36">
        <v>-8.9052249873333373</v>
      </c>
      <c r="M113" s="11">
        <f t="shared" si="10"/>
        <v>0.6289977596666626</v>
      </c>
      <c r="N113" s="38">
        <v>-8.5262245833333328</v>
      </c>
      <c r="O113" s="36">
        <v>-3.8375725763333328</v>
      </c>
      <c r="P113" s="11">
        <f t="shared" si="11"/>
        <v>-1.1515601913333338</v>
      </c>
      <c r="Q113" s="38">
        <v>2.9300476666666708</v>
      </c>
      <c r="R113" s="36">
        <v>4.7134792586666707</v>
      </c>
      <c r="S113" s="11">
        <f t="shared" si="12"/>
        <v>4.8346375783333366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-14.001033937666666</v>
      </c>
      <c r="G114" s="11">
        <f t="shared" si="8"/>
        <v>-12.533648620666668</v>
      </c>
      <c r="H114" s="38">
        <v>-7.3027896666666647</v>
      </c>
      <c r="I114" s="36">
        <v>-14.795890727666665</v>
      </c>
      <c r="J114" s="11">
        <f t="shared" si="9"/>
        <v>-11.367882981999998</v>
      </c>
      <c r="K114" s="38">
        <v>-9.4589638333333372</v>
      </c>
      <c r="L114" s="36">
        <v>2.1763325976666632</v>
      </c>
      <c r="M114" s="11">
        <f t="shared" si="10"/>
        <v>-1.5458768006666703</v>
      </c>
      <c r="N114" s="38">
        <v>-11.268993583333334</v>
      </c>
      <c r="O114" s="36">
        <v>-5.8226086023333341</v>
      </c>
      <c r="P114" s="11">
        <f t="shared" si="11"/>
        <v>-3.414063318333334</v>
      </c>
      <c r="Q114" s="38">
        <v>17.056895666666669</v>
      </c>
      <c r="R114" s="36">
        <v>5.0323144666670316E-2</v>
      </c>
      <c r="S114" s="11">
        <f t="shared" si="12"/>
        <v>2.3815073573333367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-15.161441130666667</v>
      </c>
      <c r="G115" s="11">
        <f t="shared" si="8"/>
        <v>-13.710188896666665</v>
      </c>
      <c r="H115" s="38">
        <v>5.3411623333333349</v>
      </c>
      <c r="I115" s="36">
        <v>2.359626916333335</v>
      </c>
      <c r="J115" s="11">
        <f t="shared" si="9"/>
        <v>-6.9656392376666645</v>
      </c>
      <c r="K115" s="38">
        <v>34.920942166666663</v>
      </c>
      <c r="L115" s="36">
        <v>11.938150028666662</v>
      </c>
      <c r="M115" s="11">
        <f t="shared" si="10"/>
        <v>1.736419212999996</v>
      </c>
      <c r="N115" s="38">
        <v>-7.1336735833333336</v>
      </c>
      <c r="O115" s="36">
        <v>3.7127998766666668</v>
      </c>
      <c r="P115" s="11">
        <f t="shared" si="11"/>
        <v>-1.982460434</v>
      </c>
      <c r="Q115" s="38">
        <v>38.072062666666667</v>
      </c>
      <c r="R115" s="36">
        <v>12.743317420666667</v>
      </c>
      <c r="S115" s="11">
        <f t="shared" si="12"/>
        <v>5.8357066080000024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-11.274690119666666</v>
      </c>
      <c r="G116" s="11">
        <f t="shared" si="8"/>
        <v>-13.479055062666665</v>
      </c>
      <c r="H116" s="38">
        <v>0.55058333333333531</v>
      </c>
      <c r="I116" s="36">
        <v>-11.778493399666665</v>
      </c>
      <c r="J116" s="11">
        <f t="shared" si="9"/>
        <v>-8.0715857369999977</v>
      </c>
      <c r="K116" s="38">
        <v>24.658249166666664</v>
      </c>
      <c r="L116" s="36">
        <v>-1.2535261953333361</v>
      </c>
      <c r="M116" s="11">
        <f t="shared" si="10"/>
        <v>4.2869854769999964</v>
      </c>
      <c r="N116" s="38">
        <v>-7.8313005833333325</v>
      </c>
      <c r="O116" s="36">
        <v>-1.3297335563333323</v>
      </c>
      <c r="P116" s="11">
        <f t="shared" si="11"/>
        <v>-1.1465140939999998</v>
      </c>
      <c r="Q116" s="38">
        <v>20.98415266666667</v>
      </c>
      <c r="R116" s="36">
        <v>12.162437448666671</v>
      </c>
      <c r="S116" s="11">
        <f t="shared" si="12"/>
        <v>8.318692671333336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-12.640247799666668</v>
      </c>
      <c r="G117" s="11">
        <f t="shared" si="8"/>
        <v>-13.025459683333333</v>
      </c>
      <c r="H117" s="38">
        <v>-4.3670666666666644</v>
      </c>
      <c r="I117" s="36">
        <v>-13.133145611666665</v>
      </c>
      <c r="J117" s="11">
        <f t="shared" si="9"/>
        <v>-7.5173373649999986</v>
      </c>
      <c r="K117" s="38">
        <v>18.119538166666665</v>
      </c>
      <c r="L117" s="36">
        <v>6.722316374666665</v>
      </c>
      <c r="M117" s="11">
        <f t="shared" si="10"/>
        <v>5.8023134026666634</v>
      </c>
      <c r="N117" s="38">
        <v>-4.050194583333333</v>
      </c>
      <c r="O117" s="36">
        <v>-0.23723031633333314</v>
      </c>
      <c r="P117" s="11">
        <f t="shared" si="11"/>
        <v>0.71527866800000039</v>
      </c>
      <c r="Q117" s="38">
        <v>28.18705966666667</v>
      </c>
      <c r="R117" s="36">
        <v>11.55140969366667</v>
      </c>
      <c r="S117" s="11">
        <f t="shared" si="12"/>
        <v>12.152388187666668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-14.568804489666666</v>
      </c>
      <c r="G118" s="11">
        <f t="shared" si="8"/>
        <v>-12.827914136333334</v>
      </c>
      <c r="H118" s="38">
        <v>-4.6509396666666651</v>
      </c>
      <c r="I118" s="36">
        <v>-11.454853462666666</v>
      </c>
      <c r="J118" s="11">
        <f t="shared" si="9"/>
        <v>-12.122164157999999</v>
      </c>
      <c r="K118" s="38">
        <v>26.729079166666661</v>
      </c>
      <c r="L118" s="36">
        <v>16.210431759666662</v>
      </c>
      <c r="M118" s="11">
        <f t="shared" si="10"/>
        <v>7.2264073129999966</v>
      </c>
      <c r="N118" s="38">
        <v>8.2793674166666662</v>
      </c>
      <c r="O118" s="36">
        <v>2.0724847426666662</v>
      </c>
      <c r="P118" s="11">
        <f t="shared" si="11"/>
        <v>0.1685069566666669</v>
      </c>
      <c r="Q118" s="38">
        <v>19.195231666666672</v>
      </c>
      <c r="R118" s="36">
        <v>5.7603134746666722</v>
      </c>
      <c r="S118" s="11">
        <f t="shared" si="12"/>
        <v>9.8247202056666723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-9.2022111166666676</v>
      </c>
      <c r="G119" s="11">
        <f t="shared" si="8"/>
        <v>-12.137087802000002</v>
      </c>
      <c r="H119" s="38">
        <v>-12.990356666666665</v>
      </c>
      <c r="I119" s="36">
        <v>-7.280224940666665</v>
      </c>
      <c r="J119" s="11">
        <f t="shared" si="9"/>
        <v>-10.622741338333332</v>
      </c>
      <c r="K119" s="38">
        <v>20.992494166666663</v>
      </c>
      <c r="L119" s="36">
        <v>21.137226600666665</v>
      </c>
      <c r="M119" s="11">
        <f t="shared" si="10"/>
        <v>14.689991578333329</v>
      </c>
      <c r="N119" s="38">
        <v>12.221319416666667</v>
      </c>
      <c r="O119" s="36">
        <v>2.4649967106666661</v>
      </c>
      <c r="P119" s="11">
        <f t="shared" si="11"/>
        <v>1.4334170456666664</v>
      </c>
      <c r="Q119" s="38">
        <v>7.5619496666666706</v>
      </c>
      <c r="R119" s="36">
        <v>23.357974802666671</v>
      </c>
      <c r="S119" s="11">
        <f t="shared" si="12"/>
        <v>13.55656599033334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-6.3522568906666681</v>
      </c>
      <c r="G120" s="11">
        <f t="shared" si="8"/>
        <v>-10.041090832333333</v>
      </c>
      <c r="H120" s="38">
        <v>-13.237644666666665</v>
      </c>
      <c r="I120" s="36">
        <v>-7.5798395766666644</v>
      </c>
      <c r="J120" s="11">
        <f t="shared" si="9"/>
        <v>-8.7716393266666657</v>
      </c>
      <c r="K120" s="38">
        <v>4.662949166666662</v>
      </c>
      <c r="L120" s="36">
        <v>8.7291360156666613</v>
      </c>
      <c r="M120" s="11">
        <f t="shared" si="10"/>
        <v>15.358931458666662</v>
      </c>
      <c r="N120" s="38">
        <v>2.3986184166666669</v>
      </c>
      <c r="O120" s="36">
        <v>-9.4173293923333343</v>
      </c>
      <c r="P120" s="11">
        <f t="shared" si="11"/>
        <v>-1.6266159796666673</v>
      </c>
      <c r="Q120" s="38">
        <v>-11.025292333333329</v>
      </c>
      <c r="R120" s="36">
        <v>7.3942270386666706</v>
      </c>
      <c r="S120" s="11">
        <f t="shared" si="12"/>
        <v>12.170838438666671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-9.8716098896666669</v>
      </c>
      <c r="G121" s="11">
        <f t="shared" si="8"/>
        <v>-8.4753592990000008</v>
      </c>
      <c r="H121" s="38">
        <v>-16.223434666666662</v>
      </c>
      <c r="I121" s="36">
        <v>-7.001696095666663</v>
      </c>
      <c r="J121" s="11">
        <f t="shared" si="9"/>
        <v>-7.2872535376666647</v>
      </c>
      <c r="K121" s="38">
        <v>-4.9590798333333375</v>
      </c>
      <c r="L121" s="36">
        <v>3.2889604826666634</v>
      </c>
      <c r="M121" s="11">
        <f t="shared" si="10"/>
        <v>11.051774366333328</v>
      </c>
      <c r="N121" s="38">
        <v>16.244630416666666</v>
      </c>
      <c r="O121" s="36">
        <v>4.9964280546666657</v>
      </c>
      <c r="P121" s="11">
        <f t="shared" si="11"/>
        <v>-0.65196820900000085</v>
      </c>
      <c r="Q121" s="38">
        <v>-8.2413573333333296</v>
      </c>
      <c r="R121" s="36">
        <v>2.5229852576666705</v>
      </c>
      <c r="S121" s="11">
        <f t="shared" si="12"/>
        <v>11.091729033000005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-9.079234276666666</v>
      </c>
      <c r="G122" s="11">
        <f t="shared" si="8"/>
        <v>-8.4343670189999997</v>
      </c>
      <c r="H122" s="38">
        <v>-15.127101666666665</v>
      </c>
      <c r="I122" s="36">
        <v>-7.5695308826666645</v>
      </c>
      <c r="J122" s="11">
        <f t="shared" si="9"/>
        <v>-7.3836888516666646</v>
      </c>
      <c r="K122" s="38">
        <v>-17.331374833333339</v>
      </c>
      <c r="L122" s="36">
        <v>-4.9528729863333378</v>
      </c>
      <c r="M122" s="11">
        <f t="shared" si="10"/>
        <v>2.3550745039999956</v>
      </c>
      <c r="N122" s="38">
        <v>8.7866524166666675</v>
      </c>
      <c r="O122" s="36">
        <v>-3.1560549703333329</v>
      </c>
      <c r="P122" s="11">
        <f t="shared" si="11"/>
        <v>-2.5256521026666672</v>
      </c>
      <c r="Q122" s="38">
        <v>-4.0117393333333293</v>
      </c>
      <c r="R122" s="36">
        <v>6.387824178666671</v>
      </c>
      <c r="S122" s="11">
        <f t="shared" si="12"/>
        <v>5.4350121583333371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-6.7547459246666666</v>
      </c>
      <c r="G123" s="11">
        <f t="shared" si="8"/>
        <v>-8.5685300303333332</v>
      </c>
      <c r="H123" s="38">
        <v>-19.182400666666666</v>
      </c>
      <c r="I123" s="36">
        <v>-7.578944658666666</v>
      </c>
      <c r="J123" s="11">
        <f t="shared" si="9"/>
        <v>-7.3833905456666642</v>
      </c>
      <c r="K123" s="38">
        <v>-11.227018833333338</v>
      </c>
      <c r="L123" s="36">
        <v>5.9782072406666611</v>
      </c>
      <c r="M123" s="11">
        <f t="shared" si="10"/>
        <v>1.4380982456666622</v>
      </c>
      <c r="N123" s="38">
        <v>3.9562634166666673</v>
      </c>
      <c r="O123" s="36">
        <v>-3.0708417383333328</v>
      </c>
      <c r="P123" s="11">
        <f t="shared" si="11"/>
        <v>-0.41015621800000002</v>
      </c>
      <c r="Q123" s="38">
        <v>-6.3265293333333297</v>
      </c>
      <c r="R123" s="36">
        <v>8.5481241936666699</v>
      </c>
      <c r="S123" s="11">
        <f t="shared" si="12"/>
        <v>5.8196445433333368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-3.4119987046666669</v>
      </c>
      <c r="G124" s="11">
        <f t="shared" si="8"/>
        <v>-6.4153263019999995</v>
      </c>
      <c r="H124" s="38">
        <v>-8.7677416666666641</v>
      </c>
      <c r="I124" s="36">
        <v>-9.5223281046666646</v>
      </c>
      <c r="J124" s="11">
        <f t="shared" si="9"/>
        <v>-8.223601215333332</v>
      </c>
      <c r="K124" s="38">
        <v>-22.266783833333339</v>
      </c>
      <c r="L124" s="36">
        <v>-14.624045626333338</v>
      </c>
      <c r="M124" s="11">
        <f t="shared" si="10"/>
        <v>-4.5329037906666718</v>
      </c>
      <c r="N124" s="38">
        <v>-18.537321583333334</v>
      </c>
      <c r="O124" s="36">
        <v>6.0601690626666667</v>
      </c>
      <c r="P124" s="11">
        <f t="shared" si="11"/>
        <v>-5.5575881999999709E-2</v>
      </c>
      <c r="Q124" s="38">
        <v>-8.7154733333333301</v>
      </c>
      <c r="R124" s="36">
        <v>1.0860952286666699</v>
      </c>
      <c r="S124" s="11">
        <f t="shared" si="12"/>
        <v>5.3406812003333366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-3.5937566276666661</v>
      </c>
      <c r="G125" s="11">
        <f t="shared" si="8"/>
        <v>-4.5868337523333329</v>
      </c>
      <c r="H125" s="38">
        <v>-11.901308666666665</v>
      </c>
      <c r="I125" s="36">
        <v>-14.769674529666666</v>
      </c>
      <c r="J125" s="11">
        <f t="shared" si="9"/>
        <v>-10.623649097666666</v>
      </c>
      <c r="K125" s="38">
        <v>-9.2142728333333377</v>
      </c>
      <c r="L125" s="36">
        <v>-3.2122123333337527E-2</v>
      </c>
      <c r="M125" s="11">
        <f t="shared" si="10"/>
        <v>-2.8926535030000049</v>
      </c>
      <c r="N125" s="38">
        <v>-1.5448515833333332</v>
      </c>
      <c r="O125" s="36">
        <v>4.9962037986666665</v>
      </c>
      <c r="P125" s="11">
        <f t="shared" si="11"/>
        <v>2.6618437076666668</v>
      </c>
      <c r="Q125" s="38">
        <v>-1.2879473333333289</v>
      </c>
      <c r="R125" s="36">
        <v>0.19620837666667112</v>
      </c>
      <c r="S125" s="11">
        <f t="shared" si="12"/>
        <v>3.2768092663333372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-6.1949075616666658</v>
      </c>
      <c r="G126" s="11">
        <f t="shared" si="8"/>
        <v>-4.4002209646666666</v>
      </c>
      <c r="H126" s="38">
        <v>-4.756183666666665</v>
      </c>
      <c r="I126" s="36">
        <v>-10.237806913666665</v>
      </c>
      <c r="J126" s="11">
        <f t="shared" si="9"/>
        <v>-11.509936515999998</v>
      </c>
      <c r="K126" s="38">
        <v>-15.389073833333338</v>
      </c>
      <c r="L126" s="36">
        <v>-6.4235109093333378</v>
      </c>
      <c r="M126" s="11">
        <f t="shared" si="10"/>
        <v>-7.0265595530000047</v>
      </c>
      <c r="N126" s="38">
        <v>2.150471416666667</v>
      </c>
      <c r="O126" s="36">
        <v>9.7426524736666664</v>
      </c>
      <c r="P126" s="11">
        <f t="shared" si="11"/>
        <v>6.9330084449999996</v>
      </c>
      <c r="Q126" s="38">
        <v>20.219566666666669</v>
      </c>
      <c r="R126" s="36">
        <v>2.8313915796666684</v>
      </c>
      <c r="S126" s="11">
        <f t="shared" si="12"/>
        <v>1.3712317283333366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-8.9674326156666666</v>
      </c>
      <c r="G127" s="11">
        <f t="shared" si="8"/>
        <v>-6.2520322683333331</v>
      </c>
      <c r="H127" s="38">
        <v>-13.522931666666665</v>
      </c>
      <c r="I127" s="36">
        <v>-17.093193750666664</v>
      </c>
      <c r="J127" s="11">
        <f t="shared" si="9"/>
        <v>-14.033558397999998</v>
      </c>
      <c r="K127" s="38">
        <v>9.3389411666666629</v>
      </c>
      <c r="L127" s="36">
        <v>-9.7456706433333355</v>
      </c>
      <c r="M127" s="11">
        <f t="shared" si="10"/>
        <v>-5.40043455866667</v>
      </c>
      <c r="N127" s="38">
        <v>-8.596535583333333</v>
      </c>
      <c r="O127" s="36">
        <v>1.4755092906666665</v>
      </c>
      <c r="P127" s="11">
        <f t="shared" si="11"/>
        <v>5.4047885210000004</v>
      </c>
      <c r="Q127" s="38">
        <v>20.00887066666667</v>
      </c>
      <c r="R127" s="36">
        <v>-3.7042423413333303</v>
      </c>
      <c r="S127" s="11">
        <f t="shared" si="12"/>
        <v>-0.22554746166666359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-10.768275596666665</v>
      </c>
      <c r="G128" s="11">
        <f t="shared" si="8"/>
        <v>-8.643538591333332</v>
      </c>
      <c r="H128" s="38">
        <v>-11.479237666666664</v>
      </c>
      <c r="I128" s="36">
        <v>-21.129088247666665</v>
      </c>
      <c r="J128" s="11">
        <f t="shared" si="9"/>
        <v>-16.153362970666667</v>
      </c>
      <c r="K128" s="38">
        <v>23.144094166666662</v>
      </c>
      <c r="L128" s="36">
        <v>9.9271678666660534E-2</v>
      </c>
      <c r="M128" s="11">
        <f t="shared" si="10"/>
        <v>-5.3566366246666703</v>
      </c>
      <c r="N128" s="38">
        <v>2.7915834166666671</v>
      </c>
      <c r="O128" s="36">
        <v>8.8331815086666676</v>
      </c>
      <c r="P128" s="11">
        <f t="shared" si="11"/>
        <v>6.6837810910000002</v>
      </c>
      <c r="Q128" s="38">
        <v>5.439678666666671</v>
      </c>
      <c r="R128" s="36">
        <v>-1.2018952913333294</v>
      </c>
      <c r="S128" s="11">
        <f t="shared" si="12"/>
        <v>-0.69158201766666372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-14.753285129666667</v>
      </c>
      <c r="G129" s="11">
        <f t="shared" si="8"/>
        <v>-11.496331114</v>
      </c>
      <c r="H129" s="38">
        <v>-9.6224156666666651</v>
      </c>
      <c r="I129" s="36">
        <v>-17.434828478666667</v>
      </c>
      <c r="J129" s="11">
        <f t="shared" si="9"/>
        <v>-18.552370158999999</v>
      </c>
      <c r="K129" s="38">
        <v>8.7767841666666619</v>
      </c>
      <c r="L129" s="36">
        <v>-2.5341819463333373</v>
      </c>
      <c r="M129" s="11">
        <f t="shared" si="10"/>
        <v>-4.0601936370000038</v>
      </c>
      <c r="N129" s="38">
        <v>-2.4807955833333324</v>
      </c>
      <c r="O129" s="36">
        <v>1.7305148566666677</v>
      </c>
      <c r="P129" s="11">
        <f t="shared" si="11"/>
        <v>4.0130685520000009</v>
      </c>
      <c r="Q129" s="38">
        <v>16.45899566666667</v>
      </c>
      <c r="R129" s="36">
        <v>-0.75954957233333076</v>
      </c>
      <c r="S129" s="11">
        <f t="shared" si="12"/>
        <v>-1.8885624016666636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-16.175440386666665</v>
      </c>
      <c r="G130" s="11">
        <f t="shared" si="8"/>
        <v>-13.899000371</v>
      </c>
      <c r="H130" s="38">
        <v>-11.584771666666665</v>
      </c>
      <c r="I130" s="36">
        <v>-18.934773360666664</v>
      </c>
      <c r="J130" s="11">
        <f t="shared" si="9"/>
        <v>-19.166230029000001</v>
      </c>
      <c r="K130" s="38">
        <v>-0.66841483333333729</v>
      </c>
      <c r="L130" s="36">
        <v>-10.642914184333337</v>
      </c>
      <c r="M130" s="11">
        <f t="shared" si="10"/>
        <v>-4.359274817333338</v>
      </c>
      <c r="N130" s="38">
        <v>3.7471314166666669</v>
      </c>
      <c r="O130" s="36">
        <v>-3.8228371153333329</v>
      </c>
      <c r="P130" s="11">
        <f t="shared" si="11"/>
        <v>2.246953083333334</v>
      </c>
      <c r="Q130" s="38">
        <v>11.127633666666672</v>
      </c>
      <c r="R130" s="36">
        <v>-2.2544486743333287</v>
      </c>
      <c r="S130" s="11">
        <f t="shared" si="12"/>
        <v>-1.4052978459999963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-13.397817478666667</v>
      </c>
      <c r="G131" s="11">
        <f t="shared" si="8"/>
        <v>-14.775514331666665</v>
      </c>
      <c r="H131" s="38">
        <v>-20.292420666666665</v>
      </c>
      <c r="I131" s="36">
        <v>-15.129167598666665</v>
      </c>
      <c r="J131" s="11">
        <f t="shared" si="9"/>
        <v>-17.166256479333331</v>
      </c>
      <c r="K131" s="38">
        <v>-1.8718678333333374</v>
      </c>
      <c r="L131" s="36">
        <v>-4.994795346333337</v>
      </c>
      <c r="M131" s="11">
        <f t="shared" si="10"/>
        <v>-6.0572971590000035</v>
      </c>
      <c r="N131" s="38">
        <v>5.7349814166666668</v>
      </c>
      <c r="O131" s="36">
        <v>-4.4135900843333324</v>
      </c>
      <c r="P131" s="11">
        <f t="shared" si="11"/>
        <v>-2.1686374476666659</v>
      </c>
      <c r="Q131" s="38">
        <v>-1.5488813333333296</v>
      </c>
      <c r="R131" s="36">
        <v>10.197580734666669</v>
      </c>
      <c r="S131" s="11">
        <f t="shared" si="12"/>
        <v>2.3945274960000034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-19.297788106666665</v>
      </c>
      <c r="G132" s="11">
        <f t="shared" si="8"/>
        <v>-16.290348657333332</v>
      </c>
      <c r="H132" s="38">
        <v>-18.225984666666662</v>
      </c>
      <c r="I132" s="36">
        <v>-13.627124094666662</v>
      </c>
      <c r="J132" s="11">
        <f t="shared" si="9"/>
        <v>-15.897021684666663</v>
      </c>
      <c r="K132" s="38">
        <v>-8.6715118333333372</v>
      </c>
      <c r="L132" s="36">
        <v>-7.7065358273333375</v>
      </c>
      <c r="M132" s="11">
        <f t="shared" si="10"/>
        <v>-7.7814151193333378</v>
      </c>
      <c r="N132" s="38">
        <v>12.710354416666668</v>
      </c>
      <c r="O132" s="36">
        <v>0.14758333666666879</v>
      </c>
      <c r="P132" s="11">
        <f t="shared" si="11"/>
        <v>-2.6962812876666651</v>
      </c>
      <c r="Q132" s="38">
        <v>-14.953332333333329</v>
      </c>
      <c r="R132" s="36">
        <v>0.50599736666667106</v>
      </c>
      <c r="S132" s="11">
        <f t="shared" si="12"/>
        <v>2.8163764756666705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-18.864054125666669</v>
      </c>
      <c r="G133" s="11">
        <f t="shared" si="8"/>
        <v>-17.186553237000002</v>
      </c>
      <c r="H133" s="38">
        <v>-24.379342666666666</v>
      </c>
      <c r="I133" s="36">
        <v>-16.610652148666667</v>
      </c>
      <c r="J133" s="11">
        <f t="shared" si="9"/>
        <v>-15.122314613999999</v>
      </c>
      <c r="K133" s="38">
        <v>-20.980254833333337</v>
      </c>
      <c r="L133" s="36">
        <v>-12.334287664333337</v>
      </c>
      <c r="M133" s="11">
        <f t="shared" si="10"/>
        <v>-8.3452062793333379</v>
      </c>
      <c r="N133" s="38">
        <v>5.4365404166666673</v>
      </c>
      <c r="O133" s="36">
        <v>-5.7587879943333329</v>
      </c>
      <c r="P133" s="11">
        <f t="shared" si="11"/>
        <v>-3.3415982473333323</v>
      </c>
      <c r="Q133" s="38">
        <v>-20.746359333333331</v>
      </c>
      <c r="R133" s="36">
        <v>-8.8758051093333314</v>
      </c>
      <c r="S133" s="11">
        <f t="shared" si="12"/>
        <v>0.60925766400000292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-15.207777360666668</v>
      </c>
      <c r="G134" s="11">
        <f t="shared" si="8"/>
        <v>-17.789873197666669</v>
      </c>
      <c r="H134" s="38">
        <v>-25.208168666666666</v>
      </c>
      <c r="I134" s="36">
        <v>-17.274204584666666</v>
      </c>
      <c r="J134" s="11">
        <f t="shared" si="9"/>
        <v>-15.837326942666664</v>
      </c>
      <c r="K134" s="38">
        <v>-16.351375833333336</v>
      </c>
      <c r="L134" s="36">
        <v>-4.353904235333335</v>
      </c>
      <c r="M134" s="11">
        <f t="shared" si="10"/>
        <v>-8.1315759090000039</v>
      </c>
      <c r="N134" s="38">
        <v>6.1016694166666667</v>
      </c>
      <c r="O134" s="36">
        <v>-4.6679599473333333</v>
      </c>
      <c r="P134" s="11">
        <f t="shared" si="11"/>
        <v>-3.4263882016666662</v>
      </c>
      <c r="Q134" s="38">
        <v>-10.85091933333333</v>
      </c>
      <c r="R134" s="36">
        <v>0.54452383166666962</v>
      </c>
      <c r="S134" s="11">
        <f t="shared" si="12"/>
        <v>-2.6084279703333304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-20.387418640666667</v>
      </c>
      <c r="G135" s="11">
        <f t="shared" si="8"/>
        <v>-18.153083375666668</v>
      </c>
      <c r="H135" s="38">
        <v>-28.704670666666665</v>
      </c>
      <c r="I135" s="36">
        <v>-18.520587131666666</v>
      </c>
      <c r="J135" s="11">
        <f t="shared" si="9"/>
        <v>-17.468481288333333</v>
      </c>
      <c r="K135" s="38">
        <v>-29.695175833333334</v>
      </c>
      <c r="L135" s="36">
        <v>-14.872631629333334</v>
      </c>
      <c r="M135" s="11">
        <f t="shared" si="10"/>
        <v>-10.520274509666669</v>
      </c>
      <c r="N135" s="38">
        <v>-7.0057535833333322</v>
      </c>
      <c r="O135" s="36">
        <v>-13.375374625333333</v>
      </c>
      <c r="P135" s="11">
        <f t="shared" si="11"/>
        <v>-7.9340408556666659</v>
      </c>
      <c r="Q135" s="38">
        <v>-18.659471333333329</v>
      </c>
      <c r="R135" s="36">
        <v>-3.0100304393333293</v>
      </c>
      <c r="S135" s="11">
        <f t="shared" si="12"/>
        <v>-3.7804372389999972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-26.16936328866667</v>
      </c>
      <c r="G136" s="11">
        <f t="shared" si="8"/>
        <v>-20.588186430000004</v>
      </c>
      <c r="H136" s="38">
        <v>-17.057657666666664</v>
      </c>
      <c r="I136" s="36">
        <v>-17.449131212666664</v>
      </c>
      <c r="J136" s="11">
        <f t="shared" si="9"/>
        <v>-17.747974309666667</v>
      </c>
      <c r="K136" s="38">
        <v>-21.209583833333337</v>
      </c>
      <c r="L136" s="36">
        <v>-10.261996720333336</v>
      </c>
      <c r="M136" s="11">
        <f t="shared" si="10"/>
        <v>-9.8295108616666678</v>
      </c>
      <c r="N136" s="38">
        <v>-40.376128583333333</v>
      </c>
      <c r="O136" s="36">
        <v>-18.083469087333334</v>
      </c>
      <c r="P136" s="11">
        <f t="shared" si="11"/>
        <v>-12.042267886666666</v>
      </c>
      <c r="Q136" s="38">
        <v>-22.03098833333333</v>
      </c>
      <c r="R136" s="36">
        <v>-11.48845277433333</v>
      </c>
      <c r="S136" s="11">
        <f t="shared" si="12"/>
        <v>-4.6513197939999964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-26.487200858666665</v>
      </c>
      <c r="G137" s="11">
        <f t="shared" si="8"/>
        <v>-24.347994262666671</v>
      </c>
      <c r="H137" s="38">
        <v>-15.303435666666665</v>
      </c>
      <c r="I137" s="36">
        <v>-18.222290473666664</v>
      </c>
      <c r="J137" s="11">
        <f t="shared" si="9"/>
        <v>-18.064002939333331</v>
      </c>
      <c r="K137" s="38">
        <v>-21.546069833333338</v>
      </c>
      <c r="L137" s="36">
        <v>-10.871824215333337</v>
      </c>
      <c r="M137" s="11">
        <f t="shared" si="10"/>
        <v>-12.002150855000002</v>
      </c>
      <c r="N137" s="38">
        <v>-23.998873583333332</v>
      </c>
      <c r="O137" s="36">
        <v>-15.245293466333331</v>
      </c>
      <c r="P137" s="11">
        <f t="shared" si="11"/>
        <v>-15.568045726333333</v>
      </c>
      <c r="Q137" s="38">
        <v>-9.6424833333333293</v>
      </c>
      <c r="R137" s="36">
        <v>-8.6587400853333296</v>
      </c>
      <c r="S137" s="11">
        <f t="shared" si="12"/>
        <v>-7.7190744329999958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-31.094183149666669</v>
      </c>
      <c r="G138" s="11">
        <f t="shared" si="8"/>
        <v>-27.916915765666669</v>
      </c>
      <c r="H138" s="38">
        <v>-14.938721666666664</v>
      </c>
      <c r="I138" s="36">
        <v>-19.375591680666666</v>
      </c>
      <c r="J138" s="11">
        <f t="shared" si="9"/>
        <v>-18.349004455666666</v>
      </c>
      <c r="K138" s="38">
        <v>-26.271333833333337</v>
      </c>
      <c r="L138" s="36">
        <v>-19.999612005333336</v>
      </c>
      <c r="M138" s="11">
        <f t="shared" si="10"/>
        <v>-13.71114431366667</v>
      </c>
      <c r="N138" s="38">
        <v>-31.935802583333334</v>
      </c>
      <c r="O138" s="36">
        <v>-22.939601941333336</v>
      </c>
      <c r="P138" s="11">
        <f t="shared" si="11"/>
        <v>-18.756121498333332</v>
      </c>
      <c r="Q138" s="38">
        <v>11.465441666666671</v>
      </c>
      <c r="R138" s="36">
        <v>-6.2164981743333279</v>
      </c>
      <c r="S138" s="11">
        <f t="shared" si="12"/>
        <v>-8.7878970113333299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-23.040660670666668</v>
      </c>
      <c r="G139" s="11">
        <f t="shared" ref="G139:G202" si="15">AVERAGE(F137:F139)</f>
        <v>-26.874014892999998</v>
      </c>
      <c r="H139" s="38">
        <v>-10.305750666666665</v>
      </c>
      <c r="I139" s="36">
        <v>-14.374778488666664</v>
      </c>
      <c r="J139" s="11">
        <f t="shared" ref="J139:J202" si="16">AVERAGE(I137:I139)</f>
        <v>-17.324220214333334</v>
      </c>
      <c r="K139" s="38">
        <v>-6.9252578333333368</v>
      </c>
      <c r="L139" s="36">
        <v>-22.272210939333338</v>
      </c>
      <c r="M139" s="11">
        <f t="shared" ref="M139:M202" si="17">AVERAGE(L137:L139)</f>
        <v>-17.714549053333339</v>
      </c>
      <c r="N139" s="38">
        <v>-31.237554583333335</v>
      </c>
      <c r="O139" s="36">
        <v>-21.610776038333334</v>
      </c>
      <c r="P139" s="11">
        <f t="shared" ref="P139:P202" si="18">AVERAGE(O137:O139)</f>
        <v>-19.931890482</v>
      </c>
      <c r="Q139" s="38">
        <v>10.578020666666671</v>
      </c>
      <c r="R139" s="36">
        <v>-10.462394633333329</v>
      </c>
      <c r="S139" s="11">
        <f t="shared" ref="S139:S202" si="19">AVERAGE(R137:R139)</f>
        <v>-8.4458776309999948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-22.966074244666668</v>
      </c>
      <c r="G140" s="11">
        <f t="shared" si="15"/>
        <v>-25.700306021666666</v>
      </c>
      <c r="H140" s="38">
        <v>-10.433833666666665</v>
      </c>
      <c r="I140" s="36">
        <v>-18.138370495666663</v>
      </c>
      <c r="J140" s="11">
        <f t="shared" si="16"/>
        <v>-17.296246888333332</v>
      </c>
      <c r="K140" s="38">
        <v>-5.2083188333333377</v>
      </c>
      <c r="L140" s="36">
        <v>-26.745840519333338</v>
      </c>
      <c r="M140" s="11">
        <f t="shared" si="17"/>
        <v>-23.005887821333335</v>
      </c>
      <c r="N140" s="38">
        <v>-23.439874583333332</v>
      </c>
      <c r="O140" s="36">
        <v>-17.845740951333333</v>
      </c>
      <c r="P140" s="11">
        <f t="shared" si="18"/>
        <v>-20.798706310333333</v>
      </c>
      <c r="Q140" s="38">
        <v>-7.1806403333333293</v>
      </c>
      <c r="R140" s="36">
        <v>-13.027431530333329</v>
      </c>
      <c r="S140" s="11">
        <f t="shared" si="19"/>
        <v>-9.9021081126666619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-28.902903299666665</v>
      </c>
      <c r="G141" s="11">
        <f t="shared" si="15"/>
        <v>-24.969879405</v>
      </c>
      <c r="H141" s="38">
        <v>-12.343483666666664</v>
      </c>
      <c r="I141" s="36">
        <v>-19.697548274666666</v>
      </c>
      <c r="J141" s="11">
        <f t="shared" si="16"/>
        <v>-17.403565752999999</v>
      </c>
      <c r="K141" s="38">
        <v>-13.688096833333336</v>
      </c>
      <c r="L141" s="36">
        <v>-26.088239920333336</v>
      </c>
      <c r="M141" s="11">
        <f t="shared" si="17"/>
        <v>-25.035430459666671</v>
      </c>
      <c r="N141" s="38">
        <v>-23.653903583333332</v>
      </c>
      <c r="O141" s="36">
        <v>-18.91694292333333</v>
      </c>
      <c r="P141" s="11">
        <f t="shared" si="18"/>
        <v>-19.457819970999999</v>
      </c>
      <c r="Q141" s="38">
        <v>19.036129666666671</v>
      </c>
      <c r="R141" s="36">
        <v>2.0750795046666717</v>
      </c>
      <c r="S141" s="11">
        <f t="shared" si="19"/>
        <v>-7.1382488863333284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-31.952406549666666</v>
      </c>
      <c r="G142" s="11">
        <f t="shared" si="15"/>
        <v>-27.940461364666664</v>
      </c>
      <c r="H142" s="38">
        <v>-10.466472666666665</v>
      </c>
      <c r="I142" s="36">
        <v>-17.912071047666664</v>
      </c>
      <c r="J142" s="11">
        <f t="shared" si="16"/>
        <v>-18.582663272666665</v>
      </c>
      <c r="K142" s="38">
        <v>-15.951883833333337</v>
      </c>
      <c r="L142" s="36">
        <v>-25.217773519333335</v>
      </c>
      <c r="M142" s="11">
        <f t="shared" si="17"/>
        <v>-26.017284653000004</v>
      </c>
      <c r="N142" s="38">
        <v>-6.5565765833333334</v>
      </c>
      <c r="O142" s="36">
        <v>-15.458414140333334</v>
      </c>
      <c r="P142" s="11">
        <f t="shared" si="18"/>
        <v>-17.407032671666666</v>
      </c>
      <c r="Q142" s="38">
        <v>6.8205526666666714</v>
      </c>
      <c r="R142" s="36">
        <v>-6.2328366773333279</v>
      </c>
      <c r="S142" s="11">
        <f t="shared" si="19"/>
        <v>-5.7283962343333288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-13.752305032666667</v>
      </c>
      <c r="G143" s="11">
        <f t="shared" si="15"/>
        <v>-24.869204960666664</v>
      </c>
      <c r="H143" s="38">
        <v>-25.826585666666666</v>
      </c>
      <c r="I143" s="36">
        <v>-21.345521212666668</v>
      </c>
      <c r="J143" s="11">
        <f t="shared" si="16"/>
        <v>-19.651713511666667</v>
      </c>
      <c r="K143" s="38">
        <v>-15.865558833333338</v>
      </c>
      <c r="L143" s="36">
        <v>-20.94634039433334</v>
      </c>
      <c r="M143" s="11">
        <f t="shared" si="17"/>
        <v>-24.084117944666673</v>
      </c>
      <c r="N143" s="38">
        <v>-6.4120395833333337</v>
      </c>
      <c r="O143" s="36">
        <v>-16.679627779333334</v>
      </c>
      <c r="P143" s="11">
        <f t="shared" si="18"/>
        <v>-17.018328280999999</v>
      </c>
      <c r="Q143" s="38">
        <v>-12.24934833333333</v>
      </c>
      <c r="R143" s="36">
        <v>-3.8457628873333309</v>
      </c>
      <c r="S143" s="11">
        <f t="shared" si="19"/>
        <v>-2.6678400199999959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-24.542305016666667</v>
      </c>
      <c r="G144" s="11">
        <f t="shared" si="15"/>
        <v>-23.41567219966667</v>
      </c>
      <c r="H144" s="38">
        <v>-24.752545666666663</v>
      </c>
      <c r="I144" s="36">
        <v>-20.363713472666664</v>
      </c>
      <c r="J144" s="11">
        <f t="shared" si="16"/>
        <v>-19.873768577666667</v>
      </c>
      <c r="K144" s="38">
        <v>-19.885893833333338</v>
      </c>
      <c r="L144" s="36">
        <v>-21.079571035333338</v>
      </c>
      <c r="M144" s="11">
        <f t="shared" si="17"/>
        <v>-22.41456164966667</v>
      </c>
      <c r="N144" s="38">
        <v>-8.335631583333333</v>
      </c>
      <c r="O144" s="36">
        <v>-22.610899266333334</v>
      </c>
      <c r="P144" s="11">
        <f t="shared" si="18"/>
        <v>-18.249647062000001</v>
      </c>
      <c r="Q144" s="38">
        <v>-19.710891333333329</v>
      </c>
      <c r="R144" s="36">
        <v>-6.5483897513333282</v>
      </c>
      <c r="S144" s="11">
        <f t="shared" si="19"/>
        <v>-5.5423297719999951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-19.725626237666667</v>
      </c>
      <c r="G145" s="11">
        <f t="shared" si="15"/>
        <v>-19.340078762333334</v>
      </c>
      <c r="H145" s="38">
        <v>-26.241032666666662</v>
      </c>
      <c r="I145" s="36">
        <v>-19.245085006666663</v>
      </c>
      <c r="J145" s="11">
        <f t="shared" si="16"/>
        <v>-20.318106563999997</v>
      </c>
      <c r="K145" s="38">
        <v>-23.379856833333339</v>
      </c>
      <c r="L145" s="36">
        <v>-13.043318027333338</v>
      </c>
      <c r="M145" s="11">
        <f t="shared" si="17"/>
        <v>-18.356409819000007</v>
      </c>
      <c r="N145" s="38">
        <v>-8.8983785833333329</v>
      </c>
      <c r="O145" s="36">
        <v>-19.484816535333334</v>
      </c>
      <c r="P145" s="11">
        <f t="shared" si="18"/>
        <v>-19.591781193666666</v>
      </c>
      <c r="Q145" s="38">
        <v>-20.23741433333333</v>
      </c>
      <c r="R145" s="36">
        <v>-7.8777449953333303</v>
      </c>
      <c r="S145" s="11">
        <f t="shared" si="19"/>
        <v>-6.090632544666664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-12.858257784666666</v>
      </c>
      <c r="G146" s="11">
        <f t="shared" si="15"/>
        <v>-19.042063013</v>
      </c>
      <c r="H146" s="38">
        <v>-26.676750666666663</v>
      </c>
      <c r="I146" s="36">
        <v>-17.473293528666666</v>
      </c>
      <c r="J146" s="11">
        <f t="shared" si="16"/>
        <v>-19.027364002666665</v>
      </c>
      <c r="K146" s="38">
        <v>-37.317474833333335</v>
      </c>
      <c r="L146" s="36">
        <v>-26.827611621333336</v>
      </c>
      <c r="M146" s="11">
        <f t="shared" si="17"/>
        <v>-20.316833561333336</v>
      </c>
      <c r="N146" s="38">
        <v>-26.681922583333332</v>
      </c>
      <c r="O146" s="36">
        <v>-36.736973301333336</v>
      </c>
      <c r="P146" s="11">
        <f t="shared" si="18"/>
        <v>-26.277563034333337</v>
      </c>
      <c r="Q146" s="38">
        <v>-24.683262333333328</v>
      </c>
      <c r="R146" s="36">
        <v>-12.880247427333329</v>
      </c>
      <c r="S146" s="11">
        <f t="shared" si="19"/>
        <v>-9.1021273913333278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-21.325223128666668</v>
      </c>
      <c r="G147" s="11">
        <f t="shared" si="15"/>
        <v>-17.969702383666668</v>
      </c>
      <c r="H147" s="38">
        <v>-28.924353666666661</v>
      </c>
      <c r="I147" s="36">
        <v>-19.61616098766666</v>
      </c>
      <c r="J147" s="11">
        <f t="shared" si="16"/>
        <v>-18.778179840999996</v>
      </c>
      <c r="K147" s="38">
        <v>-41.463569833333338</v>
      </c>
      <c r="L147" s="36">
        <v>-28.47331881833334</v>
      </c>
      <c r="M147" s="11">
        <f t="shared" si="17"/>
        <v>-22.781416155666673</v>
      </c>
      <c r="N147" s="38">
        <v>-17.675256583333333</v>
      </c>
      <c r="O147" s="36">
        <v>-24.142148743333333</v>
      </c>
      <c r="P147" s="11">
        <f t="shared" si="18"/>
        <v>-26.787979526666671</v>
      </c>
      <c r="Q147" s="38">
        <v>-29.651790333333327</v>
      </c>
      <c r="R147" s="36">
        <v>-12.843253982333326</v>
      </c>
      <c r="S147" s="11">
        <f t="shared" si="19"/>
        <v>-11.200415468333327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-24.187018886666671</v>
      </c>
      <c r="G148" s="11">
        <f t="shared" si="15"/>
        <v>-19.456833266666667</v>
      </c>
      <c r="H148" s="38">
        <v>-24.951936666666661</v>
      </c>
      <c r="I148" s="36">
        <v>-26.006177450666662</v>
      </c>
      <c r="J148" s="11">
        <f t="shared" si="16"/>
        <v>-21.03187732233333</v>
      </c>
      <c r="K148" s="38">
        <v>-33.006538833333337</v>
      </c>
      <c r="L148" s="36">
        <v>-20.875998796333338</v>
      </c>
      <c r="M148" s="11">
        <f t="shared" si="17"/>
        <v>-25.392309745333336</v>
      </c>
      <c r="N148" s="38">
        <v>-45.277559583333336</v>
      </c>
      <c r="O148" s="36">
        <v>-24.984295302333337</v>
      </c>
      <c r="P148" s="11">
        <f t="shared" si="18"/>
        <v>-28.621139115666669</v>
      </c>
      <c r="Q148" s="38">
        <v>-16.307356333333328</v>
      </c>
      <c r="R148" s="36">
        <v>-6.062018909333327</v>
      </c>
      <c r="S148" s="11">
        <f t="shared" si="19"/>
        <v>-10.595173439666659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-25.82252556866667</v>
      </c>
      <c r="G149" s="11">
        <f t="shared" si="15"/>
        <v>-23.778255861333339</v>
      </c>
      <c r="H149" s="38">
        <v>-20.137666666666668</v>
      </c>
      <c r="I149" s="36">
        <v>-24.125186883666668</v>
      </c>
      <c r="J149" s="11">
        <f t="shared" si="16"/>
        <v>-23.249175107333329</v>
      </c>
      <c r="K149" s="38">
        <v>-29.441002833333336</v>
      </c>
      <c r="L149" s="36">
        <v>-16.566786623333336</v>
      </c>
      <c r="M149" s="11">
        <f t="shared" si="17"/>
        <v>-21.972034746000002</v>
      </c>
      <c r="N149" s="38">
        <v>-27.799835583333333</v>
      </c>
      <c r="O149" s="36">
        <v>-16.507326420333335</v>
      </c>
      <c r="P149" s="11">
        <f t="shared" si="18"/>
        <v>-21.877923488666671</v>
      </c>
      <c r="Q149" s="38">
        <v>-1.5787063333333293</v>
      </c>
      <c r="R149" s="36">
        <v>-0.13888060833332938</v>
      </c>
      <c r="S149" s="11">
        <f t="shared" si="19"/>
        <v>-6.3480511666666617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-20.459303447666667</v>
      </c>
      <c r="G150" s="11">
        <f t="shared" si="15"/>
        <v>-23.489615967666669</v>
      </c>
      <c r="H150" s="38">
        <v>-21.639058666666664</v>
      </c>
      <c r="I150" s="36">
        <v>-24.883736003666662</v>
      </c>
      <c r="J150" s="11">
        <f t="shared" si="16"/>
        <v>-25.005033445999999</v>
      </c>
      <c r="K150" s="38">
        <v>-18.714123833333339</v>
      </c>
      <c r="L150" s="36">
        <v>-14.38004731933334</v>
      </c>
      <c r="M150" s="11">
        <f t="shared" si="17"/>
        <v>-17.274277579666673</v>
      </c>
      <c r="N150" s="38">
        <v>-23.592871583333334</v>
      </c>
      <c r="O150" s="36">
        <v>-12.634030832333334</v>
      </c>
      <c r="P150" s="11">
        <f t="shared" si="18"/>
        <v>-18.041884185000001</v>
      </c>
      <c r="Q150" s="38">
        <v>15.843308666666671</v>
      </c>
      <c r="R150" s="36">
        <v>-1.7129237013333292</v>
      </c>
      <c r="S150" s="11">
        <f t="shared" si="19"/>
        <v>-2.637941072999995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-24.097707322666665</v>
      </c>
      <c r="G151" s="11">
        <f t="shared" si="15"/>
        <v>-23.459845446333333</v>
      </c>
      <c r="H151" s="38">
        <v>-16.261813666666662</v>
      </c>
      <c r="I151" s="36">
        <v>-20.656805177666662</v>
      </c>
      <c r="J151" s="11">
        <f t="shared" si="16"/>
        <v>-23.221909354999998</v>
      </c>
      <c r="K151" s="38">
        <v>-11.000035833333337</v>
      </c>
      <c r="L151" s="36">
        <v>-22.861238469333337</v>
      </c>
      <c r="M151" s="11">
        <f t="shared" si="17"/>
        <v>-17.936024137333337</v>
      </c>
      <c r="N151" s="38">
        <v>-20.483049583333333</v>
      </c>
      <c r="O151" s="36">
        <v>-10.986541967333332</v>
      </c>
      <c r="P151" s="11">
        <f t="shared" si="18"/>
        <v>-13.375966406666668</v>
      </c>
      <c r="Q151" s="38">
        <v>16.236704666666668</v>
      </c>
      <c r="R151" s="36">
        <v>-2.028623258333333</v>
      </c>
      <c r="S151" s="11">
        <f t="shared" si="19"/>
        <v>-1.2934758559999973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-23.979823028666665</v>
      </c>
      <c r="G152" s="11">
        <f t="shared" si="15"/>
        <v>-22.845611266333332</v>
      </c>
      <c r="H152" s="38">
        <v>-14.959966666666665</v>
      </c>
      <c r="I152" s="36">
        <v>-21.774746767666663</v>
      </c>
      <c r="J152" s="11">
        <f t="shared" si="16"/>
        <v>-22.438429316333327</v>
      </c>
      <c r="K152" s="38">
        <v>-1.2492578333333375</v>
      </c>
      <c r="L152" s="36">
        <v>-21.567061098333337</v>
      </c>
      <c r="M152" s="11">
        <f t="shared" si="17"/>
        <v>-19.602782295666671</v>
      </c>
      <c r="N152" s="38">
        <v>-24.994344583333334</v>
      </c>
      <c r="O152" s="36">
        <v>-20.177178822333332</v>
      </c>
      <c r="P152" s="11">
        <f t="shared" si="18"/>
        <v>-14.599250540666667</v>
      </c>
      <c r="Q152" s="38">
        <v>4.6840846666666707</v>
      </c>
      <c r="R152" s="36">
        <v>-2.2645811073333295</v>
      </c>
      <c r="S152" s="11">
        <f t="shared" si="19"/>
        <v>-2.0020426889999974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-20.454391166666664</v>
      </c>
      <c r="G153" s="11">
        <f t="shared" si="15"/>
        <v>-22.84397383933333</v>
      </c>
      <c r="H153" s="38">
        <v>-10.067485666666665</v>
      </c>
      <c r="I153" s="36">
        <v>-16.971200567666664</v>
      </c>
      <c r="J153" s="11">
        <f t="shared" si="16"/>
        <v>-19.800917504333331</v>
      </c>
      <c r="K153" s="38">
        <v>8.5775111666666639</v>
      </c>
      <c r="L153" s="36">
        <v>-4.6560444203333358</v>
      </c>
      <c r="M153" s="11">
        <f t="shared" si="17"/>
        <v>-16.361447996000003</v>
      </c>
      <c r="N153" s="38">
        <v>-17.366117583333335</v>
      </c>
      <c r="O153" s="36">
        <v>-11.982248205333335</v>
      </c>
      <c r="P153" s="11">
        <f t="shared" si="18"/>
        <v>-14.381989664999999</v>
      </c>
      <c r="Q153" s="38">
        <v>16.652563666666673</v>
      </c>
      <c r="R153" s="36">
        <v>-0.12552998033332585</v>
      </c>
      <c r="S153" s="11">
        <f t="shared" si="19"/>
        <v>-1.4729114486666628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-25.234679139666667</v>
      </c>
      <c r="G154" s="11">
        <f t="shared" si="15"/>
        <v>-23.222964444999999</v>
      </c>
      <c r="H154" s="38">
        <v>-8.1240486666666651</v>
      </c>
      <c r="I154" s="36">
        <v>-15.634062292666666</v>
      </c>
      <c r="J154" s="11">
        <f t="shared" si="16"/>
        <v>-18.126669875999998</v>
      </c>
      <c r="K154" s="38">
        <v>-11.893725833333338</v>
      </c>
      <c r="L154" s="36">
        <v>-22.127467011333337</v>
      </c>
      <c r="M154" s="11">
        <f t="shared" si="17"/>
        <v>-16.116857510000003</v>
      </c>
      <c r="N154" s="38">
        <v>-1.7322945833333332</v>
      </c>
      <c r="O154" s="36">
        <v>-11.493149344333332</v>
      </c>
      <c r="P154" s="11">
        <f t="shared" si="18"/>
        <v>-14.550858790666666</v>
      </c>
      <c r="Q154" s="38">
        <v>13.789751666666671</v>
      </c>
      <c r="R154" s="36">
        <v>0.72330998566667049</v>
      </c>
      <c r="S154" s="11">
        <f t="shared" si="19"/>
        <v>-0.55560036733332829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-24.289036794666664</v>
      </c>
      <c r="G155" s="11">
        <f t="shared" si="15"/>
        <v>-23.326035700333335</v>
      </c>
      <c r="H155" s="38">
        <v>-22.488791666666664</v>
      </c>
      <c r="I155" s="36">
        <v>-18.924926328666665</v>
      </c>
      <c r="J155" s="11">
        <f t="shared" si="16"/>
        <v>-17.176729729666665</v>
      </c>
      <c r="K155" s="38">
        <v>-16.998076833333336</v>
      </c>
      <c r="L155" s="36">
        <v>-24.294850763333336</v>
      </c>
      <c r="M155" s="11">
        <f t="shared" si="17"/>
        <v>-17.026120731666669</v>
      </c>
      <c r="N155" s="38">
        <v>-0.72399558333333314</v>
      </c>
      <c r="O155" s="36">
        <v>-11.954442888333332</v>
      </c>
      <c r="P155" s="11">
        <f t="shared" si="18"/>
        <v>-11.809946812666666</v>
      </c>
      <c r="Q155" s="38">
        <v>-0.91828833333332938</v>
      </c>
      <c r="R155" s="36">
        <v>4.9281912556666709</v>
      </c>
      <c r="S155" s="11">
        <f t="shared" si="19"/>
        <v>1.8419904203333386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-25.575434974666663</v>
      </c>
      <c r="G156" s="11">
        <f t="shared" si="15"/>
        <v>-25.033050303</v>
      </c>
      <c r="H156" s="38">
        <v>-16.760141666666662</v>
      </c>
      <c r="I156" s="36">
        <v>-11.435393673666663</v>
      </c>
      <c r="J156" s="11">
        <f t="shared" si="16"/>
        <v>-15.331460764999997</v>
      </c>
      <c r="K156" s="38">
        <v>-2.0950008333333372</v>
      </c>
      <c r="L156" s="36">
        <v>-3.568527264333337</v>
      </c>
      <c r="M156" s="11">
        <f t="shared" si="17"/>
        <v>-16.663615013000001</v>
      </c>
      <c r="N156" s="38">
        <v>10.196495416666668</v>
      </c>
      <c r="O156" s="36">
        <v>-5.408966849333332</v>
      </c>
      <c r="P156" s="11">
        <f t="shared" si="18"/>
        <v>-9.6188530273333317</v>
      </c>
      <c r="Q156" s="38">
        <v>-7.2019193333333291</v>
      </c>
      <c r="R156" s="36">
        <v>4.7452620906666709</v>
      </c>
      <c r="S156" s="11">
        <f t="shared" si="19"/>
        <v>3.4655877773333379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-17.222056258666665</v>
      </c>
      <c r="G157" s="11">
        <f t="shared" si="15"/>
        <v>-22.362176009333329</v>
      </c>
      <c r="H157" s="38">
        <v>-18.491648666666663</v>
      </c>
      <c r="I157" s="36">
        <v>-11.551997151666662</v>
      </c>
      <c r="J157" s="11">
        <f t="shared" si="16"/>
        <v>-13.970772384666665</v>
      </c>
      <c r="K157" s="38">
        <v>-20.434429833333336</v>
      </c>
      <c r="L157" s="36">
        <v>-9.1642192173333363</v>
      </c>
      <c r="M157" s="11">
        <f t="shared" si="17"/>
        <v>-12.342532415000003</v>
      </c>
      <c r="N157" s="38">
        <v>1.731780416666667</v>
      </c>
      <c r="O157" s="36">
        <v>-9.1600358583333339</v>
      </c>
      <c r="P157" s="11">
        <f t="shared" si="18"/>
        <v>-8.8411485320000001</v>
      </c>
      <c r="Q157" s="38">
        <v>-0.3307783333333294</v>
      </c>
      <c r="R157" s="36">
        <v>12.409049743666671</v>
      </c>
      <c r="S157" s="11">
        <f t="shared" si="19"/>
        <v>7.3608343633333382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-16.280115356666666</v>
      </c>
      <c r="G158" s="11">
        <f t="shared" si="15"/>
        <v>-19.692535530000001</v>
      </c>
      <c r="H158" s="38">
        <v>-24.767899666666665</v>
      </c>
      <c r="I158" s="36">
        <v>-14.668594621666665</v>
      </c>
      <c r="J158" s="11">
        <f t="shared" si="16"/>
        <v>-12.551995148999998</v>
      </c>
      <c r="K158" s="38">
        <v>-15.481363833333337</v>
      </c>
      <c r="L158" s="36">
        <v>-5.5401917503333369</v>
      </c>
      <c r="M158" s="11">
        <f t="shared" si="17"/>
        <v>-6.0909794106666695</v>
      </c>
      <c r="N158" s="38">
        <v>7.6571894166666672</v>
      </c>
      <c r="O158" s="36">
        <v>-1.7058435963333336</v>
      </c>
      <c r="P158" s="11">
        <f t="shared" si="18"/>
        <v>-5.4249487680000001</v>
      </c>
      <c r="Q158" s="38">
        <v>-9.8177123333333292</v>
      </c>
      <c r="R158" s="36">
        <v>3.2529027026666704</v>
      </c>
      <c r="S158" s="11">
        <f t="shared" si="19"/>
        <v>6.802404845666671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-13.747330735666665</v>
      </c>
      <c r="G159" s="11">
        <f t="shared" si="15"/>
        <v>-15.749834116999999</v>
      </c>
      <c r="H159" s="38">
        <v>-29.134869666666667</v>
      </c>
      <c r="I159" s="36">
        <v>-20.097505726666668</v>
      </c>
      <c r="J159" s="11">
        <f t="shared" si="16"/>
        <v>-15.439365833333332</v>
      </c>
      <c r="K159" s="38">
        <v>-8.6519758333333368</v>
      </c>
      <c r="L159" s="36">
        <v>3.7144589986666627</v>
      </c>
      <c r="M159" s="11">
        <f t="shared" si="17"/>
        <v>-3.6633173230000033</v>
      </c>
      <c r="N159" s="38">
        <v>16.466261416666669</v>
      </c>
      <c r="O159" s="36">
        <v>10.203820578666669</v>
      </c>
      <c r="P159" s="11">
        <f t="shared" si="18"/>
        <v>-0.2206862919999999</v>
      </c>
      <c r="Q159" s="38">
        <v>-11.670441333333329</v>
      </c>
      <c r="R159" s="36">
        <v>6.6417664196666699</v>
      </c>
      <c r="S159" s="11">
        <f t="shared" si="19"/>
        <v>7.4345729553333371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-14.250606261666666</v>
      </c>
      <c r="G160" s="11">
        <f t="shared" si="15"/>
        <v>-14.759350784666665</v>
      </c>
      <c r="H160" s="38">
        <v>-8.0426416666666647</v>
      </c>
      <c r="I160" s="36">
        <v>-10.188085800666665</v>
      </c>
      <c r="J160" s="11">
        <f t="shared" si="16"/>
        <v>-14.984728716333331</v>
      </c>
      <c r="K160" s="38">
        <v>-10.261884833333337</v>
      </c>
      <c r="L160" s="36">
        <v>1.8096291896666639</v>
      </c>
      <c r="M160" s="11">
        <f t="shared" si="17"/>
        <v>-5.3678540000034287E-3</v>
      </c>
      <c r="N160" s="38">
        <v>-1.2188495833333333</v>
      </c>
      <c r="O160" s="36">
        <v>17.528090292666665</v>
      </c>
      <c r="P160" s="11">
        <f t="shared" si="18"/>
        <v>8.6753557583333336</v>
      </c>
      <c r="Q160" s="38">
        <v>1.4026466666666706</v>
      </c>
      <c r="R160" s="36">
        <v>9.3547755926666714</v>
      </c>
      <c r="S160" s="11">
        <f t="shared" si="19"/>
        <v>6.4164815716666697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-7.6927717376666678</v>
      </c>
      <c r="G161" s="11">
        <f t="shared" si="15"/>
        <v>-11.896902911666666</v>
      </c>
      <c r="H161" s="38">
        <v>-1.8664886666666649</v>
      </c>
      <c r="I161" s="36">
        <v>-7.2724282866666652</v>
      </c>
      <c r="J161" s="11">
        <f t="shared" si="16"/>
        <v>-12.519339938</v>
      </c>
      <c r="K161" s="38">
        <v>-11.382176833333338</v>
      </c>
      <c r="L161" s="36">
        <v>3.5960445076666616</v>
      </c>
      <c r="M161" s="11">
        <f t="shared" si="17"/>
        <v>3.0400442319999961</v>
      </c>
      <c r="N161" s="38">
        <v>-7.5698583333332792E-2</v>
      </c>
      <c r="O161" s="36">
        <v>14.333099276666667</v>
      </c>
      <c r="P161" s="11">
        <f t="shared" si="18"/>
        <v>14.021670049333332</v>
      </c>
      <c r="Q161" s="38">
        <v>18.043435666666671</v>
      </c>
      <c r="R161" s="36">
        <v>19.76202991366667</v>
      </c>
      <c r="S161" s="11">
        <f t="shared" si="19"/>
        <v>11.919523975333336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-8.3300160136666648</v>
      </c>
      <c r="G162" s="11">
        <f t="shared" si="15"/>
        <v>-10.091131337666667</v>
      </c>
      <c r="H162" s="38">
        <v>-5.0135156666666649</v>
      </c>
      <c r="I162" s="36">
        <v>-8.2266849226666654</v>
      </c>
      <c r="J162" s="11">
        <f t="shared" si="16"/>
        <v>-8.5623996699999978</v>
      </c>
      <c r="K162" s="38">
        <v>8.679693166666663</v>
      </c>
      <c r="L162" s="36">
        <v>11.793591777666663</v>
      </c>
      <c r="M162" s="11">
        <f t="shared" si="17"/>
        <v>5.7330884916666633</v>
      </c>
      <c r="N162" s="38">
        <v>-2.6102055833333324</v>
      </c>
      <c r="O162" s="36">
        <v>9.8766252976666671</v>
      </c>
      <c r="P162" s="11">
        <f t="shared" si="18"/>
        <v>13.912604955666666</v>
      </c>
      <c r="Q162" s="38">
        <v>38.780238666666676</v>
      </c>
      <c r="R162" s="36">
        <v>22.217178233666676</v>
      </c>
      <c r="S162" s="11">
        <f t="shared" si="19"/>
        <v>17.111327913333341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-6.7284102896666669</v>
      </c>
      <c r="G163" s="11">
        <f t="shared" si="15"/>
        <v>-7.5837326803333331</v>
      </c>
      <c r="H163" s="38">
        <v>-4.5328146666666651</v>
      </c>
      <c r="I163" s="36">
        <v>-8.4000966586666657</v>
      </c>
      <c r="J163" s="11">
        <f t="shared" si="16"/>
        <v>-7.9664032893333321</v>
      </c>
      <c r="K163" s="38">
        <v>19.004117166666664</v>
      </c>
      <c r="L163" s="36">
        <v>9.4967105186666636</v>
      </c>
      <c r="M163" s="11">
        <f t="shared" si="17"/>
        <v>8.2954489346666627</v>
      </c>
      <c r="N163" s="38">
        <v>0.96176741666666743</v>
      </c>
      <c r="O163" s="36">
        <v>9.7931996346666672</v>
      </c>
      <c r="P163" s="11">
        <f t="shared" si="18"/>
        <v>11.334308069666667</v>
      </c>
      <c r="Q163" s="38">
        <v>38.716850666666673</v>
      </c>
      <c r="R163" s="36">
        <v>22.472634849666672</v>
      </c>
      <c r="S163" s="11">
        <f t="shared" si="19"/>
        <v>21.483947665666673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-11.996954086666666</v>
      </c>
      <c r="G164" s="11">
        <f t="shared" si="15"/>
        <v>-9.0184601299999994</v>
      </c>
      <c r="H164" s="38">
        <v>2.5628563333333352</v>
      </c>
      <c r="I164" s="36">
        <v>-3.5645367896666649</v>
      </c>
      <c r="J164" s="11">
        <f t="shared" si="16"/>
        <v>-6.7304394569999992</v>
      </c>
      <c r="K164" s="38">
        <v>29.432526166666662</v>
      </c>
      <c r="L164" s="36">
        <v>9.2718399426666629</v>
      </c>
      <c r="M164" s="11">
        <f t="shared" si="17"/>
        <v>10.18738074633333</v>
      </c>
      <c r="N164" s="38">
        <v>7.9254874166666669</v>
      </c>
      <c r="O164" s="36">
        <v>11.641366524666667</v>
      </c>
      <c r="P164" s="11">
        <f t="shared" si="18"/>
        <v>10.437063819</v>
      </c>
      <c r="Q164" s="38">
        <v>22.08961466666667</v>
      </c>
      <c r="R164" s="36">
        <v>13.63397062366667</v>
      </c>
      <c r="S164" s="11">
        <f t="shared" si="19"/>
        <v>19.441261235666673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-11.366775282666666</v>
      </c>
      <c r="G165" s="11">
        <f t="shared" si="15"/>
        <v>-10.030713219666666</v>
      </c>
      <c r="H165" s="38">
        <v>-0.25003466666666474</v>
      </c>
      <c r="I165" s="36">
        <v>-6.5118590746666642</v>
      </c>
      <c r="J165" s="11">
        <f t="shared" si="16"/>
        <v>-6.1588308409999977</v>
      </c>
      <c r="K165" s="38">
        <v>30.122624166666661</v>
      </c>
      <c r="L165" s="36">
        <v>17.077043101666661</v>
      </c>
      <c r="M165" s="11">
        <f t="shared" si="17"/>
        <v>11.948531187666662</v>
      </c>
      <c r="N165" s="38">
        <v>12.613469416666668</v>
      </c>
      <c r="O165" s="36">
        <v>18.558369011666667</v>
      </c>
      <c r="P165" s="11">
        <f t="shared" si="18"/>
        <v>13.330978390333334</v>
      </c>
      <c r="Q165" s="38">
        <v>30.589896666666672</v>
      </c>
      <c r="R165" s="36">
        <v>14.667257988666671</v>
      </c>
      <c r="S165" s="11">
        <f t="shared" si="19"/>
        <v>16.924621154000004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-10.741982358666666</v>
      </c>
      <c r="G166" s="11">
        <f t="shared" si="15"/>
        <v>-11.368570575999998</v>
      </c>
      <c r="H166" s="38">
        <v>-1.9125006666666646</v>
      </c>
      <c r="I166" s="36">
        <v>-9.3728951396666638</v>
      </c>
      <c r="J166" s="11">
        <f t="shared" si="16"/>
        <v>-6.4830970013333307</v>
      </c>
      <c r="K166" s="38">
        <v>18.928101166666664</v>
      </c>
      <c r="L166" s="36">
        <v>7.5331008036666649</v>
      </c>
      <c r="M166" s="11">
        <f t="shared" si="17"/>
        <v>11.293994615999997</v>
      </c>
      <c r="N166" s="38">
        <v>32.196544416666669</v>
      </c>
      <c r="O166" s="36">
        <v>22.620071265666667</v>
      </c>
      <c r="P166" s="11">
        <f t="shared" si="18"/>
        <v>17.606602267333333</v>
      </c>
      <c r="Q166" s="38">
        <v>29.31981866666667</v>
      </c>
      <c r="R166" s="36">
        <v>17.073860824666671</v>
      </c>
      <c r="S166" s="11">
        <f t="shared" si="19"/>
        <v>15.125029812333338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-11.438174767666666</v>
      </c>
      <c r="G167" s="11">
        <f t="shared" si="15"/>
        <v>-11.182310803</v>
      </c>
      <c r="H167" s="38">
        <v>-11.864764666666664</v>
      </c>
      <c r="I167" s="36">
        <v>-9.3499357236666647</v>
      </c>
      <c r="J167" s="11">
        <f t="shared" si="16"/>
        <v>-8.4115633126666634</v>
      </c>
      <c r="K167" s="38">
        <v>8.3070521666666615</v>
      </c>
      <c r="L167" s="36">
        <v>-0.83012176833333839</v>
      </c>
      <c r="M167" s="11">
        <f t="shared" si="17"/>
        <v>7.9266740456666618</v>
      </c>
      <c r="N167" s="38">
        <v>40.36138041666667</v>
      </c>
      <c r="O167" s="36">
        <v>28.055642131666669</v>
      </c>
      <c r="P167" s="11">
        <f t="shared" si="18"/>
        <v>23.078027469666669</v>
      </c>
      <c r="Q167" s="38">
        <v>6.919859666666671</v>
      </c>
      <c r="R167" s="36">
        <v>10.286582337666671</v>
      </c>
      <c r="S167" s="11">
        <f t="shared" si="19"/>
        <v>14.009233717000006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-7.3191099496666663</v>
      </c>
      <c r="G168" s="11">
        <f t="shared" si="15"/>
        <v>-9.8330890253333347</v>
      </c>
      <c r="H168" s="38">
        <v>-11.875890666666665</v>
      </c>
      <c r="I168" s="36">
        <v>-5.2037577436666647</v>
      </c>
      <c r="J168" s="11">
        <f t="shared" si="16"/>
        <v>-7.9755295356666638</v>
      </c>
      <c r="K168" s="38">
        <v>2.0845591666666627</v>
      </c>
      <c r="L168" s="36">
        <v>6.4813388666662863E-2</v>
      </c>
      <c r="M168" s="11">
        <f t="shared" si="17"/>
        <v>2.2559308079999965</v>
      </c>
      <c r="N168" s="38">
        <v>26.362770416666667</v>
      </c>
      <c r="O168" s="36">
        <v>9.0641888296666657</v>
      </c>
      <c r="P168" s="11">
        <f t="shared" si="18"/>
        <v>19.913300742333334</v>
      </c>
      <c r="Q168" s="38">
        <v>10.204697666666672</v>
      </c>
      <c r="R168" s="36">
        <v>21.754560082666671</v>
      </c>
      <c r="S168" s="11">
        <f t="shared" si="19"/>
        <v>16.371667748333337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-5.0478076896666657</v>
      </c>
      <c r="G169" s="11">
        <f t="shared" si="15"/>
        <v>-7.9350308023333334</v>
      </c>
      <c r="H169" s="38">
        <v>-12.206636666666665</v>
      </c>
      <c r="I169" s="36">
        <v>-5.1372785806666643</v>
      </c>
      <c r="J169" s="11">
        <f t="shared" si="16"/>
        <v>-6.5636573493333303</v>
      </c>
      <c r="K169" s="38">
        <v>-6.0615238333333377</v>
      </c>
      <c r="L169" s="36">
        <v>6.1803725366666615</v>
      </c>
      <c r="M169" s="11">
        <f t="shared" si="17"/>
        <v>1.8050213856666619</v>
      </c>
      <c r="N169" s="38">
        <v>10.687688416666667</v>
      </c>
      <c r="O169" s="36">
        <v>-7.0377735333332581E-2</v>
      </c>
      <c r="P169" s="11">
        <f t="shared" si="18"/>
        <v>12.349817742000001</v>
      </c>
      <c r="Q169" s="38">
        <v>5.9755246666666704</v>
      </c>
      <c r="R169" s="36">
        <v>18.205669539666673</v>
      </c>
      <c r="S169" s="11">
        <f t="shared" si="19"/>
        <v>16.748937320000007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-4.7096024586666667</v>
      </c>
      <c r="G170" s="11">
        <f t="shared" si="15"/>
        <v>-5.6921733659999996</v>
      </c>
      <c r="H170" s="38">
        <v>-19.347868666666663</v>
      </c>
      <c r="I170" s="36">
        <v>-8.8343562186666631</v>
      </c>
      <c r="J170" s="11">
        <f t="shared" si="16"/>
        <v>-6.391797514333331</v>
      </c>
      <c r="K170" s="38">
        <v>6.0258931666666626</v>
      </c>
      <c r="L170" s="36">
        <v>16.201612922666662</v>
      </c>
      <c r="M170" s="11">
        <f t="shared" si="17"/>
        <v>7.4822662826666617</v>
      </c>
      <c r="N170" s="38">
        <v>19.033763416666666</v>
      </c>
      <c r="O170" s="36">
        <v>10.357980991666667</v>
      </c>
      <c r="P170" s="11">
        <f t="shared" si="18"/>
        <v>6.4505973619999999</v>
      </c>
      <c r="Q170" s="38">
        <v>7.9776796666666705</v>
      </c>
      <c r="R170" s="36">
        <v>21.61836701266667</v>
      </c>
      <c r="S170" s="11">
        <f t="shared" si="19"/>
        <v>20.526198878333336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-6.2028899966666664</v>
      </c>
      <c r="G171" s="11">
        <f t="shared" si="15"/>
        <v>-5.3201000483333329</v>
      </c>
      <c r="H171" s="38">
        <v>-6.2888446666666651</v>
      </c>
      <c r="I171" s="36">
        <v>2.4137038513333353</v>
      </c>
      <c r="J171" s="11">
        <f t="shared" si="16"/>
        <v>-3.8526436493333307</v>
      </c>
      <c r="K171" s="38">
        <v>-0.45658083333333721</v>
      </c>
      <c r="L171" s="36">
        <v>11.158020532666663</v>
      </c>
      <c r="M171" s="11">
        <f t="shared" si="17"/>
        <v>11.180001997333328</v>
      </c>
      <c r="N171" s="38">
        <v>20.112910416666665</v>
      </c>
      <c r="O171" s="36">
        <v>14.165910745666665</v>
      </c>
      <c r="P171" s="11">
        <f t="shared" si="18"/>
        <v>8.1511713339999989</v>
      </c>
      <c r="Q171" s="38">
        <v>1.2685406666666705</v>
      </c>
      <c r="R171" s="36">
        <v>19.657121229666672</v>
      </c>
      <c r="S171" s="11">
        <f t="shared" si="19"/>
        <v>19.827052594000005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8.4563557273333334</v>
      </c>
      <c r="G172" s="11">
        <f t="shared" si="15"/>
        <v>-0.81871224266666631</v>
      </c>
      <c r="H172" s="38">
        <v>-12.668332666666664</v>
      </c>
      <c r="I172" s="36">
        <v>-16.109808892666663</v>
      </c>
      <c r="J172" s="11">
        <f t="shared" si="16"/>
        <v>-7.5101537533333307</v>
      </c>
      <c r="K172" s="38">
        <v>-10.093127833333337</v>
      </c>
      <c r="L172" s="36">
        <v>0.47488810366666279</v>
      </c>
      <c r="M172" s="11">
        <f t="shared" si="17"/>
        <v>9.2781738529999966</v>
      </c>
      <c r="N172" s="38">
        <v>-5.1839135833333323</v>
      </c>
      <c r="O172" s="36">
        <v>11.593835430666669</v>
      </c>
      <c r="P172" s="11">
        <f t="shared" si="18"/>
        <v>12.039242389333333</v>
      </c>
      <c r="Q172" s="38">
        <v>12.59037066666667</v>
      </c>
      <c r="R172" s="36">
        <v>18.449838630666669</v>
      </c>
      <c r="S172" s="11">
        <f t="shared" si="19"/>
        <v>19.908442291000004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-5.2591757746666667</v>
      </c>
      <c r="G173" s="11">
        <f t="shared" si="15"/>
        <v>-1.0019033479999999</v>
      </c>
      <c r="H173" s="38">
        <v>-2.9409716666666648</v>
      </c>
      <c r="I173" s="36">
        <v>-9.8344796496666653</v>
      </c>
      <c r="J173" s="11">
        <f t="shared" si="16"/>
        <v>-7.8435282303333311</v>
      </c>
      <c r="K173" s="38">
        <v>-16.458958833333337</v>
      </c>
      <c r="L173" s="36">
        <v>1.3602345706666625</v>
      </c>
      <c r="M173" s="11">
        <f t="shared" si="17"/>
        <v>4.3310477356666626</v>
      </c>
      <c r="N173" s="38">
        <v>-15.396497583333332</v>
      </c>
      <c r="O173" s="36">
        <v>1.3156740246666665</v>
      </c>
      <c r="P173" s="11">
        <f t="shared" si="18"/>
        <v>9.0251400670000006</v>
      </c>
      <c r="Q173" s="38">
        <v>6.7588896666666702</v>
      </c>
      <c r="R173" s="36">
        <v>9.9246603186666711</v>
      </c>
      <c r="S173" s="11">
        <f t="shared" si="19"/>
        <v>16.01054005966667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-3.8273985486666682</v>
      </c>
      <c r="G174" s="11">
        <f t="shared" si="15"/>
        <v>-0.21007286533333383</v>
      </c>
      <c r="H174" s="38">
        <v>-4.5608406666666648</v>
      </c>
      <c r="I174" s="36">
        <v>-7.7841249016666652</v>
      </c>
      <c r="J174" s="11">
        <f t="shared" si="16"/>
        <v>-11.242804481333332</v>
      </c>
      <c r="K174" s="38">
        <v>21.268631166666662</v>
      </c>
      <c r="L174" s="36">
        <v>24.054209621666661</v>
      </c>
      <c r="M174" s="11">
        <f t="shared" si="17"/>
        <v>8.6297774319999956</v>
      </c>
      <c r="N174" s="38">
        <v>-6.4647295833333338</v>
      </c>
      <c r="O174" s="36">
        <v>8.3534749206666667</v>
      </c>
      <c r="P174" s="11">
        <f t="shared" si="18"/>
        <v>7.0876614586666671</v>
      </c>
      <c r="Q174" s="38">
        <v>28.784699666666672</v>
      </c>
      <c r="R174" s="36">
        <v>14.996832469666671</v>
      </c>
      <c r="S174" s="11">
        <f t="shared" si="19"/>
        <v>14.457110473000006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-3.9323167456666659</v>
      </c>
      <c r="G175" s="11">
        <f t="shared" si="15"/>
        <v>-4.3396303563333332</v>
      </c>
      <c r="H175" s="38">
        <v>-4.0272276666666649</v>
      </c>
      <c r="I175" s="36">
        <v>-6.7132307766666646</v>
      </c>
      <c r="J175" s="11">
        <f t="shared" si="16"/>
        <v>-8.1106117759999989</v>
      </c>
      <c r="K175" s="38">
        <v>17.237846166666664</v>
      </c>
      <c r="L175" s="36">
        <v>9.6940715186666644</v>
      </c>
      <c r="M175" s="11">
        <f t="shared" si="17"/>
        <v>11.702838570333329</v>
      </c>
      <c r="N175" s="38">
        <v>2.087342416666667</v>
      </c>
      <c r="O175" s="36">
        <v>10.648287072666667</v>
      </c>
      <c r="P175" s="11">
        <f t="shared" si="18"/>
        <v>6.7724786726666677</v>
      </c>
      <c r="Q175" s="38">
        <v>25.91582566666667</v>
      </c>
      <c r="R175" s="36">
        <v>10.62888842266667</v>
      </c>
      <c r="S175" s="11">
        <f t="shared" si="19"/>
        <v>11.850127070333338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-14.252158167666666</v>
      </c>
      <c r="G176" s="11">
        <f t="shared" si="15"/>
        <v>-7.3372911539999999</v>
      </c>
      <c r="H176" s="38">
        <v>-5.7419506666666651</v>
      </c>
      <c r="I176" s="36">
        <v>-11.648915616666665</v>
      </c>
      <c r="J176" s="11">
        <f t="shared" si="16"/>
        <v>-8.7154237649999988</v>
      </c>
      <c r="K176" s="38">
        <v>32.236984166666659</v>
      </c>
      <c r="L176" s="36">
        <v>12.941940391666659</v>
      </c>
      <c r="M176" s="11">
        <f t="shared" si="17"/>
        <v>15.563407177333326</v>
      </c>
      <c r="N176" s="38">
        <v>23.263594416666667</v>
      </c>
      <c r="O176" s="36">
        <v>25.922954915666665</v>
      </c>
      <c r="P176" s="11">
        <f t="shared" si="18"/>
        <v>14.974905636333332</v>
      </c>
      <c r="Q176" s="38">
        <v>52.560575666666665</v>
      </c>
      <c r="R176" s="36">
        <v>42.434514016666668</v>
      </c>
      <c r="S176" s="11">
        <f t="shared" si="19"/>
        <v>22.686744969666666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-6.9337242146666673</v>
      </c>
      <c r="G177" s="11">
        <f t="shared" si="15"/>
        <v>-8.3727330426666668</v>
      </c>
      <c r="H177" s="38">
        <v>1.0056615000000002</v>
      </c>
      <c r="I177" s="36">
        <v>-4.0672094649999995</v>
      </c>
      <c r="J177" s="11">
        <f t="shared" si="16"/>
        <v>-7.4764519527777766</v>
      </c>
      <c r="K177" s="38">
        <v>21.508135833333331</v>
      </c>
      <c r="L177" s="36">
        <v>8.4781954213333304</v>
      </c>
      <c r="M177" s="11">
        <f t="shared" si="17"/>
        <v>10.371402443888885</v>
      </c>
      <c r="N177" s="38">
        <v>-5.9273595833333328</v>
      </c>
      <c r="O177" s="36">
        <v>-4.8024782333333071E-2</v>
      </c>
      <c r="P177" s="11">
        <f t="shared" si="18"/>
        <v>12.174405735333332</v>
      </c>
      <c r="Q177" s="38">
        <v>31.500895750000002</v>
      </c>
      <c r="R177" s="36">
        <v>15.761491729000001</v>
      </c>
      <c r="S177" s="11">
        <f t="shared" si="19"/>
        <v>22.941631389444449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-5.6016915876666671</v>
      </c>
      <c r="G178" s="11">
        <f t="shared" si="15"/>
        <v>-8.9291913233333329</v>
      </c>
      <c r="H178" s="38">
        <v>1.0205975000000003</v>
      </c>
      <c r="I178" s="36">
        <v>-6.1410352970000002</v>
      </c>
      <c r="J178" s="11">
        <f t="shared" si="16"/>
        <v>-7.2857201262222206</v>
      </c>
      <c r="K178" s="38">
        <v>30.174296833333329</v>
      </c>
      <c r="L178" s="36">
        <v>16.746801980333331</v>
      </c>
      <c r="M178" s="11">
        <f t="shared" si="17"/>
        <v>12.722312597777773</v>
      </c>
      <c r="N178" s="38">
        <v>9.7551514166666671</v>
      </c>
      <c r="O178" s="36">
        <v>1.0626742666666189E-2</v>
      </c>
      <c r="P178" s="11">
        <f t="shared" si="18"/>
        <v>8.6285189586666657</v>
      </c>
      <c r="Q178" s="38">
        <v>34.109070750000001</v>
      </c>
      <c r="R178" s="36">
        <v>22.770335105000001</v>
      </c>
      <c r="S178" s="11">
        <f t="shared" si="19"/>
        <v>26.988780283555556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-5.2412951826666667</v>
      </c>
      <c r="G179" s="11">
        <f t="shared" si="15"/>
        <v>-5.9255703283333334</v>
      </c>
      <c r="H179" s="38">
        <v>-2.0759334999999997</v>
      </c>
      <c r="I179" s="36">
        <v>-0.59751612399999976</v>
      </c>
      <c r="J179" s="11">
        <f t="shared" si="16"/>
        <v>-3.6019202953333331</v>
      </c>
      <c r="K179" s="38">
        <v>39.14698083333333</v>
      </c>
      <c r="L179" s="36">
        <v>27.770988379333332</v>
      </c>
      <c r="M179" s="11">
        <f t="shared" si="17"/>
        <v>17.665328593666665</v>
      </c>
      <c r="N179" s="38">
        <v>13.794296416666668</v>
      </c>
      <c r="O179" s="36">
        <v>-0.10089298533333135</v>
      </c>
      <c r="P179" s="11">
        <f t="shared" si="18"/>
        <v>-4.6097008333332745E-2</v>
      </c>
      <c r="Q179" s="38">
        <v>23.171150750000002</v>
      </c>
      <c r="R179" s="36">
        <v>24.513859818000004</v>
      </c>
      <c r="S179" s="11">
        <f t="shared" si="19"/>
        <v>21.015228883999999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-0.73132588766666684</v>
      </c>
      <c r="G180" s="11">
        <f t="shared" si="15"/>
        <v>-3.8581042193333333</v>
      </c>
      <c r="H180" s="38">
        <v>-18.8714835</v>
      </c>
      <c r="I180" s="36">
        <v>-11.293938918</v>
      </c>
      <c r="J180" s="11">
        <f t="shared" si="16"/>
        <v>-6.0108301129999999</v>
      </c>
      <c r="K180" s="38">
        <v>11.07851383333333</v>
      </c>
      <c r="L180" s="36">
        <v>8.7324380753333308</v>
      </c>
      <c r="M180" s="11">
        <f t="shared" si="17"/>
        <v>17.750076144999998</v>
      </c>
      <c r="N180" s="38">
        <v>25.057339416666668</v>
      </c>
      <c r="O180" s="36">
        <v>6.957427124666669</v>
      </c>
      <c r="P180" s="11">
        <f t="shared" si="18"/>
        <v>2.2890536273333346</v>
      </c>
      <c r="Q180" s="38">
        <v>5.0177500000021524E-3</v>
      </c>
      <c r="R180" s="36">
        <v>10.428941244000002</v>
      </c>
      <c r="S180" s="11">
        <f t="shared" si="19"/>
        <v>19.237712055666666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-6.3016821966666665</v>
      </c>
      <c r="G181" s="11">
        <f t="shared" si="15"/>
        <v>-4.0914344223333332</v>
      </c>
      <c r="H181" s="38">
        <v>-17.5660615</v>
      </c>
      <c r="I181" s="36">
        <v>-10.408658145</v>
      </c>
      <c r="J181" s="11">
        <f t="shared" si="16"/>
        <v>-7.4333710623333333</v>
      </c>
      <c r="K181" s="38">
        <v>-9.7019741666666697</v>
      </c>
      <c r="L181" s="36">
        <v>2.7735444323333311</v>
      </c>
      <c r="M181" s="11">
        <f t="shared" si="17"/>
        <v>13.092323628999999</v>
      </c>
      <c r="N181" s="38">
        <v>16.352819416666669</v>
      </c>
      <c r="O181" s="36">
        <v>5.4093157166666685</v>
      </c>
      <c r="P181" s="11">
        <f t="shared" si="18"/>
        <v>4.088616618666669</v>
      </c>
      <c r="Q181" s="38">
        <v>-6.9623249999998027E-2</v>
      </c>
      <c r="R181" s="36">
        <v>11.911860477000003</v>
      </c>
      <c r="S181" s="11">
        <f t="shared" si="19"/>
        <v>15.618220513000004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-7.3506069226666666</v>
      </c>
      <c r="G182" s="11">
        <f t="shared" si="15"/>
        <v>-4.7945383356666662</v>
      </c>
      <c r="H182" s="38">
        <v>-20.015477499999999</v>
      </c>
      <c r="I182" s="36">
        <v>-10.067659916999999</v>
      </c>
      <c r="J182" s="11">
        <f t="shared" si="16"/>
        <v>-10.59008566</v>
      </c>
      <c r="K182" s="38">
        <v>-4.0382091666666708</v>
      </c>
      <c r="L182" s="36">
        <v>7.0273948953333294</v>
      </c>
      <c r="M182" s="11">
        <f t="shared" si="17"/>
        <v>6.1777924676666638</v>
      </c>
      <c r="N182" s="38">
        <v>13.687752416666667</v>
      </c>
      <c r="O182" s="36">
        <v>6.5606374546666668</v>
      </c>
      <c r="P182" s="11">
        <f t="shared" si="18"/>
        <v>6.3091267653333345</v>
      </c>
      <c r="Q182" s="38">
        <v>7.5403097500000023</v>
      </c>
      <c r="R182" s="36">
        <v>21.523151293000002</v>
      </c>
      <c r="S182" s="11">
        <f t="shared" si="19"/>
        <v>14.621317671333335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-5.6884114086666671</v>
      </c>
      <c r="G183" s="11">
        <f t="shared" si="15"/>
        <v>-6.4469001759999998</v>
      </c>
      <c r="H183" s="38">
        <v>-17.108719499999999</v>
      </c>
      <c r="I183" s="36">
        <v>-9.1705589229999998</v>
      </c>
      <c r="J183" s="11">
        <f t="shared" si="16"/>
        <v>-9.8822923283333335</v>
      </c>
      <c r="K183" s="38">
        <v>-10.75090416666667</v>
      </c>
      <c r="L183" s="36">
        <v>0.44247422033332917</v>
      </c>
      <c r="M183" s="11">
        <f t="shared" si="17"/>
        <v>3.4144711826666634</v>
      </c>
      <c r="N183" s="38">
        <v>2.2126694166666674</v>
      </c>
      <c r="O183" s="36">
        <v>-2.5663439083333328</v>
      </c>
      <c r="P183" s="11">
        <f t="shared" si="18"/>
        <v>3.1345364210000013</v>
      </c>
      <c r="Q183" s="38">
        <v>0.62699475000000193</v>
      </c>
      <c r="R183" s="36">
        <v>18.516163793</v>
      </c>
      <c r="S183" s="11">
        <f t="shared" si="19"/>
        <v>17.317058521000003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-2.1264717796666668</v>
      </c>
      <c r="G184" s="11">
        <f t="shared" si="15"/>
        <v>-5.0551633703333332</v>
      </c>
      <c r="H184" s="38">
        <v>-0.2860554999999998</v>
      </c>
      <c r="I184" s="36">
        <v>-4.4988183209999999</v>
      </c>
      <c r="J184" s="11">
        <f t="shared" si="16"/>
        <v>-7.9123457203333318</v>
      </c>
      <c r="K184" s="38">
        <v>-11.773852166666671</v>
      </c>
      <c r="L184" s="36">
        <v>-2.4460519936666714</v>
      </c>
      <c r="M184" s="11">
        <f t="shared" si="17"/>
        <v>1.6746057073333291</v>
      </c>
      <c r="N184" s="38">
        <v>-28.391518583333333</v>
      </c>
      <c r="O184" s="36">
        <v>-13.720067487333333</v>
      </c>
      <c r="P184" s="11">
        <f t="shared" si="18"/>
        <v>-3.2419246469999998</v>
      </c>
      <c r="Q184" s="38">
        <v>15.192905750000001</v>
      </c>
      <c r="R184" s="36">
        <v>20.089476789000003</v>
      </c>
      <c r="S184" s="11">
        <f t="shared" si="19"/>
        <v>20.042930625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-3.950030884666667</v>
      </c>
      <c r="G185" s="11">
        <f t="shared" si="15"/>
        <v>-3.9216380243333333</v>
      </c>
      <c r="H185" s="38">
        <v>4.5653775000000003</v>
      </c>
      <c r="I185" s="36">
        <v>-2.6535417749999999</v>
      </c>
      <c r="J185" s="11">
        <f t="shared" si="16"/>
        <v>-5.4409730063333335</v>
      </c>
      <c r="K185" s="38">
        <v>-22.974825166666669</v>
      </c>
      <c r="L185" s="36">
        <v>-3.2072844486666696</v>
      </c>
      <c r="M185" s="11">
        <f t="shared" si="17"/>
        <v>-1.736954074000004</v>
      </c>
      <c r="N185" s="38">
        <v>-23.246529583333331</v>
      </c>
      <c r="O185" s="36">
        <v>-5.3270586693333293</v>
      </c>
      <c r="P185" s="11">
        <f t="shared" si="18"/>
        <v>-7.2044900216666647</v>
      </c>
      <c r="Q185" s="38">
        <v>10.882104750000002</v>
      </c>
      <c r="R185" s="36">
        <v>16.001847243</v>
      </c>
      <c r="S185" s="11">
        <f t="shared" si="19"/>
        <v>18.202495941666669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-5.6068975206666671</v>
      </c>
      <c r="G186" s="11">
        <f t="shared" si="15"/>
        <v>-3.8944667283333332</v>
      </c>
      <c r="H186" s="38">
        <v>-1.8662034999999997</v>
      </c>
      <c r="I186" s="36">
        <v>-5.3437203919999998</v>
      </c>
      <c r="J186" s="11">
        <f t="shared" si="16"/>
        <v>-4.1653601626666665</v>
      </c>
      <c r="K186" s="38">
        <v>-7.7343121666666708</v>
      </c>
      <c r="L186" s="36">
        <v>-4.3041695766666708</v>
      </c>
      <c r="M186" s="11">
        <f t="shared" si="17"/>
        <v>-3.3191686730000036</v>
      </c>
      <c r="N186" s="38">
        <v>-16.289433583333331</v>
      </c>
      <c r="O186" s="36">
        <v>-8.4755198333329673E-2</v>
      </c>
      <c r="P186" s="11">
        <f t="shared" si="18"/>
        <v>-6.3772937849999982</v>
      </c>
      <c r="Q186" s="38">
        <v>23.989018750000003</v>
      </c>
      <c r="R186" s="36">
        <v>13.209628704000004</v>
      </c>
      <c r="S186" s="11">
        <f t="shared" si="19"/>
        <v>16.433650912000001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-6.0040148476666673</v>
      </c>
      <c r="G187" s="11">
        <f t="shared" si="15"/>
        <v>-5.1869810843333335</v>
      </c>
      <c r="H187" s="38">
        <v>-0.27578649999999977</v>
      </c>
      <c r="I187" s="36">
        <v>-1.6924640969999998</v>
      </c>
      <c r="J187" s="11">
        <f t="shared" si="16"/>
        <v>-3.2299087546666665</v>
      </c>
      <c r="K187" s="38">
        <v>8.9095058333333306</v>
      </c>
      <c r="L187" s="36">
        <v>3.4782090583333307</v>
      </c>
      <c r="M187" s="11">
        <f t="shared" si="17"/>
        <v>-1.3444149890000032</v>
      </c>
      <c r="N187" s="38">
        <v>-11.240956583333332</v>
      </c>
      <c r="O187" s="36">
        <v>-1.6921478413333322</v>
      </c>
      <c r="P187" s="11">
        <f t="shared" si="18"/>
        <v>-2.3679872363333305</v>
      </c>
      <c r="Q187" s="38">
        <v>26.633015750000002</v>
      </c>
      <c r="R187" s="36">
        <v>12.112073283000003</v>
      </c>
      <c r="S187" s="11">
        <f t="shared" si="19"/>
        <v>13.774516410000002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0.19313826433333281</v>
      </c>
      <c r="G188" s="11">
        <f t="shared" si="15"/>
        <v>-3.8059247013333337</v>
      </c>
      <c r="H188" s="38">
        <v>6.7431955000000006</v>
      </c>
      <c r="I188" s="36">
        <v>1.5942981960000004</v>
      </c>
      <c r="J188" s="11">
        <f t="shared" si="16"/>
        <v>-1.8139620976666666</v>
      </c>
      <c r="K188" s="38">
        <v>26.344973833333331</v>
      </c>
      <c r="L188" s="36">
        <v>8.1684504733333299</v>
      </c>
      <c r="M188" s="11">
        <f t="shared" si="17"/>
        <v>2.4474966516666634</v>
      </c>
      <c r="N188" s="38">
        <v>6.4418464166666674</v>
      </c>
      <c r="O188" s="36">
        <v>8.0470375726666674</v>
      </c>
      <c r="P188" s="11">
        <f t="shared" si="18"/>
        <v>2.090044844333335</v>
      </c>
      <c r="Q188" s="38">
        <v>37.958692749999997</v>
      </c>
      <c r="R188" s="36">
        <v>26.217601497999997</v>
      </c>
      <c r="S188" s="11">
        <f t="shared" si="19"/>
        <v>17.179767828333336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2.3661005773333335</v>
      </c>
      <c r="G189" s="11">
        <f t="shared" si="15"/>
        <v>-1.1482586686666669</v>
      </c>
      <c r="H189" s="38">
        <v>-2.1642104999999998</v>
      </c>
      <c r="I189" s="36">
        <v>-6.5095561009999994</v>
      </c>
      <c r="J189" s="11">
        <f t="shared" si="16"/>
        <v>-2.2025740006666665</v>
      </c>
      <c r="K189" s="38">
        <v>12.796218833333329</v>
      </c>
      <c r="L189" s="36">
        <v>-0.6802188586666702</v>
      </c>
      <c r="M189" s="11">
        <f t="shared" si="17"/>
        <v>3.65548022433333</v>
      </c>
      <c r="N189" s="38">
        <v>-10.275603583333332</v>
      </c>
      <c r="O189" s="36">
        <v>-5.8850323333333323</v>
      </c>
      <c r="P189" s="11">
        <f t="shared" si="18"/>
        <v>0.15661913266666763</v>
      </c>
      <c r="Q189" s="38">
        <v>32.831796750000002</v>
      </c>
      <c r="R189" s="36">
        <v>16.690661296000002</v>
      </c>
      <c r="S189" s="11">
        <f t="shared" si="19"/>
        <v>18.340112025666667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8.1175106063333331</v>
      </c>
      <c r="G190" s="11">
        <f t="shared" si="15"/>
        <v>3.5589164826666662</v>
      </c>
      <c r="H190" s="38">
        <v>8.5126795000000008</v>
      </c>
      <c r="I190" s="36">
        <v>1.9145241680000007</v>
      </c>
      <c r="J190" s="11">
        <f t="shared" si="16"/>
        <v>-1.0002445789999994</v>
      </c>
      <c r="K190" s="38">
        <v>30.212149833333328</v>
      </c>
      <c r="L190" s="36">
        <v>15.285949744333328</v>
      </c>
      <c r="M190" s="11">
        <f t="shared" si="17"/>
        <v>7.5913937863333301</v>
      </c>
      <c r="N190" s="38">
        <v>6.7148284166666672</v>
      </c>
      <c r="O190" s="36">
        <v>-2.7678123053333321</v>
      </c>
      <c r="P190" s="11">
        <f t="shared" si="18"/>
        <v>-0.20193568866666567</v>
      </c>
      <c r="Q190" s="38">
        <v>26.653619750000001</v>
      </c>
      <c r="R190" s="36">
        <v>16.285127416000002</v>
      </c>
      <c r="S190" s="11">
        <f t="shared" si="19"/>
        <v>19.731130069999999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2.7887433433333326</v>
      </c>
      <c r="G191" s="11">
        <f t="shared" si="15"/>
        <v>4.424118175666667</v>
      </c>
      <c r="H191" s="38">
        <v>5.1283475000000003</v>
      </c>
      <c r="I191" s="36">
        <v>5.5927798549999999</v>
      </c>
      <c r="J191" s="11">
        <f t="shared" si="16"/>
        <v>0.33258264066666704</v>
      </c>
      <c r="K191" s="38">
        <v>33.657733833333324</v>
      </c>
      <c r="L191" s="36">
        <v>19.796426960333324</v>
      </c>
      <c r="M191" s="11">
        <f t="shared" si="17"/>
        <v>11.46738594866666</v>
      </c>
      <c r="N191" s="38">
        <v>20.158898416666666</v>
      </c>
      <c r="O191" s="36">
        <v>5.421810713666666</v>
      </c>
      <c r="P191" s="11">
        <f t="shared" si="18"/>
        <v>-1.0770113083333328</v>
      </c>
      <c r="Q191" s="38">
        <v>13.529345750000003</v>
      </c>
      <c r="R191" s="36">
        <v>11.871237777000003</v>
      </c>
      <c r="S191" s="11">
        <f t="shared" si="19"/>
        <v>14.949008829666669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-5.979714051666666</v>
      </c>
      <c r="G192" s="11">
        <f t="shared" si="15"/>
        <v>1.6421799660000003</v>
      </c>
      <c r="H192" s="38">
        <v>-16.366901500000001</v>
      </c>
      <c r="I192" s="36">
        <v>-8.6345340360000016</v>
      </c>
      <c r="J192" s="11">
        <f t="shared" si="16"/>
        <v>-0.37574333766666701</v>
      </c>
      <c r="K192" s="38">
        <v>15.11154983333333</v>
      </c>
      <c r="L192" s="36">
        <v>11.85467834833333</v>
      </c>
      <c r="M192" s="11">
        <f t="shared" si="17"/>
        <v>15.64568501766666</v>
      </c>
      <c r="N192" s="38">
        <v>29.127771416666668</v>
      </c>
      <c r="O192" s="36">
        <v>10.21057045866667</v>
      </c>
      <c r="P192" s="11">
        <f t="shared" si="18"/>
        <v>4.2881896223333342</v>
      </c>
      <c r="Q192" s="38">
        <v>10.147719750000002</v>
      </c>
      <c r="R192" s="36">
        <v>20.154361969</v>
      </c>
      <c r="S192" s="11">
        <f t="shared" si="19"/>
        <v>16.103575720666669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-1.1710519456666661</v>
      </c>
      <c r="G193" s="11">
        <f t="shared" si="15"/>
        <v>-1.4540075513333333</v>
      </c>
      <c r="H193" s="38">
        <v>-15.729758499999999</v>
      </c>
      <c r="I193" s="36">
        <v>-8.8433053899999994</v>
      </c>
      <c r="J193" s="11">
        <f t="shared" si="16"/>
        <v>-3.9616865236666672</v>
      </c>
      <c r="K193" s="38">
        <v>-0.85282516666667041</v>
      </c>
      <c r="L193" s="36">
        <v>11.220808614333329</v>
      </c>
      <c r="M193" s="11">
        <f t="shared" si="17"/>
        <v>14.290637974333327</v>
      </c>
      <c r="N193" s="38">
        <v>21.732644416666666</v>
      </c>
      <c r="O193" s="36">
        <v>11.128613152666667</v>
      </c>
      <c r="P193" s="11">
        <f t="shared" si="18"/>
        <v>8.9203314416666668</v>
      </c>
      <c r="Q193" s="38">
        <v>3.142359750000002</v>
      </c>
      <c r="R193" s="36">
        <v>15.094636998000002</v>
      </c>
      <c r="S193" s="11">
        <f t="shared" si="19"/>
        <v>15.706745581333337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-5.9947399196666673</v>
      </c>
      <c r="G194" s="11">
        <f t="shared" si="15"/>
        <v>-4.3818353056666668</v>
      </c>
      <c r="H194" s="38">
        <v>-15.0070265</v>
      </c>
      <c r="I194" s="36">
        <v>-6.5039107070000011</v>
      </c>
      <c r="J194" s="11">
        <f t="shared" si="16"/>
        <v>-7.9939167110000016</v>
      </c>
      <c r="K194" s="38">
        <v>-0.14830716666667065</v>
      </c>
      <c r="L194" s="36">
        <v>11.41273586833333</v>
      </c>
      <c r="M194" s="11">
        <f t="shared" si="17"/>
        <v>11.496074276999996</v>
      </c>
      <c r="N194" s="38">
        <v>15.721841416666667</v>
      </c>
      <c r="O194" s="36">
        <v>9.4276787726666669</v>
      </c>
      <c r="P194" s="11">
        <f t="shared" si="18"/>
        <v>10.255620794666667</v>
      </c>
      <c r="Q194" s="38">
        <v>-1.0736192499999975</v>
      </c>
      <c r="R194" s="36">
        <v>12.175876087000002</v>
      </c>
      <c r="S194" s="11">
        <f t="shared" si="19"/>
        <v>15.808291684666671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-3.8525145956666664</v>
      </c>
      <c r="G195" s="11">
        <f t="shared" si="15"/>
        <v>-3.6727688203333333</v>
      </c>
      <c r="H195" s="38">
        <v>-12.2812705</v>
      </c>
      <c r="I195" s="36">
        <v>-5.2672341380000001</v>
      </c>
      <c r="J195" s="11">
        <f t="shared" si="16"/>
        <v>-6.8714834116666665</v>
      </c>
      <c r="K195" s="38">
        <v>-10.029297166666671</v>
      </c>
      <c r="L195" s="36">
        <v>1.4116708723333282</v>
      </c>
      <c r="M195" s="11">
        <f t="shared" si="17"/>
        <v>8.0150717849999946</v>
      </c>
      <c r="N195" s="38">
        <v>11.084818416666668</v>
      </c>
      <c r="O195" s="36">
        <v>7.8316536596666673</v>
      </c>
      <c r="P195" s="11">
        <f t="shared" si="18"/>
        <v>9.4626485283333341</v>
      </c>
      <c r="Q195" s="38">
        <v>-2.5136412499999983</v>
      </c>
      <c r="R195" s="36">
        <v>13.869060499</v>
      </c>
      <c r="S195" s="11">
        <f t="shared" si="19"/>
        <v>13.713191194666669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-1.5969919536666675</v>
      </c>
      <c r="G196" s="11">
        <f t="shared" si="15"/>
        <v>-3.814748823</v>
      </c>
      <c r="H196" s="38">
        <v>11.4806075</v>
      </c>
      <c r="I196" s="36">
        <v>7.6425578099999996</v>
      </c>
      <c r="J196" s="11">
        <f t="shared" si="16"/>
        <v>-1.3761956783333342</v>
      </c>
      <c r="K196" s="38">
        <v>24.044174833333329</v>
      </c>
      <c r="L196" s="36">
        <v>31.989903389333328</v>
      </c>
      <c r="M196" s="11">
        <f t="shared" si="17"/>
        <v>14.938103376666662</v>
      </c>
      <c r="N196" s="38">
        <v>-8.5486415833333318</v>
      </c>
      <c r="O196" s="36">
        <v>4.6166076826666682</v>
      </c>
      <c r="P196" s="11">
        <f t="shared" si="18"/>
        <v>7.2919800383333344</v>
      </c>
      <c r="Q196" s="38">
        <v>29.848711750000003</v>
      </c>
      <c r="R196" s="36">
        <v>36.176669289000003</v>
      </c>
      <c r="S196" s="11">
        <f t="shared" si="19"/>
        <v>20.740535291666671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-3.4970992416666657</v>
      </c>
      <c r="G197" s="11">
        <f t="shared" si="15"/>
        <v>-2.9822019303333334</v>
      </c>
      <c r="H197" s="38">
        <v>16.5236795</v>
      </c>
      <c r="I197" s="36">
        <v>10.24032465</v>
      </c>
      <c r="J197" s="11">
        <f t="shared" si="16"/>
        <v>4.2052161073333325</v>
      </c>
      <c r="K197" s="38">
        <v>12.532561833333329</v>
      </c>
      <c r="L197" s="36">
        <v>33.640433015333329</v>
      </c>
      <c r="M197" s="11">
        <f t="shared" si="17"/>
        <v>22.347335758999993</v>
      </c>
      <c r="N197" s="38">
        <v>-13.677986583333333</v>
      </c>
      <c r="O197" s="36">
        <v>4.0138609966666685</v>
      </c>
      <c r="P197" s="11">
        <f t="shared" si="18"/>
        <v>5.4873741130000013</v>
      </c>
      <c r="Q197" s="38">
        <v>26.424737750000002</v>
      </c>
      <c r="R197" s="36">
        <v>33.742707635000002</v>
      </c>
      <c r="S197" s="11">
        <f t="shared" si="19"/>
        <v>27.929479141000002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-2.4554543506666677</v>
      </c>
      <c r="G198" s="11">
        <f t="shared" si="15"/>
        <v>-2.5165151820000005</v>
      </c>
      <c r="H198" s="38">
        <v>17.166369500000002</v>
      </c>
      <c r="I198" s="36">
        <v>13.804828549000002</v>
      </c>
      <c r="J198" s="11">
        <f t="shared" si="16"/>
        <v>10.562570336333332</v>
      </c>
      <c r="K198" s="38">
        <v>25.907512833333328</v>
      </c>
      <c r="L198" s="36">
        <v>31.241171734333328</v>
      </c>
      <c r="M198" s="11">
        <f t="shared" si="17"/>
        <v>32.290502712999995</v>
      </c>
      <c r="N198" s="38">
        <v>-11.627896583333332</v>
      </c>
      <c r="O198" s="36">
        <v>5.4692087926666666</v>
      </c>
      <c r="P198" s="11">
        <f t="shared" si="18"/>
        <v>4.6998924906666675</v>
      </c>
      <c r="Q198" s="38">
        <v>50.027189750000005</v>
      </c>
      <c r="R198" s="36">
        <v>42.774303034000006</v>
      </c>
      <c r="S198" s="11">
        <f t="shared" si="19"/>
        <v>37.564559986000006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-1.0596204316666666</v>
      </c>
      <c r="G199" s="11">
        <f t="shared" si="15"/>
        <v>-2.3373913413333334</v>
      </c>
      <c r="H199" s="38">
        <v>1.4411915000000002</v>
      </c>
      <c r="I199" s="36">
        <v>1.0266223020000003</v>
      </c>
      <c r="J199" s="11">
        <f t="shared" si="16"/>
        <v>8.3572585003333337</v>
      </c>
      <c r="K199" s="38">
        <v>35.659914833333332</v>
      </c>
      <c r="L199" s="36">
        <v>33.003442508333329</v>
      </c>
      <c r="M199" s="11">
        <f t="shared" si="17"/>
        <v>32.628349085999993</v>
      </c>
      <c r="N199" s="38">
        <v>3.0689754166666674</v>
      </c>
      <c r="O199" s="36">
        <v>15.666524533666667</v>
      </c>
      <c r="P199" s="11">
        <f t="shared" si="18"/>
        <v>8.3831981076666668</v>
      </c>
      <c r="Q199" s="38">
        <v>45.524555750000005</v>
      </c>
      <c r="R199" s="36">
        <v>31.290535442000007</v>
      </c>
      <c r="S199" s="11">
        <f t="shared" si="19"/>
        <v>35.935848703666672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-0.43342540566666665</v>
      </c>
      <c r="G200" s="11">
        <f t="shared" si="15"/>
        <v>-1.3161667293333337</v>
      </c>
      <c r="H200" s="38">
        <v>4.0617415000000001</v>
      </c>
      <c r="I200" s="36">
        <v>-0.61895836099999979</v>
      </c>
      <c r="J200" s="11">
        <f t="shared" si="16"/>
        <v>4.7374974966666672</v>
      </c>
      <c r="K200" s="38">
        <v>42.839224833333333</v>
      </c>
      <c r="L200" s="36">
        <v>26.467309703333331</v>
      </c>
      <c r="M200" s="11">
        <f t="shared" si="17"/>
        <v>30.237307981999994</v>
      </c>
      <c r="N200" s="38">
        <v>10.515402416666667</v>
      </c>
      <c r="O200" s="36">
        <v>10.437214798666668</v>
      </c>
      <c r="P200" s="11">
        <f t="shared" si="18"/>
        <v>10.524316041666667</v>
      </c>
      <c r="Q200" s="38">
        <v>32.688294749999997</v>
      </c>
      <c r="R200" s="36">
        <v>19.845034995999995</v>
      </c>
      <c r="S200" s="11">
        <f t="shared" si="19"/>
        <v>31.303291157333334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-0.43524764066666632</v>
      </c>
      <c r="G201" s="11">
        <f t="shared" si="15"/>
        <v>-0.64276449266666658</v>
      </c>
      <c r="H201" s="38">
        <v>4.2258814999999998</v>
      </c>
      <c r="I201" s="36">
        <v>0.26799271899999999</v>
      </c>
      <c r="J201" s="11">
        <f t="shared" si="16"/>
        <v>0.22521888666666681</v>
      </c>
      <c r="K201" s="38">
        <v>36.650797833333328</v>
      </c>
      <c r="L201" s="36">
        <v>22.080221153333326</v>
      </c>
      <c r="M201" s="11">
        <f t="shared" si="17"/>
        <v>27.183657788333331</v>
      </c>
      <c r="N201" s="38">
        <v>33.17319641666667</v>
      </c>
      <c r="O201" s="36">
        <v>35.694054388666672</v>
      </c>
      <c r="P201" s="11">
        <f t="shared" si="18"/>
        <v>20.59926457366667</v>
      </c>
      <c r="Q201" s="38">
        <v>46.830014750000004</v>
      </c>
      <c r="R201" s="36">
        <v>29.362785178000003</v>
      </c>
      <c r="S201" s="11">
        <f t="shared" si="19"/>
        <v>26.832785205333334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-5.4382036716666668</v>
      </c>
      <c r="G202" s="11">
        <f t="shared" si="15"/>
        <v>-2.1022922393333334</v>
      </c>
      <c r="H202" s="38">
        <v>3.6047625000000001</v>
      </c>
      <c r="I202" s="36">
        <v>-3.0594193410000003</v>
      </c>
      <c r="J202" s="11">
        <f t="shared" si="16"/>
        <v>-1.1367949943333333</v>
      </c>
      <c r="K202" s="38">
        <v>29.81966783333333</v>
      </c>
      <c r="L202" s="36">
        <v>13.543527434333331</v>
      </c>
      <c r="M202" s="11">
        <f t="shared" si="17"/>
        <v>20.697019430333327</v>
      </c>
      <c r="N202" s="38">
        <v>0.68416241666666755</v>
      </c>
      <c r="O202" s="36">
        <v>-9.2328490773333325</v>
      </c>
      <c r="P202" s="11">
        <f t="shared" si="18"/>
        <v>12.299473370000001</v>
      </c>
      <c r="Q202" s="38">
        <v>33.820133750000004</v>
      </c>
      <c r="R202" s="36">
        <v>23.642720301000004</v>
      </c>
      <c r="S202" s="11">
        <f t="shared" si="19"/>
        <v>24.283513491666668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-10.735189903666667</v>
      </c>
      <c r="G203" s="11">
        <f t="shared" ref="G203:G261" si="22">AVERAGE(F201:F203)</f>
        <v>-5.5362137386666674</v>
      </c>
      <c r="H203" s="38">
        <v>2.3669835000000004</v>
      </c>
      <c r="I203" s="36">
        <v>2.0004276860000005</v>
      </c>
      <c r="J203" s="11">
        <f t="shared" ref="J203:J261" si="23">AVERAGE(I201:I203)</f>
        <v>-0.26366631199999996</v>
      </c>
      <c r="K203" s="38">
        <v>38.164239833333326</v>
      </c>
      <c r="L203" s="36">
        <v>21.763067268333327</v>
      </c>
      <c r="M203" s="11">
        <f t="shared" ref="M203:M261" si="24">AVERAGE(L201:L203)</f>
        <v>19.128938618666663</v>
      </c>
      <c r="N203" s="38">
        <v>40.725368416666669</v>
      </c>
      <c r="O203" s="36">
        <v>25.816202340666671</v>
      </c>
      <c r="P203" s="11">
        <f t="shared" ref="P203:P261" si="25">AVERAGE(O201:O203)</f>
        <v>17.42580255066667</v>
      </c>
      <c r="Q203" s="38">
        <v>38.751628750000009</v>
      </c>
      <c r="R203" s="36">
        <v>33.696787898000011</v>
      </c>
      <c r="S203" s="11">
        <f t="shared" ref="S203:S261" si="26">AVERAGE(R201:R203)</f>
        <v>28.900764459000005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1.1188256133333336</v>
      </c>
      <c r="G204" s="11">
        <f t="shared" si="22"/>
        <v>-5.018189320666667</v>
      </c>
      <c r="H204" s="38">
        <v>2.8900885000000001</v>
      </c>
      <c r="I204" s="36">
        <v>9.8804841759999995</v>
      </c>
      <c r="J204" s="11">
        <f t="shared" si="23"/>
        <v>2.9404975069999999</v>
      </c>
      <c r="K204" s="38">
        <v>26.371728833333329</v>
      </c>
      <c r="L204" s="36">
        <v>20.79513184533333</v>
      </c>
      <c r="M204" s="11">
        <f t="shared" si="24"/>
        <v>18.700575515999997</v>
      </c>
      <c r="N204" s="38">
        <v>35.91913241666667</v>
      </c>
      <c r="O204" s="36">
        <v>16.709177789666672</v>
      </c>
      <c r="P204" s="11">
        <f t="shared" si="25"/>
        <v>11.097510351000002</v>
      </c>
      <c r="Q204" s="38">
        <v>22.610993750000002</v>
      </c>
      <c r="R204" s="36">
        <v>31.798492013000001</v>
      </c>
      <c r="S204" s="11">
        <f t="shared" si="26"/>
        <v>29.712666737333336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-5.5222396556666666</v>
      </c>
      <c r="G205" s="11">
        <f t="shared" si="22"/>
        <v>-5.0462013153333336</v>
      </c>
      <c r="H205" s="38">
        <v>10.9539945</v>
      </c>
      <c r="I205" s="36">
        <v>17.405891394000001</v>
      </c>
      <c r="J205" s="11">
        <f t="shared" si="23"/>
        <v>9.7622677519999996</v>
      </c>
      <c r="K205" s="38">
        <v>16.453550833333331</v>
      </c>
      <c r="L205" s="36">
        <v>27.496945028333329</v>
      </c>
      <c r="M205" s="11">
        <f t="shared" si="24"/>
        <v>23.351714713999996</v>
      </c>
      <c r="N205" s="38">
        <v>28.917795416666667</v>
      </c>
      <c r="O205" s="36">
        <v>18.55391083166667</v>
      </c>
      <c r="P205" s="11">
        <f t="shared" si="25"/>
        <v>20.359763654000005</v>
      </c>
      <c r="Q205" s="38">
        <v>30.447564750000002</v>
      </c>
      <c r="R205" s="36">
        <v>42.159583326000003</v>
      </c>
      <c r="S205" s="11">
        <f t="shared" si="26"/>
        <v>35.884954412333336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14.669497047333333</v>
      </c>
      <c r="G206" s="11">
        <f t="shared" si="22"/>
        <v>3.4220276683333335</v>
      </c>
      <c r="H206" s="38">
        <v>11.9474225</v>
      </c>
      <c r="I206" s="36">
        <v>18.766340061000001</v>
      </c>
      <c r="J206" s="11">
        <f t="shared" si="23"/>
        <v>15.350905210333332</v>
      </c>
      <c r="K206" s="38">
        <v>6.8840808333333294</v>
      </c>
      <c r="L206" s="36">
        <v>18.238260607333331</v>
      </c>
      <c r="M206" s="11">
        <f t="shared" si="24"/>
        <v>22.176779160333329</v>
      </c>
      <c r="N206" s="38">
        <v>23.660049416666666</v>
      </c>
      <c r="O206" s="36">
        <v>17.438074936666666</v>
      </c>
      <c r="P206" s="11">
        <f t="shared" si="25"/>
        <v>17.567054519333336</v>
      </c>
      <c r="Q206" s="38">
        <v>24.211668750000001</v>
      </c>
      <c r="R206" s="36">
        <v>36.935302575000001</v>
      </c>
      <c r="S206" s="11">
        <f t="shared" si="26"/>
        <v>36.964459304666669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14.743416628333334</v>
      </c>
      <c r="G207" s="11">
        <f t="shared" si="22"/>
        <v>7.9635580066666662</v>
      </c>
      <c r="H207" s="38">
        <v>19.506238499999998</v>
      </c>
      <c r="I207" s="36">
        <v>25.900605061</v>
      </c>
      <c r="J207" s="11">
        <f t="shared" si="23"/>
        <v>20.690945505333335</v>
      </c>
      <c r="K207" s="38">
        <v>11.99964383333333</v>
      </c>
      <c r="L207" s="36">
        <v>24.347968162333331</v>
      </c>
      <c r="M207" s="11">
        <f t="shared" si="24"/>
        <v>23.361057932666665</v>
      </c>
      <c r="N207" s="38">
        <v>14.184062416666668</v>
      </c>
      <c r="O207" s="36">
        <v>12.463977702666668</v>
      </c>
      <c r="P207" s="11">
        <f t="shared" si="25"/>
        <v>16.151987823666669</v>
      </c>
      <c r="Q207" s="38">
        <v>27.205344750000002</v>
      </c>
      <c r="R207" s="36">
        <v>43.869369609000003</v>
      </c>
      <c r="S207" s="11">
        <f t="shared" si="26"/>
        <v>40.988085169999998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16.140343296333334</v>
      </c>
      <c r="G208" s="11">
        <f t="shared" si="22"/>
        <v>15.184418990666666</v>
      </c>
      <c r="H208" s="38">
        <v>17.575825500000001</v>
      </c>
      <c r="I208" s="36">
        <v>15.695000290000001</v>
      </c>
      <c r="J208" s="11">
        <f t="shared" si="23"/>
        <v>20.120648470666669</v>
      </c>
      <c r="K208" s="38">
        <v>22.26788183333333</v>
      </c>
      <c r="L208" s="36">
        <v>30.072752709333329</v>
      </c>
      <c r="M208" s="11">
        <f t="shared" si="24"/>
        <v>24.219660492999996</v>
      </c>
      <c r="N208" s="38">
        <v>25.996732416666667</v>
      </c>
      <c r="O208" s="36">
        <v>38.399249552666667</v>
      </c>
      <c r="P208" s="11">
        <f t="shared" si="25"/>
        <v>22.76710073066667</v>
      </c>
      <c r="Q208" s="38">
        <v>28.028877750000003</v>
      </c>
      <c r="R208" s="36">
        <v>37.121874936000005</v>
      </c>
      <c r="S208" s="11">
        <f t="shared" si="26"/>
        <v>39.308849040000005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17.865546901333332</v>
      </c>
      <c r="G209" s="11">
        <f t="shared" si="22"/>
        <v>16.249768941999999</v>
      </c>
      <c r="H209" s="38">
        <v>18.1928695</v>
      </c>
      <c r="I209" s="36">
        <v>14.174076738</v>
      </c>
      <c r="J209" s="11">
        <f t="shared" si="23"/>
        <v>18.589894029666667</v>
      </c>
      <c r="K209" s="38">
        <v>-0.4013641666666703</v>
      </c>
      <c r="L209" s="36">
        <v>22.145522290333329</v>
      </c>
      <c r="M209" s="11">
        <f t="shared" si="24"/>
        <v>25.522081053999997</v>
      </c>
      <c r="N209" s="38">
        <v>17.704381416666667</v>
      </c>
      <c r="O209" s="36">
        <v>34.357926776666666</v>
      </c>
      <c r="P209" s="11">
        <f t="shared" si="25"/>
        <v>28.407051343999999</v>
      </c>
      <c r="Q209" s="38">
        <v>12.915703750000002</v>
      </c>
      <c r="R209" s="36">
        <v>22.156820557000003</v>
      </c>
      <c r="S209" s="11">
        <f t="shared" si="26"/>
        <v>34.382688367333337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19.596561878333333</v>
      </c>
      <c r="G210" s="11">
        <f t="shared" si="22"/>
        <v>17.867484025333333</v>
      </c>
      <c r="H210" s="38">
        <v>16.734119499999998</v>
      </c>
      <c r="I210" s="36">
        <v>13.385529448999998</v>
      </c>
      <c r="J210" s="11">
        <f t="shared" si="23"/>
        <v>14.418202158999998</v>
      </c>
      <c r="K210" s="38">
        <v>23.890129833333329</v>
      </c>
      <c r="L210" s="36">
        <v>32.169951069333329</v>
      </c>
      <c r="M210" s="11">
        <f t="shared" si="24"/>
        <v>28.129408689666661</v>
      </c>
      <c r="N210" s="38">
        <v>9.0362414166666678</v>
      </c>
      <c r="O210" s="36">
        <v>27.061130833666667</v>
      </c>
      <c r="P210" s="11">
        <f t="shared" si="25"/>
        <v>33.272769054333331</v>
      </c>
      <c r="Q210" s="38">
        <v>29.608914750000004</v>
      </c>
      <c r="R210" s="36">
        <v>24.787779102000002</v>
      </c>
      <c r="S210" s="11">
        <f t="shared" si="26"/>
        <v>28.02215819833334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16.095373638333335</v>
      </c>
      <c r="G211" s="11">
        <f t="shared" si="22"/>
        <v>17.852494139333334</v>
      </c>
      <c r="H211" s="38">
        <v>4.9676425000000002</v>
      </c>
      <c r="I211" s="36">
        <v>4.890322802</v>
      </c>
      <c r="J211" s="11">
        <f t="shared" si="23"/>
        <v>10.816642996333334</v>
      </c>
      <c r="K211" s="38">
        <v>16.832903833333329</v>
      </c>
      <c r="L211" s="36">
        <v>16.75759738133333</v>
      </c>
      <c r="M211" s="11">
        <f t="shared" si="24"/>
        <v>23.691023580333326</v>
      </c>
      <c r="N211" s="38">
        <v>22.365024416666667</v>
      </c>
      <c r="O211" s="36">
        <v>38.681274329666664</v>
      </c>
      <c r="P211" s="11">
        <f t="shared" si="25"/>
        <v>33.36677731333333</v>
      </c>
      <c r="Q211" s="38">
        <v>47.426646750000003</v>
      </c>
      <c r="R211" s="36">
        <v>32.935648278000002</v>
      </c>
      <c r="S211" s="11">
        <f t="shared" si="26"/>
        <v>26.626749312333335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9.9106885853333324</v>
      </c>
      <c r="G212" s="11">
        <f t="shared" si="22"/>
        <v>15.200874700666667</v>
      </c>
      <c r="H212" s="38">
        <v>20.3742555</v>
      </c>
      <c r="I212" s="36">
        <v>15.935885739</v>
      </c>
      <c r="J212" s="11">
        <f t="shared" si="23"/>
        <v>11.403912663333331</v>
      </c>
      <c r="K212" s="38">
        <v>36.637169833333331</v>
      </c>
      <c r="L212" s="36">
        <v>22.174433267333331</v>
      </c>
      <c r="M212" s="11">
        <f t="shared" si="24"/>
        <v>23.700660572666663</v>
      </c>
      <c r="N212" s="38">
        <v>25.319379416666667</v>
      </c>
      <c r="O212" s="36">
        <v>24.251913742666666</v>
      </c>
      <c r="P212" s="11">
        <f t="shared" si="25"/>
        <v>29.998106301999997</v>
      </c>
      <c r="Q212" s="38">
        <v>39.764984749999996</v>
      </c>
      <c r="R212" s="36">
        <v>26.541323045999995</v>
      </c>
      <c r="S212" s="11">
        <f t="shared" si="26"/>
        <v>28.088250142000003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14.730582617333333</v>
      </c>
      <c r="G213" s="11">
        <f t="shared" si="22"/>
        <v>13.578881613666667</v>
      </c>
      <c r="H213" s="38">
        <v>10.813147499999999</v>
      </c>
      <c r="I213" s="36">
        <v>5.8439408399999992</v>
      </c>
      <c r="J213" s="11">
        <f t="shared" si="23"/>
        <v>8.890049793666666</v>
      </c>
      <c r="K213" s="38">
        <v>43.113399833333332</v>
      </c>
      <c r="L213" s="36">
        <v>26.018397061333332</v>
      </c>
      <c r="M213" s="11">
        <f t="shared" si="24"/>
        <v>21.650142569999996</v>
      </c>
      <c r="N213" s="38">
        <v>28.686077416666667</v>
      </c>
      <c r="O213" s="36">
        <v>29.252893661666668</v>
      </c>
      <c r="P213" s="11">
        <f t="shared" si="25"/>
        <v>30.728693911333334</v>
      </c>
      <c r="Q213" s="38">
        <v>50.96851375</v>
      </c>
      <c r="R213" s="36">
        <v>31.759943465999999</v>
      </c>
      <c r="S213" s="11">
        <f t="shared" si="26"/>
        <v>30.412304930000001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20.926044565333335</v>
      </c>
      <c r="G214" s="11">
        <f t="shared" si="22"/>
        <v>15.189105255999999</v>
      </c>
      <c r="H214" s="38">
        <v>27.8731665</v>
      </c>
      <c r="I214" s="36">
        <v>20.745717355</v>
      </c>
      <c r="J214" s="11">
        <f t="shared" si="23"/>
        <v>14.175181311333333</v>
      </c>
      <c r="K214" s="38">
        <v>43.907222833333336</v>
      </c>
      <c r="L214" s="36">
        <v>26.671180138333337</v>
      </c>
      <c r="M214" s="11">
        <f t="shared" si="24"/>
        <v>24.954670155666665</v>
      </c>
      <c r="N214" s="38">
        <v>41.226618416666668</v>
      </c>
      <c r="O214" s="36">
        <v>29.781782342666666</v>
      </c>
      <c r="P214" s="11">
        <f t="shared" si="25"/>
        <v>27.762196582333331</v>
      </c>
      <c r="Q214" s="38">
        <v>44.45111575</v>
      </c>
      <c r="R214" s="36">
        <v>33.677985082999996</v>
      </c>
      <c r="S214" s="11">
        <f t="shared" si="26"/>
        <v>30.659750531666663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18.934253713333334</v>
      </c>
      <c r="G215" s="11">
        <f t="shared" si="22"/>
        <v>18.196960298666667</v>
      </c>
      <c r="H215" s="38">
        <v>20.083634499999999</v>
      </c>
      <c r="I215" s="36">
        <v>19.205457741</v>
      </c>
      <c r="J215" s="11">
        <f t="shared" si="23"/>
        <v>15.265038645333334</v>
      </c>
      <c r="K215" s="38">
        <v>34.871886833333335</v>
      </c>
      <c r="L215" s="36">
        <v>15.930533400333335</v>
      </c>
      <c r="M215" s="11">
        <f t="shared" si="24"/>
        <v>22.8733702</v>
      </c>
      <c r="N215" s="38">
        <v>40.594783416666665</v>
      </c>
      <c r="O215" s="36">
        <v>25.417430178666663</v>
      </c>
      <c r="P215" s="11">
        <f t="shared" si="25"/>
        <v>28.150702061</v>
      </c>
      <c r="Q215" s="38">
        <v>37.000245750000005</v>
      </c>
      <c r="R215" s="36">
        <v>27.551910185000004</v>
      </c>
      <c r="S215" s="11">
        <f t="shared" si="26"/>
        <v>30.99661291133333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13.383363331333335</v>
      </c>
      <c r="G216" s="11">
        <f t="shared" si="22"/>
        <v>17.747887203333335</v>
      </c>
      <c r="H216" s="38">
        <v>16.3112125</v>
      </c>
      <c r="I216" s="36">
        <v>22.291082163999999</v>
      </c>
      <c r="J216" s="11">
        <f t="shared" si="23"/>
        <v>20.747419086666667</v>
      </c>
      <c r="K216" s="38">
        <v>32.151423833333325</v>
      </c>
      <c r="L216" s="36">
        <v>23.429405011333323</v>
      </c>
      <c r="M216" s="11">
        <f t="shared" si="24"/>
        <v>22.01037285</v>
      </c>
      <c r="N216" s="38">
        <v>39.059237416666669</v>
      </c>
      <c r="O216" s="36">
        <v>19.847294800666667</v>
      </c>
      <c r="P216" s="11">
        <f t="shared" si="25"/>
        <v>25.015502440666666</v>
      </c>
      <c r="Q216" s="38">
        <v>27.379817750000001</v>
      </c>
      <c r="R216" s="36">
        <v>36.977447990000002</v>
      </c>
      <c r="S216" s="11">
        <f t="shared" si="26"/>
        <v>32.735781086000003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18.801322217333336</v>
      </c>
      <c r="G217" s="11">
        <f t="shared" si="22"/>
        <v>17.039646420666667</v>
      </c>
      <c r="H217" s="38">
        <v>12.2559045</v>
      </c>
      <c r="I217" s="36">
        <v>18.13244156</v>
      </c>
      <c r="J217" s="11">
        <f t="shared" si="23"/>
        <v>19.876327154999998</v>
      </c>
      <c r="K217" s="38">
        <v>25.568836833333329</v>
      </c>
      <c r="L217" s="36">
        <v>36.187783682333333</v>
      </c>
      <c r="M217" s="11">
        <f t="shared" si="24"/>
        <v>25.182574031333331</v>
      </c>
      <c r="N217" s="38">
        <v>28.006244416666668</v>
      </c>
      <c r="O217" s="36">
        <v>17.864102925666668</v>
      </c>
      <c r="P217" s="11">
        <f t="shared" si="25"/>
        <v>21.042942634999999</v>
      </c>
      <c r="Q217" s="38">
        <v>14.007615750000003</v>
      </c>
      <c r="R217" s="36">
        <v>25.241608070000005</v>
      </c>
      <c r="S217" s="11">
        <f t="shared" si="26"/>
        <v>29.923655415000002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22.014063433333334</v>
      </c>
      <c r="G218" s="11">
        <f t="shared" si="22"/>
        <v>18.066249660666667</v>
      </c>
      <c r="H218" s="38">
        <v>14.3093065</v>
      </c>
      <c r="I218" s="36">
        <v>19.543497893000001</v>
      </c>
      <c r="J218" s="11">
        <f t="shared" si="23"/>
        <v>19.989007205666667</v>
      </c>
      <c r="K218" s="38">
        <v>7.6282458333333292</v>
      </c>
      <c r="L218" s="36">
        <v>17.681564313333329</v>
      </c>
      <c r="M218" s="11">
        <f t="shared" si="24"/>
        <v>25.76625100233333</v>
      </c>
      <c r="N218" s="38">
        <v>15.716583416666667</v>
      </c>
      <c r="O218" s="36">
        <v>9.6339031456666682</v>
      </c>
      <c r="P218" s="11">
        <f t="shared" si="25"/>
        <v>15.781766957333332</v>
      </c>
      <c r="Q218" s="38">
        <v>11.786515750000001</v>
      </c>
      <c r="R218" s="36">
        <v>24.011525374000001</v>
      </c>
      <c r="S218" s="11">
        <f t="shared" si="26"/>
        <v>28.743527144666672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18.514883367333336</v>
      </c>
      <c r="G219" s="11">
        <f t="shared" si="22"/>
        <v>19.776756339333335</v>
      </c>
      <c r="H219" s="38">
        <v>14.764393500000001</v>
      </c>
      <c r="I219" s="36">
        <v>20.911016824000001</v>
      </c>
      <c r="J219" s="11">
        <f t="shared" si="23"/>
        <v>19.528985425666665</v>
      </c>
      <c r="K219" s="38">
        <v>2.6211498333333294</v>
      </c>
      <c r="L219" s="36">
        <v>15.972122955333329</v>
      </c>
      <c r="M219" s="11">
        <f t="shared" si="24"/>
        <v>23.280490316999998</v>
      </c>
      <c r="N219" s="38">
        <v>17.087613416666667</v>
      </c>
      <c r="O219" s="36">
        <v>16.117281904666665</v>
      </c>
      <c r="P219" s="11">
        <f t="shared" si="25"/>
        <v>14.538429325333334</v>
      </c>
      <c r="Q219" s="38">
        <v>7.8871597500000021</v>
      </c>
      <c r="R219" s="36">
        <v>25.224003004000004</v>
      </c>
      <c r="S219" s="11">
        <f t="shared" si="26"/>
        <v>24.825712149333338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14.131286189333332</v>
      </c>
      <c r="G220" s="11">
        <f t="shared" si="22"/>
        <v>18.220077663333335</v>
      </c>
      <c r="H220" s="38">
        <v>15.4133245</v>
      </c>
      <c r="I220" s="36">
        <v>17.131714592000002</v>
      </c>
      <c r="J220" s="11">
        <f t="shared" si="23"/>
        <v>19.195409769666668</v>
      </c>
      <c r="K220" s="38">
        <v>7.2617188333333296</v>
      </c>
      <c r="L220" s="36">
        <v>16.17935765333333</v>
      </c>
      <c r="M220" s="11">
        <f t="shared" si="24"/>
        <v>16.611014973999996</v>
      </c>
      <c r="N220" s="38">
        <v>12.120761416666667</v>
      </c>
      <c r="O220" s="36">
        <v>23.586557864666666</v>
      </c>
      <c r="P220" s="11">
        <f t="shared" si="25"/>
        <v>16.445914304999999</v>
      </c>
      <c r="Q220" s="38">
        <v>10.116199750000003</v>
      </c>
      <c r="R220" s="36">
        <v>22.741325514000003</v>
      </c>
      <c r="S220" s="11">
        <f t="shared" si="26"/>
        <v>23.992284630666671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18.923783797333332</v>
      </c>
      <c r="G221" s="11">
        <f t="shared" si="22"/>
        <v>17.189984451333334</v>
      </c>
      <c r="H221" s="38">
        <v>15.987491500000001</v>
      </c>
      <c r="I221" s="36">
        <v>15.297634262000001</v>
      </c>
      <c r="J221" s="11">
        <f t="shared" si="23"/>
        <v>17.780121892666667</v>
      </c>
      <c r="K221" s="38">
        <v>-2.3480411666666701</v>
      </c>
      <c r="L221" s="36">
        <v>22.06626622733333</v>
      </c>
      <c r="M221" s="11">
        <f t="shared" si="24"/>
        <v>18.072582278666662</v>
      </c>
      <c r="N221" s="38">
        <v>10.127113416666667</v>
      </c>
      <c r="O221" s="36">
        <v>26.608113511666666</v>
      </c>
      <c r="P221" s="11">
        <f t="shared" si="25"/>
        <v>22.103984427</v>
      </c>
      <c r="Q221" s="38">
        <v>23.510234750000002</v>
      </c>
      <c r="R221" s="36">
        <v>35.494701130999999</v>
      </c>
      <c r="S221" s="11">
        <f t="shared" si="26"/>
        <v>27.820009883000001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18.009529103333332</v>
      </c>
      <c r="G222" s="11">
        <f t="shared" si="22"/>
        <v>17.021533030000001</v>
      </c>
      <c r="H222" s="38">
        <v>16.892563500000001</v>
      </c>
      <c r="I222" s="36">
        <v>13.168649643000002</v>
      </c>
      <c r="J222" s="11">
        <f t="shared" si="23"/>
        <v>15.199332832333335</v>
      </c>
      <c r="K222" s="38">
        <v>9.2703948333333308</v>
      </c>
      <c r="L222" s="36">
        <v>21.211747800333331</v>
      </c>
      <c r="M222" s="11">
        <f t="shared" si="24"/>
        <v>19.81912389366666</v>
      </c>
      <c r="N222" s="38">
        <v>8.6493634166666666</v>
      </c>
      <c r="O222" s="36">
        <v>28.137060193666667</v>
      </c>
      <c r="P222" s="11">
        <f t="shared" si="25"/>
        <v>26.110577190000001</v>
      </c>
      <c r="Q222" s="38">
        <v>38.516990750000005</v>
      </c>
      <c r="R222" s="36">
        <v>35.244586669000007</v>
      </c>
      <c r="S222" s="11">
        <f t="shared" si="26"/>
        <v>31.160204438000005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16.464292303333334</v>
      </c>
      <c r="G223" s="11">
        <f t="shared" si="22"/>
        <v>17.799201734666667</v>
      </c>
      <c r="H223" s="38">
        <v>20.176564500000001</v>
      </c>
      <c r="I223" s="36">
        <v>20.005127841</v>
      </c>
      <c r="J223" s="11">
        <f t="shared" si="23"/>
        <v>16.157137248666668</v>
      </c>
      <c r="K223" s="38">
        <v>21.293083833333331</v>
      </c>
      <c r="L223" s="36">
        <v>24.480877932333332</v>
      </c>
      <c r="M223" s="11">
        <f t="shared" si="24"/>
        <v>22.586297319999996</v>
      </c>
      <c r="N223" s="38">
        <v>-6.5212245833333329</v>
      </c>
      <c r="O223" s="36">
        <v>14.198552207666669</v>
      </c>
      <c r="P223" s="11">
        <f t="shared" si="25"/>
        <v>22.981241970999999</v>
      </c>
      <c r="Q223" s="38">
        <v>45.62811275</v>
      </c>
      <c r="R223" s="36">
        <v>30.460077046999999</v>
      </c>
      <c r="S223" s="11">
        <f t="shared" si="26"/>
        <v>33.733121615666668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18.565284583333334</v>
      </c>
      <c r="G224" s="11">
        <f t="shared" si="22"/>
        <v>17.679701996666665</v>
      </c>
      <c r="H224" s="38">
        <v>23.5297205</v>
      </c>
      <c r="I224" s="36">
        <v>18.153034618</v>
      </c>
      <c r="J224" s="11">
        <f t="shared" si="23"/>
        <v>17.108937367333333</v>
      </c>
      <c r="K224" s="38">
        <v>30.66610683333333</v>
      </c>
      <c r="L224" s="36">
        <v>16.82276856333333</v>
      </c>
      <c r="M224" s="11">
        <f t="shared" si="24"/>
        <v>20.838464765333331</v>
      </c>
      <c r="N224" s="38">
        <v>22.639519416666669</v>
      </c>
      <c r="O224" s="36">
        <v>20.259866978666668</v>
      </c>
      <c r="P224" s="11">
        <f t="shared" si="25"/>
        <v>20.865159793333333</v>
      </c>
      <c r="Q224" s="38">
        <v>50.330345750000006</v>
      </c>
      <c r="R224" s="36">
        <v>36.984363465000008</v>
      </c>
      <c r="S224" s="11">
        <f t="shared" si="26"/>
        <v>34.229675727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13.096026281333334</v>
      </c>
      <c r="G225" s="11">
        <f t="shared" si="22"/>
        <v>16.041867722666666</v>
      </c>
      <c r="H225" s="38">
        <v>23.5726865</v>
      </c>
      <c r="I225" s="36">
        <v>16.612583554</v>
      </c>
      <c r="J225" s="11">
        <f t="shared" si="23"/>
        <v>18.256915337666666</v>
      </c>
      <c r="K225" s="38">
        <v>40.386481833333335</v>
      </c>
      <c r="L225" s="36">
        <v>19.752379395333335</v>
      </c>
      <c r="M225" s="11">
        <f t="shared" si="24"/>
        <v>20.352008630333334</v>
      </c>
      <c r="N225" s="38">
        <v>33.985774416666665</v>
      </c>
      <c r="O225" s="36">
        <v>32.582776333666665</v>
      </c>
      <c r="P225" s="11">
        <f t="shared" si="25"/>
        <v>22.347065173333334</v>
      </c>
      <c r="Q225" s="38">
        <v>52.560058749999996</v>
      </c>
      <c r="R225" s="36">
        <v>31.458680149999996</v>
      </c>
      <c r="S225" s="11">
        <f t="shared" si="26"/>
        <v>32.967706887333328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10.187939981333333</v>
      </c>
      <c r="G226" s="11">
        <f t="shared" si="22"/>
        <v>13.949750282000002</v>
      </c>
      <c r="H226" s="38">
        <v>22.754157500000002</v>
      </c>
      <c r="I226" s="36">
        <v>14.083804681000002</v>
      </c>
      <c r="J226" s="11">
        <f t="shared" si="23"/>
        <v>16.283140951000004</v>
      </c>
      <c r="K226" s="38">
        <v>36.039405833333333</v>
      </c>
      <c r="L226" s="36">
        <v>16.965283684333333</v>
      </c>
      <c r="M226" s="11">
        <f t="shared" si="24"/>
        <v>17.846810547666664</v>
      </c>
      <c r="N226" s="38">
        <v>32.094308416666664</v>
      </c>
      <c r="O226" s="36">
        <v>18.068602652666662</v>
      </c>
      <c r="P226" s="11">
        <f t="shared" si="25"/>
        <v>23.637081988333335</v>
      </c>
      <c r="Q226" s="38">
        <v>39.188533750000005</v>
      </c>
      <c r="R226" s="36">
        <v>26.258254911000005</v>
      </c>
      <c r="S226" s="11">
        <f t="shared" si="26"/>
        <v>31.567099508666672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10.103383103333336</v>
      </c>
      <c r="G227" s="11">
        <f t="shared" si="22"/>
        <v>11.129116455333333</v>
      </c>
      <c r="H227" s="38">
        <v>16.162397500000001</v>
      </c>
      <c r="I227" s="36">
        <v>15.126407489000002</v>
      </c>
      <c r="J227" s="11">
        <f t="shared" si="23"/>
        <v>15.274265241333334</v>
      </c>
      <c r="K227" s="38">
        <v>38.257980833333335</v>
      </c>
      <c r="L227" s="36">
        <v>17.605412369333333</v>
      </c>
      <c r="M227" s="11">
        <f t="shared" si="24"/>
        <v>18.107691816333332</v>
      </c>
      <c r="N227" s="38">
        <v>31.190389416666669</v>
      </c>
      <c r="O227" s="36">
        <v>15.587493993666669</v>
      </c>
      <c r="P227" s="11">
        <f t="shared" si="25"/>
        <v>22.079624326666664</v>
      </c>
      <c r="Q227" s="38">
        <v>42.434525750000006</v>
      </c>
      <c r="R227" s="36">
        <v>29.665512167000006</v>
      </c>
      <c r="S227" s="11">
        <f t="shared" si="26"/>
        <v>29.127482409333336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14.154630786333335</v>
      </c>
      <c r="G228" s="11">
        <f t="shared" si="22"/>
        <v>11.481984623666667</v>
      </c>
      <c r="H228" s="38">
        <v>9.8033254999999997</v>
      </c>
      <c r="I228" s="36">
        <v>14.857964524</v>
      </c>
      <c r="J228" s="11">
        <f t="shared" si="23"/>
        <v>14.689392231333334</v>
      </c>
      <c r="K228" s="38">
        <v>22.203237833333329</v>
      </c>
      <c r="L228" s="36">
        <v>9.8292333843333299</v>
      </c>
      <c r="M228" s="11">
        <f t="shared" si="24"/>
        <v>14.799976479333331</v>
      </c>
      <c r="N228" s="38">
        <v>38.791334416666665</v>
      </c>
      <c r="O228" s="36">
        <v>19.422658059666666</v>
      </c>
      <c r="P228" s="11">
        <f t="shared" si="25"/>
        <v>17.692918235333334</v>
      </c>
      <c r="Q228" s="38">
        <v>16.615098750000001</v>
      </c>
      <c r="R228" s="36">
        <v>25.706176434</v>
      </c>
      <c r="S228" s="11">
        <f t="shared" si="26"/>
        <v>27.209981170666669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11.886983049333335</v>
      </c>
      <c r="G229" s="11">
        <f t="shared" si="22"/>
        <v>12.048332313000003</v>
      </c>
      <c r="H229" s="38">
        <v>10.665822500000001</v>
      </c>
      <c r="I229" s="36">
        <v>16.930925712000001</v>
      </c>
      <c r="J229" s="11">
        <f t="shared" si="23"/>
        <v>15.638432575000001</v>
      </c>
      <c r="K229" s="38">
        <v>8.2679428333333291</v>
      </c>
      <c r="L229" s="36">
        <v>20.003827643333331</v>
      </c>
      <c r="M229" s="11">
        <f t="shared" si="24"/>
        <v>15.812824465666665</v>
      </c>
      <c r="N229" s="38">
        <v>23.256909416666666</v>
      </c>
      <c r="O229" s="36">
        <v>13.542651313666665</v>
      </c>
      <c r="P229" s="11">
        <f t="shared" si="25"/>
        <v>16.184267789</v>
      </c>
      <c r="Q229" s="38">
        <v>16.766354750000001</v>
      </c>
      <c r="R229" s="36">
        <v>27.847971644000001</v>
      </c>
      <c r="S229" s="11">
        <f t="shared" si="26"/>
        <v>27.739886748333333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14.075212509333333</v>
      </c>
      <c r="G230" s="11">
        <f t="shared" si="22"/>
        <v>13.372275448333335</v>
      </c>
      <c r="H230" s="38">
        <v>13.121442500000001</v>
      </c>
      <c r="I230" s="36">
        <v>18.061923615000001</v>
      </c>
      <c r="J230" s="11">
        <f t="shared" si="23"/>
        <v>16.616937950333334</v>
      </c>
      <c r="K230" s="38">
        <v>8.5710348333333286</v>
      </c>
      <c r="L230" s="36">
        <v>15.340090373333329</v>
      </c>
      <c r="M230" s="11">
        <f t="shared" si="24"/>
        <v>15.057717133666662</v>
      </c>
      <c r="N230" s="38">
        <v>28.958695416666668</v>
      </c>
      <c r="O230" s="36">
        <v>22.406139763666669</v>
      </c>
      <c r="P230" s="11">
        <f t="shared" si="25"/>
        <v>18.457149712333333</v>
      </c>
      <c r="Q230" s="38">
        <v>22.002256750000001</v>
      </c>
      <c r="R230" s="36">
        <v>34.262962512000001</v>
      </c>
      <c r="S230" s="11">
        <f t="shared" si="26"/>
        <v>29.272370196666667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15.028446711333334</v>
      </c>
      <c r="G231" s="11">
        <f t="shared" si="22"/>
        <v>13.663547423333334</v>
      </c>
      <c r="H231" s="38">
        <v>11.551755500000001</v>
      </c>
      <c r="I231" s="36">
        <v>17.546004306</v>
      </c>
      <c r="J231" s="11">
        <f t="shared" si="23"/>
        <v>17.512951211000001</v>
      </c>
      <c r="K231" s="38">
        <v>7.3935878333333296</v>
      </c>
      <c r="L231" s="36">
        <v>22.053926532333328</v>
      </c>
      <c r="M231" s="11">
        <f t="shared" si="24"/>
        <v>19.132614849666663</v>
      </c>
      <c r="N231" s="38">
        <v>19.841240416666668</v>
      </c>
      <c r="O231" s="36">
        <v>19.53971716966667</v>
      </c>
      <c r="P231" s="11">
        <f t="shared" si="25"/>
        <v>18.496169415666667</v>
      </c>
      <c r="Q231" s="38">
        <v>25.45613475</v>
      </c>
      <c r="R231" s="36">
        <v>45.132746036</v>
      </c>
      <c r="S231" s="11">
        <f t="shared" si="26"/>
        <v>35.747893397333335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13.848949563333333</v>
      </c>
      <c r="G232" s="11">
        <f t="shared" si="22"/>
        <v>14.317536261333332</v>
      </c>
      <c r="H232" s="38">
        <v>12.299469500000001</v>
      </c>
      <c r="I232" s="36">
        <v>18.404946161000002</v>
      </c>
      <c r="J232" s="11">
        <f t="shared" si="23"/>
        <v>18.004291360666667</v>
      </c>
      <c r="K232" s="38">
        <v>11.995498833333329</v>
      </c>
      <c r="L232" s="36">
        <v>24.299816447333328</v>
      </c>
      <c r="M232" s="11">
        <f t="shared" si="24"/>
        <v>20.564611117666661</v>
      </c>
      <c r="N232" s="38">
        <v>2.3164124166666675</v>
      </c>
      <c r="O232" s="36">
        <v>13.827606194666668</v>
      </c>
      <c r="P232" s="11">
        <f t="shared" si="25"/>
        <v>18.591154376000002</v>
      </c>
      <c r="Q232" s="38">
        <v>8.1203937500000016</v>
      </c>
      <c r="R232" s="36">
        <v>23.517265803000001</v>
      </c>
      <c r="S232" s="11">
        <f t="shared" si="26"/>
        <v>34.304324783666665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16.292917613333334</v>
      </c>
      <c r="G233" s="11">
        <f t="shared" si="22"/>
        <v>15.056771295999999</v>
      </c>
      <c r="H233" s="38">
        <v>12.923880500000001</v>
      </c>
      <c r="I233" s="36">
        <v>15.348798476000001</v>
      </c>
      <c r="J233" s="11">
        <f t="shared" si="23"/>
        <v>17.099916314333331</v>
      </c>
      <c r="K233" s="38">
        <v>-3.6177481666666704</v>
      </c>
      <c r="L233" s="36">
        <v>22.642354796333329</v>
      </c>
      <c r="M233" s="11">
        <f t="shared" si="24"/>
        <v>22.998699258666662</v>
      </c>
      <c r="N233" s="38">
        <v>-0.33226958333333245</v>
      </c>
      <c r="O233" s="36">
        <v>17.177361652666669</v>
      </c>
      <c r="P233" s="11">
        <f t="shared" si="25"/>
        <v>16.848228339000002</v>
      </c>
      <c r="Q233" s="38">
        <v>20.853471750000001</v>
      </c>
      <c r="R233" s="36">
        <v>36.283544087000003</v>
      </c>
      <c r="S233" s="11">
        <f t="shared" si="26"/>
        <v>34.97785197533333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13.080584601333333</v>
      </c>
      <c r="G234" s="11">
        <f t="shared" si="22"/>
        <v>14.407483925999999</v>
      </c>
      <c r="H234" s="38">
        <v>16.017425500000002</v>
      </c>
      <c r="I234" s="36">
        <v>11.409367676000002</v>
      </c>
      <c r="J234" s="11">
        <f t="shared" si="23"/>
        <v>15.054370771000002</v>
      </c>
      <c r="K234" s="38">
        <v>3.6640278333333294</v>
      </c>
      <c r="L234" s="36">
        <v>19.893238366333328</v>
      </c>
      <c r="M234" s="11">
        <f t="shared" si="24"/>
        <v>22.278469869999995</v>
      </c>
      <c r="N234" s="38">
        <v>2.8586684166666676</v>
      </c>
      <c r="O234" s="36">
        <v>23.261929059666667</v>
      </c>
      <c r="P234" s="11">
        <f t="shared" si="25"/>
        <v>18.088965635666668</v>
      </c>
      <c r="Q234" s="38">
        <v>28.006398750000002</v>
      </c>
      <c r="R234" s="36">
        <v>24.777024571000002</v>
      </c>
      <c r="S234" s="11">
        <f t="shared" si="26"/>
        <v>28.192611487000004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11.381895726333333</v>
      </c>
      <c r="G235" s="11">
        <f t="shared" si="22"/>
        <v>13.585132647</v>
      </c>
      <c r="H235" s="38">
        <v>-3.8129414999999995</v>
      </c>
      <c r="I235" s="36">
        <v>-4.6578053779999991</v>
      </c>
      <c r="J235" s="11">
        <f t="shared" si="23"/>
        <v>7.3667869246666671</v>
      </c>
      <c r="K235" s="38">
        <v>-11.309088166666671</v>
      </c>
      <c r="L235" s="36">
        <v>-5.7298382016666709</v>
      </c>
      <c r="M235" s="11">
        <f t="shared" si="24"/>
        <v>12.268584986999995</v>
      </c>
      <c r="N235" s="38">
        <v>-13.403549583333332</v>
      </c>
      <c r="O235" s="36">
        <v>11.719843105666667</v>
      </c>
      <c r="P235" s="11">
        <f t="shared" si="25"/>
        <v>17.386377939333332</v>
      </c>
      <c r="Q235" s="38">
        <v>-9.8254932499999974</v>
      </c>
      <c r="R235" s="36">
        <v>-25.129090968999996</v>
      </c>
      <c r="S235" s="11">
        <f t="shared" si="26"/>
        <v>11.97715922966667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-16.196874508666667</v>
      </c>
      <c r="G236" s="11">
        <f t="shared" si="22"/>
        <v>2.7552019396666672</v>
      </c>
      <c r="H236" s="38">
        <v>-49.598840500000001</v>
      </c>
      <c r="I236" s="36">
        <v>-56.809476309000004</v>
      </c>
      <c r="J236" s="11">
        <f t="shared" si="23"/>
        <v>-16.685971337000002</v>
      </c>
      <c r="K236" s="38">
        <v>-69.391429166666668</v>
      </c>
      <c r="L236" s="36">
        <v>-84.211953318666673</v>
      </c>
      <c r="M236" s="11">
        <f t="shared" si="24"/>
        <v>-23.349517718000005</v>
      </c>
      <c r="N236" s="38">
        <v>-62.047805583333336</v>
      </c>
      <c r="O236" s="36">
        <v>-65.697807739333342</v>
      </c>
      <c r="P236" s="11">
        <f t="shared" si="25"/>
        <v>-10.238678524666669</v>
      </c>
      <c r="Q236" s="38">
        <v>-45.175649249999992</v>
      </c>
      <c r="R236" s="36">
        <v>-59.59247281999999</v>
      </c>
      <c r="S236" s="11">
        <f t="shared" si="26"/>
        <v>-19.981513072666662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-46.780101351666666</v>
      </c>
      <c r="G237" s="11">
        <f t="shared" si="22"/>
        <v>-17.198360044666668</v>
      </c>
      <c r="H237" s="38">
        <v>-13.5536095</v>
      </c>
      <c r="I237" s="36">
        <v>-23.243479259000001</v>
      </c>
      <c r="J237" s="11">
        <f t="shared" si="23"/>
        <v>-28.236920315333336</v>
      </c>
      <c r="K237" s="38">
        <v>-26.49126316666667</v>
      </c>
      <c r="L237" s="36">
        <v>-50.64504482666667</v>
      </c>
      <c r="M237" s="11">
        <f t="shared" si="24"/>
        <v>-46.862278782333334</v>
      </c>
      <c r="N237" s="38">
        <v>-72.031622583333331</v>
      </c>
      <c r="O237" s="36">
        <v>-75.430259129333336</v>
      </c>
      <c r="P237" s="11">
        <f t="shared" si="25"/>
        <v>-43.136074587666677</v>
      </c>
      <c r="Q237" s="38">
        <v>8.1726827500000017</v>
      </c>
      <c r="R237" s="36">
        <v>-14.802180557999998</v>
      </c>
      <c r="S237" s="11">
        <f t="shared" si="26"/>
        <v>-33.174581448999994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-36.314161418666664</v>
      </c>
      <c r="G238" s="11">
        <f t="shared" si="22"/>
        <v>-33.097045759666663</v>
      </c>
      <c r="H238" s="38">
        <v>-21.104885499999998</v>
      </c>
      <c r="I238" s="36">
        <v>-31.611065490999998</v>
      </c>
      <c r="J238" s="11">
        <f t="shared" si="23"/>
        <v>-37.221340352999995</v>
      </c>
      <c r="K238" s="38">
        <v>-9.818145166666671</v>
      </c>
      <c r="L238" s="36">
        <v>-31.385289671666673</v>
      </c>
      <c r="M238" s="11">
        <f t="shared" si="24"/>
        <v>-55.414095938999999</v>
      </c>
      <c r="N238" s="38">
        <v>-74.850820583333331</v>
      </c>
      <c r="O238" s="36">
        <v>-91.643872960333326</v>
      </c>
      <c r="P238" s="11">
        <f t="shared" si="25"/>
        <v>-77.590646609666678</v>
      </c>
      <c r="Q238" s="38">
        <v>22.311287750000002</v>
      </c>
      <c r="R238" s="36">
        <v>6.598246931000002</v>
      </c>
      <c r="S238" s="11">
        <f t="shared" si="26"/>
        <v>-22.598802148999994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-46.886231421666672</v>
      </c>
      <c r="G239" s="11">
        <f t="shared" si="22"/>
        <v>-43.326831397333336</v>
      </c>
      <c r="H239" s="38">
        <v>-21.441685499999998</v>
      </c>
      <c r="I239" s="36">
        <v>-22.585050814999999</v>
      </c>
      <c r="J239" s="11">
        <f t="shared" si="23"/>
        <v>-25.813198521666667</v>
      </c>
      <c r="K239" s="38">
        <v>13.308026833333329</v>
      </c>
      <c r="L239" s="36">
        <v>-9.2411170836666692</v>
      </c>
      <c r="M239" s="11">
        <f t="shared" si="24"/>
        <v>-30.423817194000005</v>
      </c>
      <c r="N239" s="38">
        <v>-55.020551583333329</v>
      </c>
      <c r="O239" s="36">
        <v>-71.691764097333333</v>
      </c>
      <c r="P239" s="11">
        <f t="shared" si="25"/>
        <v>-79.588632062333332</v>
      </c>
      <c r="Q239" s="38">
        <v>35.218424749999997</v>
      </c>
      <c r="R239" s="36">
        <v>19.735456204999998</v>
      </c>
      <c r="S239" s="11">
        <f t="shared" si="26"/>
        <v>3.843840859333334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-34.121055713666664</v>
      </c>
      <c r="G240" s="11">
        <f t="shared" si="22"/>
        <v>-39.107149518</v>
      </c>
      <c r="H240" s="38">
        <v>-15.226846500000001</v>
      </c>
      <c r="I240" s="36">
        <v>-10.008463748</v>
      </c>
      <c r="J240" s="11">
        <f t="shared" si="23"/>
        <v>-21.401526684666663</v>
      </c>
      <c r="K240" s="38">
        <v>25.85375883333333</v>
      </c>
      <c r="L240" s="36">
        <v>10.814706475333331</v>
      </c>
      <c r="M240" s="11">
        <f t="shared" si="24"/>
        <v>-9.9372334266666709</v>
      </c>
      <c r="N240" s="38">
        <v>-37.879641583333331</v>
      </c>
      <c r="O240" s="36">
        <v>-58.006791710333331</v>
      </c>
      <c r="P240" s="11">
        <f t="shared" si="25"/>
        <v>-73.78080958933333</v>
      </c>
      <c r="Q240" s="38">
        <v>8.1587637500000021</v>
      </c>
      <c r="R240" s="36">
        <v>17.606166084000002</v>
      </c>
      <c r="S240" s="11">
        <f t="shared" si="26"/>
        <v>14.646623073333336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-28.398818681666665</v>
      </c>
      <c r="G241" s="11">
        <f t="shared" si="22"/>
        <v>-36.468701939000006</v>
      </c>
      <c r="H241" s="38">
        <v>-22.929085499999999</v>
      </c>
      <c r="I241" s="36">
        <v>-15.396188714999999</v>
      </c>
      <c r="J241" s="11">
        <f t="shared" si="23"/>
        <v>-15.996567759333333</v>
      </c>
      <c r="K241" s="38">
        <v>15.350772833333329</v>
      </c>
      <c r="L241" s="36">
        <v>29.214421181333329</v>
      </c>
      <c r="M241" s="11">
        <f t="shared" si="24"/>
        <v>10.262670190999996</v>
      </c>
      <c r="N241" s="38">
        <v>-23.668117583333334</v>
      </c>
      <c r="O241" s="36">
        <v>-32.792791534333332</v>
      </c>
      <c r="P241" s="11">
        <f t="shared" si="25"/>
        <v>-54.163782447333325</v>
      </c>
      <c r="Q241" s="38">
        <v>17.046822750000004</v>
      </c>
      <c r="R241" s="36">
        <v>28.594757012000002</v>
      </c>
      <c r="S241" s="11">
        <f t="shared" si="26"/>
        <v>21.978793100333334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-30.211548574666665</v>
      </c>
      <c r="G242" s="11">
        <f t="shared" si="22"/>
        <v>-30.910474323333332</v>
      </c>
      <c r="H242" s="38">
        <v>-24.7186965</v>
      </c>
      <c r="I242" s="36">
        <v>-19.174116646999998</v>
      </c>
      <c r="J242" s="11">
        <f t="shared" si="23"/>
        <v>-14.859589703333333</v>
      </c>
      <c r="K242" s="38">
        <v>13.40225583333333</v>
      </c>
      <c r="L242" s="36">
        <v>16.685086293333331</v>
      </c>
      <c r="M242" s="11">
        <f t="shared" si="24"/>
        <v>18.90473798333333</v>
      </c>
      <c r="N242" s="38">
        <v>-27.361750583333333</v>
      </c>
      <c r="O242" s="36">
        <v>-34.703069982333332</v>
      </c>
      <c r="P242" s="11">
        <f t="shared" si="25"/>
        <v>-41.83421774233333</v>
      </c>
      <c r="Q242" s="38">
        <v>18.533400750000002</v>
      </c>
      <c r="R242" s="36">
        <v>31.474703564000002</v>
      </c>
      <c r="S242" s="11">
        <f t="shared" si="26"/>
        <v>25.891875553333335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-24.897242355666666</v>
      </c>
      <c r="G243" s="11">
        <f t="shared" si="22"/>
        <v>-27.835869870666667</v>
      </c>
      <c r="H243" s="38">
        <v>-28.371612500000001</v>
      </c>
      <c r="I243" s="36">
        <v>-22.286990193000001</v>
      </c>
      <c r="J243" s="11">
        <f t="shared" si="23"/>
        <v>-18.952431851666667</v>
      </c>
      <c r="K243" s="38">
        <v>-1.1762011666666705</v>
      </c>
      <c r="L243" s="36">
        <v>15.550550973333328</v>
      </c>
      <c r="M243" s="11">
        <f t="shared" si="24"/>
        <v>20.483352815999996</v>
      </c>
      <c r="N243" s="38">
        <v>-38.21383758333333</v>
      </c>
      <c r="O243" s="36">
        <v>-37.993787406333333</v>
      </c>
      <c r="P243" s="11">
        <f t="shared" si="25"/>
        <v>-35.163216307666666</v>
      </c>
      <c r="Q243" s="38">
        <v>-2.5589652499999982</v>
      </c>
      <c r="R243" s="36">
        <v>18.800762052000003</v>
      </c>
      <c r="S243" s="11">
        <f t="shared" si="26"/>
        <v>26.290074209333337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-25.615161634666666</v>
      </c>
      <c r="G244" s="11">
        <f t="shared" si="22"/>
        <v>-26.90798418833333</v>
      </c>
      <c r="H244" s="38">
        <v>-29.804298499999998</v>
      </c>
      <c r="I244" s="36">
        <v>-19.737613018999998</v>
      </c>
      <c r="J244" s="11">
        <f t="shared" si="23"/>
        <v>-20.399573286333332</v>
      </c>
      <c r="K244" s="38">
        <v>-30.578493166666671</v>
      </c>
      <c r="L244" s="36">
        <v>-14.666137546666672</v>
      </c>
      <c r="M244" s="11">
        <f t="shared" si="24"/>
        <v>5.8564999066666621</v>
      </c>
      <c r="N244" s="38">
        <v>-43.580338583333329</v>
      </c>
      <c r="O244" s="36">
        <v>-30.98996382333333</v>
      </c>
      <c r="P244" s="11">
        <f t="shared" si="25"/>
        <v>-34.562273737333335</v>
      </c>
      <c r="Q244" s="38">
        <v>8.2218997500000022</v>
      </c>
      <c r="R244" s="36">
        <v>25.163574416000003</v>
      </c>
      <c r="S244" s="11">
        <f t="shared" si="26"/>
        <v>25.146346677333337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-23.748435700666668</v>
      </c>
      <c r="G245" s="11">
        <f t="shared" si="22"/>
        <v>-24.753613230333332</v>
      </c>
      <c r="H245" s="38">
        <v>-29.310447499999999</v>
      </c>
      <c r="I245" s="36">
        <v>-24.837461786999999</v>
      </c>
      <c r="J245" s="11">
        <f t="shared" si="23"/>
        <v>-22.287354999666665</v>
      </c>
      <c r="K245" s="38">
        <v>-26.61656016666667</v>
      </c>
      <c r="L245" s="36">
        <v>0.45279249533333044</v>
      </c>
      <c r="M245" s="11">
        <f t="shared" si="24"/>
        <v>0.44573530733332883</v>
      </c>
      <c r="N245" s="38">
        <v>-38.748285583333335</v>
      </c>
      <c r="O245" s="36">
        <v>-18.579446820333335</v>
      </c>
      <c r="P245" s="11">
        <f t="shared" si="25"/>
        <v>-29.187732683333333</v>
      </c>
      <c r="Q245" s="38">
        <v>1.947582750000002</v>
      </c>
      <c r="R245" s="36">
        <v>20.383485640000004</v>
      </c>
      <c r="S245" s="11">
        <f t="shared" si="26"/>
        <v>21.449274036000002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-19.951815967666665</v>
      </c>
      <c r="G246" s="11">
        <f t="shared" si="22"/>
        <v>-23.105137767666665</v>
      </c>
      <c r="H246" s="38">
        <v>-17.783378500000001</v>
      </c>
      <c r="I246" s="36">
        <v>-23.645213501000001</v>
      </c>
      <c r="J246" s="11">
        <f t="shared" si="23"/>
        <v>-22.740096102333336</v>
      </c>
      <c r="K246" s="38">
        <v>-44.591311166666671</v>
      </c>
      <c r="L246" s="36">
        <v>-24.331699885666669</v>
      </c>
      <c r="M246" s="11">
        <f t="shared" si="24"/>
        <v>-12.848348312333338</v>
      </c>
      <c r="N246" s="38">
        <v>-51.517233583333329</v>
      </c>
      <c r="O246" s="36">
        <v>-30.743996667333331</v>
      </c>
      <c r="P246" s="11">
        <f t="shared" si="25"/>
        <v>-26.771135770333331</v>
      </c>
      <c r="Q246" s="38">
        <v>1.217399750000002</v>
      </c>
      <c r="R246" s="36">
        <v>-2.140833858999998</v>
      </c>
      <c r="S246" s="11">
        <f t="shared" si="26"/>
        <v>14.468742065666669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-11.026836378666665</v>
      </c>
      <c r="G247" s="11">
        <f t="shared" si="22"/>
        <v>-18.242362682333333</v>
      </c>
      <c r="H247" s="38">
        <v>9.9057925000000004</v>
      </c>
      <c r="I247" s="36">
        <v>8.2170647080000006</v>
      </c>
      <c r="J247" s="11">
        <f t="shared" si="23"/>
        <v>-13.421870193333332</v>
      </c>
      <c r="K247" s="38">
        <v>9.1114098333333295</v>
      </c>
      <c r="L247" s="36">
        <v>16.83929289833333</v>
      </c>
      <c r="M247" s="11">
        <f t="shared" si="24"/>
        <v>-2.3465381640000031</v>
      </c>
      <c r="N247" s="38">
        <v>-39.492322583333333</v>
      </c>
      <c r="O247" s="36">
        <v>-10.757601292333334</v>
      </c>
      <c r="P247" s="11">
        <f t="shared" si="25"/>
        <v>-20.027014926666666</v>
      </c>
      <c r="Q247" s="38">
        <v>40.433151750000007</v>
      </c>
      <c r="R247" s="36">
        <v>25.657851167000008</v>
      </c>
      <c r="S247" s="11">
        <f t="shared" si="26"/>
        <v>14.63350098266667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-17.269120419666667</v>
      </c>
      <c r="G248" s="11">
        <f t="shared" si="22"/>
        <v>-16.082590921999998</v>
      </c>
      <c r="H248" s="38">
        <v>3.3651135000000001</v>
      </c>
      <c r="I248" s="36">
        <v>-6.1572975260000007</v>
      </c>
      <c r="J248" s="11">
        <f t="shared" si="23"/>
        <v>-7.1951487729999997</v>
      </c>
      <c r="K248" s="38">
        <v>31.020672833333329</v>
      </c>
      <c r="L248" s="36">
        <v>13.808483348333329</v>
      </c>
      <c r="M248" s="11">
        <f t="shared" si="24"/>
        <v>2.1053587869999966</v>
      </c>
      <c r="N248" s="38">
        <v>-23.180276583333331</v>
      </c>
      <c r="O248" s="36">
        <v>-29.219237871333331</v>
      </c>
      <c r="P248" s="11">
        <f t="shared" si="25"/>
        <v>-23.573611943666666</v>
      </c>
      <c r="Q248" s="38">
        <v>38.490438749999996</v>
      </c>
      <c r="R248" s="36">
        <v>22.416648917999996</v>
      </c>
      <c r="S248" s="11">
        <f t="shared" si="26"/>
        <v>15.311222075333335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-5.5886850530000007</v>
      </c>
      <c r="G249" s="11">
        <f t="shared" si="22"/>
        <v>-11.294880617111112</v>
      </c>
      <c r="H249" s="38">
        <v>11.313746</v>
      </c>
      <c r="I249" s="36">
        <v>-0.58033906300000027</v>
      </c>
      <c r="J249" s="11">
        <f t="shared" si="23"/>
        <v>0.49314270633333318</v>
      </c>
      <c r="K249" s="38">
        <v>50.515124999999998</v>
      </c>
      <c r="L249" s="36">
        <v>24.003085583999997</v>
      </c>
      <c r="M249" s="11">
        <f t="shared" si="24"/>
        <v>18.216953943555552</v>
      </c>
      <c r="N249" s="38">
        <v>-9.3825520000000004</v>
      </c>
      <c r="O249" s="36">
        <v>-14.030891978</v>
      </c>
      <c r="P249" s="11">
        <f t="shared" si="25"/>
        <v>-18.002577047222221</v>
      </c>
      <c r="Q249" s="38">
        <v>52.961525999999999</v>
      </c>
      <c r="R249" s="36">
        <v>28.592213714</v>
      </c>
      <c r="S249" s="11">
        <f t="shared" si="26"/>
        <v>25.555571266333335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-13.961999751</v>
      </c>
      <c r="G250" s="11">
        <f t="shared" si="22"/>
        <v>-12.273268407888891</v>
      </c>
      <c r="H250" s="38">
        <v>15.012109000000001</v>
      </c>
      <c r="I250" s="36">
        <v>2.5351859350000012</v>
      </c>
      <c r="J250" s="11">
        <f t="shared" si="23"/>
        <v>-1.4008168846666667</v>
      </c>
      <c r="K250" s="38">
        <v>47.114471999999999</v>
      </c>
      <c r="L250" s="36">
        <v>23.180961662999998</v>
      </c>
      <c r="M250" s="11">
        <f t="shared" si="24"/>
        <v>20.330843531777777</v>
      </c>
      <c r="N250" s="38">
        <v>28.657436000000001</v>
      </c>
      <c r="O250" s="36">
        <v>9.7189308959999998</v>
      </c>
      <c r="P250" s="11">
        <f t="shared" si="25"/>
        <v>-11.177066317777777</v>
      </c>
      <c r="Q250" s="38">
        <v>53.290796</v>
      </c>
      <c r="R250" s="36">
        <v>35.048627354000004</v>
      </c>
      <c r="S250" s="11">
        <f t="shared" si="26"/>
        <v>28.685829995333336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-4.3704431659999994</v>
      </c>
      <c r="G251" s="11">
        <f t="shared" si="22"/>
        <v>-7.9737093233333338</v>
      </c>
      <c r="H251" s="38">
        <v>6.4980229999999999</v>
      </c>
      <c r="I251" s="36">
        <v>5.4239222649999999</v>
      </c>
      <c r="J251" s="11">
        <f t="shared" si="23"/>
        <v>2.4595897123333335</v>
      </c>
      <c r="K251" s="38">
        <v>45.716887999999997</v>
      </c>
      <c r="L251" s="36">
        <v>21.601374685999996</v>
      </c>
      <c r="M251" s="11">
        <f t="shared" si="24"/>
        <v>22.928473977666666</v>
      </c>
      <c r="N251" s="38">
        <v>33.388368</v>
      </c>
      <c r="O251" s="36">
        <v>15.632038851000001</v>
      </c>
      <c r="P251" s="11">
        <f t="shared" si="25"/>
        <v>3.7733592563333338</v>
      </c>
      <c r="Q251" s="38">
        <v>51.099155000000003</v>
      </c>
      <c r="R251" s="36">
        <v>34.375483459999998</v>
      </c>
      <c r="S251" s="11">
        <f t="shared" si="26"/>
        <v>32.672108176000002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-7.7154104639999996</v>
      </c>
      <c r="G252" s="11">
        <f t="shared" si="22"/>
        <v>-8.6826177936666671</v>
      </c>
      <c r="H252" s="38">
        <v>-5.9327949999999996</v>
      </c>
      <c r="I252" s="36">
        <v>-0.22175546299999915</v>
      </c>
      <c r="J252" s="11">
        <f t="shared" si="23"/>
        <v>2.5791175790000005</v>
      </c>
      <c r="K252" s="38">
        <v>28.917472</v>
      </c>
      <c r="L252" s="36">
        <v>11.301048504000001</v>
      </c>
      <c r="M252" s="11">
        <f t="shared" si="24"/>
        <v>18.694461617666665</v>
      </c>
      <c r="N252" s="38">
        <v>31.391787000000001</v>
      </c>
      <c r="O252" s="36">
        <v>10.049841396000001</v>
      </c>
      <c r="P252" s="11">
        <f t="shared" si="25"/>
        <v>11.800270380999999</v>
      </c>
      <c r="Q252" s="38">
        <v>9.4085079999999994</v>
      </c>
      <c r="R252" s="36">
        <v>18.415790729000001</v>
      </c>
      <c r="S252" s="11">
        <f t="shared" si="26"/>
        <v>29.279967181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1.7262033760000004</v>
      </c>
      <c r="G253" s="11">
        <f t="shared" si="22"/>
        <v>-3.4532167513333327</v>
      </c>
      <c r="H253" s="38">
        <v>-6.5380469999999997</v>
      </c>
      <c r="I253" s="36">
        <v>2.7312516650000012</v>
      </c>
      <c r="J253" s="11">
        <f t="shared" si="23"/>
        <v>2.6444728223333338</v>
      </c>
      <c r="K253" s="38">
        <v>-10.266287</v>
      </c>
      <c r="L253" s="36">
        <v>6.1833459800000004</v>
      </c>
      <c r="M253" s="11">
        <f t="shared" si="24"/>
        <v>13.028589723333331</v>
      </c>
      <c r="N253" s="38">
        <v>33.729464</v>
      </c>
      <c r="O253" s="36">
        <v>25.245404203</v>
      </c>
      <c r="P253" s="11">
        <f t="shared" si="25"/>
        <v>16.975761483333333</v>
      </c>
      <c r="Q253" s="38">
        <v>4.3313959999999998</v>
      </c>
      <c r="R253" s="36">
        <v>16.004353537</v>
      </c>
      <c r="S253" s="11">
        <f t="shared" si="26"/>
        <v>22.931875908666665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-5.923482216</v>
      </c>
      <c r="G254" s="11">
        <f t="shared" si="22"/>
        <v>-3.9708964346666664</v>
      </c>
      <c r="H254" s="38">
        <v>0.74831800000000004</v>
      </c>
      <c r="I254" s="36">
        <v>7.7559168469999999</v>
      </c>
      <c r="J254" s="11">
        <f t="shared" si="23"/>
        <v>3.4218043496666675</v>
      </c>
      <c r="K254" s="38">
        <v>9.7973560000000006</v>
      </c>
      <c r="L254" s="36">
        <v>10.086719491</v>
      </c>
      <c r="M254" s="11">
        <f t="shared" si="24"/>
        <v>9.1903713249999992</v>
      </c>
      <c r="N254" s="38">
        <v>16.117345</v>
      </c>
      <c r="O254" s="36">
        <v>7.604947343000001</v>
      </c>
      <c r="P254" s="11">
        <f t="shared" si="25"/>
        <v>14.300064313999998</v>
      </c>
      <c r="Q254" s="38">
        <v>3.7717540000000001</v>
      </c>
      <c r="R254" s="36">
        <v>18.041819131</v>
      </c>
      <c r="S254" s="11">
        <f t="shared" si="26"/>
        <v>17.487321132333335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-3.4955437549999999</v>
      </c>
      <c r="G255" s="11">
        <f t="shared" si="22"/>
        <v>-2.564274198333333</v>
      </c>
      <c r="H255" s="38">
        <v>-4.5100749999999996</v>
      </c>
      <c r="I255" s="36">
        <v>1.8434579860000007</v>
      </c>
      <c r="J255" s="11">
        <f t="shared" si="23"/>
        <v>4.1102088326666673</v>
      </c>
      <c r="K255" s="38">
        <v>-7.8043589999999998</v>
      </c>
      <c r="L255" s="36">
        <v>11.090705603000002</v>
      </c>
      <c r="M255" s="11">
        <f t="shared" si="24"/>
        <v>9.1202570246666692</v>
      </c>
      <c r="N255" s="38">
        <v>21.890730000000001</v>
      </c>
      <c r="O255" s="36">
        <v>22.934697949</v>
      </c>
      <c r="P255" s="11">
        <f t="shared" si="25"/>
        <v>18.595016498333333</v>
      </c>
      <c r="Q255" s="38">
        <v>-4.3362350000000003</v>
      </c>
      <c r="R255" s="36">
        <v>19.414032235999997</v>
      </c>
      <c r="S255" s="11">
        <f t="shared" si="26"/>
        <v>17.820068301333333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2.7218823460000001</v>
      </c>
      <c r="G256" s="11">
        <f t="shared" si="22"/>
        <v>-2.2323812083333334</v>
      </c>
      <c r="H256" s="38">
        <v>-11.961868000000001</v>
      </c>
      <c r="I256" s="36">
        <v>0.92626386599999933</v>
      </c>
      <c r="J256" s="11">
        <f t="shared" si="23"/>
        <v>3.5085462330000001</v>
      </c>
      <c r="K256" s="38">
        <v>-2.432023</v>
      </c>
      <c r="L256" s="36">
        <v>16.926683364999999</v>
      </c>
      <c r="M256" s="11">
        <f t="shared" si="24"/>
        <v>12.701369486333334</v>
      </c>
      <c r="N256" s="38">
        <v>10.893910999999999</v>
      </c>
      <c r="O256" s="36">
        <v>25.086566924</v>
      </c>
      <c r="P256" s="11">
        <f t="shared" si="25"/>
        <v>18.542070738666666</v>
      </c>
      <c r="Q256" s="38">
        <v>-18.863614999999999</v>
      </c>
      <c r="R256" s="36">
        <v>-2.072860004999999</v>
      </c>
      <c r="S256" s="11">
        <f t="shared" si="26"/>
        <v>11.794330453999999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4.6783248119999996</v>
      </c>
      <c r="G257" s="11">
        <f t="shared" si="22"/>
        <v>1.3015544676666666</v>
      </c>
      <c r="H257" s="38">
        <v>-3.6338400000000002</v>
      </c>
      <c r="I257" s="36">
        <v>1.5542691509999997</v>
      </c>
      <c r="J257" s="11">
        <f t="shared" si="23"/>
        <v>1.4413303343333332</v>
      </c>
      <c r="K257" s="38">
        <v>-25.891584000000002</v>
      </c>
      <c r="L257" s="36">
        <v>1.5516576359999981</v>
      </c>
      <c r="M257" s="11">
        <f t="shared" si="24"/>
        <v>9.8563488679999995</v>
      </c>
      <c r="N257" s="38">
        <v>-13.682475</v>
      </c>
      <c r="O257" s="36">
        <v>8.8639447989999987</v>
      </c>
      <c r="P257" s="11">
        <f t="shared" si="25"/>
        <v>18.961736557333335</v>
      </c>
      <c r="Q257" s="38">
        <v>2.087545</v>
      </c>
      <c r="R257" s="36">
        <v>22.964214914999999</v>
      </c>
      <c r="S257" s="11">
        <f t="shared" si="26"/>
        <v>13.435129048666667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4.2592202749999997</v>
      </c>
      <c r="G258" s="11">
        <f t="shared" si="22"/>
        <v>3.8864758109999999</v>
      </c>
      <c r="H258" s="38">
        <v>17.934197000000001</v>
      </c>
      <c r="I258" s="36">
        <v>10.699582591000002</v>
      </c>
      <c r="J258" s="11">
        <f t="shared" si="23"/>
        <v>4.3933718693333335</v>
      </c>
      <c r="K258" s="38">
        <v>-5.7824869999999997</v>
      </c>
      <c r="L258" s="36">
        <v>17.604514968</v>
      </c>
      <c r="M258" s="11">
        <f t="shared" si="24"/>
        <v>12.027618656333331</v>
      </c>
      <c r="N258" s="38">
        <v>-15.770796000000001</v>
      </c>
      <c r="O258" s="36">
        <v>5.5978562729999979</v>
      </c>
      <c r="P258" s="11">
        <f t="shared" si="25"/>
        <v>13.182789331999999</v>
      </c>
      <c r="Q258" s="38">
        <v>33.760486999999998</v>
      </c>
      <c r="R258" s="36">
        <v>29.666728915999997</v>
      </c>
      <c r="S258" s="11">
        <f t="shared" si="26"/>
        <v>16.852694608666667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8.2587120370000004</v>
      </c>
      <c r="G259" s="11">
        <f t="shared" si="22"/>
        <v>5.7320857079999996</v>
      </c>
      <c r="H259" s="38">
        <v>12.822796</v>
      </c>
      <c r="I259" s="36">
        <v>10.545918613000001</v>
      </c>
      <c r="J259" s="11">
        <f t="shared" si="23"/>
        <v>7.5999234516666681</v>
      </c>
      <c r="K259" s="38">
        <v>8.2010649999999998</v>
      </c>
      <c r="L259" s="36">
        <v>16.839630785000001</v>
      </c>
      <c r="M259" s="11">
        <f t="shared" si="24"/>
        <v>11.998601129666667</v>
      </c>
      <c r="N259" s="38">
        <v>-8.6468240000000005</v>
      </c>
      <c r="O259" s="36">
        <v>21.937982362</v>
      </c>
      <c r="P259" s="11">
        <f t="shared" si="25"/>
        <v>12.133261144666667</v>
      </c>
      <c r="Q259" s="38">
        <v>41.220168999999999</v>
      </c>
      <c r="R259" s="36">
        <v>27.096258645999999</v>
      </c>
      <c r="S259" s="11">
        <f t="shared" si="26"/>
        <v>26.575734158999996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6.3448550639999999</v>
      </c>
      <c r="G260" s="11">
        <f t="shared" si="22"/>
        <v>6.2875957920000003</v>
      </c>
      <c r="H260" s="38">
        <v>22.827566999999998</v>
      </c>
      <c r="I260" s="36">
        <v>11.058347998999999</v>
      </c>
      <c r="J260" s="11">
        <f t="shared" si="23"/>
        <v>10.767949734333333</v>
      </c>
      <c r="K260" s="38">
        <v>46.198506999999999</v>
      </c>
      <c r="L260" s="36">
        <v>26.461465285999999</v>
      </c>
      <c r="M260" s="11">
        <f t="shared" si="24"/>
        <v>20.301870346333335</v>
      </c>
      <c r="N260" s="38">
        <v>36.292727999999997</v>
      </c>
      <c r="O260" s="36">
        <v>28.817572882999997</v>
      </c>
      <c r="P260" s="11">
        <f t="shared" si="25"/>
        <v>18.784470505999998</v>
      </c>
      <c r="Q260" s="38">
        <v>43.354213000000001</v>
      </c>
      <c r="R260" s="36">
        <v>25.903101878000001</v>
      </c>
      <c r="S260" s="11">
        <f t="shared" si="26"/>
        <v>27.555363146666664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4.9060362270000013</v>
      </c>
      <c r="G261" s="11">
        <f t="shared" si="22"/>
        <v>6.5032011093333333</v>
      </c>
      <c r="H261" s="38">
        <v>22.116116999999999</v>
      </c>
      <c r="I261" s="36">
        <v>8.6560984469999998</v>
      </c>
      <c r="J261" s="11">
        <f t="shared" si="23"/>
        <v>10.086788353000001</v>
      </c>
      <c r="K261" s="38">
        <v>46.915275000000001</v>
      </c>
      <c r="L261" s="36">
        <v>18.635541566000001</v>
      </c>
      <c r="M261" s="11">
        <f t="shared" si="24"/>
        <v>20.645545879</v>
      </c>
      <c r="N261" s="38">
        <v>39.168317000000002</v>
      </c>
      <c r="O261" s="36">
        <v>33.895391021999998</v>
      </c>
      <c r="P261" s="11">
        <f t="shared" si="25"/>
        <v>28.216982088999998</v>
      </c>
      <c r="Q261" s="38">
        <v>50.305252000000003</v>
      </c>
      <c r="R261" s="36">
        <v>24.968283031000002</v>
      </c>
      <c r="S261" s="11">
        <f t="shared" si="26"/>
        <v>25.989214518333331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10.379499759999998</v>
      </c>
      <c r="G262" s="11">
        <f t="shared" ref="G262" si="30">AVERAGE(F260:F262)</f>
        <v>7.2101303503333334</v>
      </c>
      <c r="H262" s="38">
        <v>22.876466000000001</v>
      </c>
      <c r="I262" s="36">
        <v>9.2748331870000005</v>
      </c>
      <c r="J262" s="11">
        <f t="shared" ref="J262" si="31">AVERAGE(I260:I262)</f>
        <v>9.6630932109999979</v>
      </c>
      <c r="K262" s="38">
        <v>45.795119</v>
      </c>
      <c r="L262" s="36">
        <v>20.218627786999999</v>
      </c>
      <c r="M262" s="11">
        <f t="shared" ref="M262" si="32">AVERAGE(L260:L262)</f>
        <v>21.771878212999997</v>
      </c>
      <c r="N262" s="38">
        <v>42.130958999999997</v>
      </c>
      <c r="O262" s="36">
        <v>21.245439914999999</v>
      </c>
      <c r="P262" s="11">
        <f t="shared" ref="P262" si="33">AVERAGE(O260:O262)</f>
        <v>27.986134606666667</v>
      </c>
      <c r="Q262" s="38">
        <v>45.566904000000001</v>
      </c>
      <c r="R262" s="36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33.853848014999997</v>
      </c>
      <c r="Y262" s="11">
        <f t="shared" ref="Y262" si="35">AVERAGE(X260:X262)</f>
        <v>32.245183110666666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7.226081081000002</v>
      </c>
      <c r="G263" s="11">
        <f t="shared" ref="G263" si="37">AVERAGE(F261:F263)</f>
        <v>7.5038723559999996</v>
      </c>
      <c r="H263" s="38">
        <v>1.634374</v>
      </c>
      <c r="I263" s="36">
        <v>0.84280226899999999</v>
      </c>
      <c r="J263" s="11">
        <f t="shared" ref="J263" si="38">AVERAGE(I261:I263)</f>
        <v>6.257911301</v>
      </c>
      <c r="K263" s="38">
        <v>40.307867999999999</v>
      </c>
      <c r="L263" s="36">
        <v>14.948635059000001</v>
      </c>
      <c r="M263" s="11">
        <f t="shared" ref="M263" si="39">AVERAGE(L261:L263)</f>
        <v>17.934268137333333</v>
      </c>
      <c r="N263" s="38">
        <v>39.786914000000003</v>
      </c>
      <c r="O263" s="36">
        <v>20.205235905000002</v>
      </c>
      <c r="P263" s="11">
        <f t="shared" ref="P263" si="40">AVERAGE(O261:O263)</f>
        <v>25.115355613999998</v>
      </c>
      <c r="Q263" s="38">
        <v>36.134070999999999</v>
      </c>
      <c r="R263" s="36">
        <v>18.736416858999998</v>
      </c>
      <c r="S263" s="11">
        <f t="shared" ref="S263" si="41">AVERAGE(R261:R263)</f>
        <v>23.113136546000003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30.238203460999998</v>
      </c>
      <c r="Y263" s="11">
        <f t="shared" ref="Y263" si="42">AVERAGE(X261:X263)</f>
        <v>32.076675419000004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10.673271338999999</v>
      </c>
      <c r="G264" s="11">
        <f t="shared" ref="G264" si="44">AVERAGE(F262:F264)</f>
        <v>9.4262840599999986</v>
      </c>
      <c r="H264" s="38">
        <v>-2.3775849999999998</v>
      </c>
      <c r="I264" s="36">
        <v>4.1732063149999998</v>
      </c>
      <c r="J264" s="11">
        <f t="shared" ref="J264" si="45">AVERAGE(I262:I264)</f>
        <v>4.763613923666667</v>
      </c>
      <c r="K264" s="38">
        <v>38.279981999999997</v>
      </c>
      <c r="L264" s="36">
        <v>19.544454468999998</v>
      </c>
      <c r="M264" s="11">
        <f t="shared" ref="M264" si="46">AVERAGE(L262:L264)</f>
        <v>18.237239105</v>
      </c>
      <c r="N264" s="38">
        <v>43.210639</v>
      </c>
      <c r="O264" s="36">
        <v>21.130170001</v>
      </c>
      <c r="P264" s="11">
        <f t="shared" ref="P264" si="47">AVERAGE(O262:O264)</f>
        <v>20.860281940333333</v>
      </c>
      <c r="Q264" s="38">
        <v>20.958373999999999</v>
      </c>
      <c r="R264" s="36">
        <v>29.887242509</v>
      </c>
      <c r="S264" s="11">
        <f t="shared" ref="S264" si="48">AVERAGE(R262:R264)</f>
        <v>24.752789705333331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18.842603195999999</v>
      </c>
      <c r="Y264" s="11">
        <f t="shared" ref="Y264" si="49">AVERAGE(X262:X264)</f>
        <v>27.644884890666663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-13.525154229999998</v>
      </c>
      <c r="G265" s="11">
        <f t="shared" ref="G265" si="51">AVERAGE(F263:F265)</f>
        <v>1.4580660633333338</v>
      </c>
      <c r="H265" s="38">
        <v>-8.3055219999999998</v>
      </c>
      <c r="I265" s="36">
        <v>2.3024071670000001</v>
      </c>
      <c r="J265" s="11">
        <f t="shared" ref="J265" si="52">AVERAGE(I263:I265)</f>
        <v>2.4394719170000001</v>
      </c>
      <c r="K265" s="38">
        <v>-8.9447390000000002</v>
      </c>
      <c r="L265" s="36">
        <v>9.4220075169999991</v>
      </c>
      <c r="M265" s="11">
        <f t="shared" ref="M265" si="53">AVERAGE(L263:L265)</f>
        <v>14.638365681666665</v>
      </c>
      <c r="N265" s="38">
        <v>10.424809</v>
      </c>
      <c r="O265" s="36">
        <v>2.2998918479999997</v>
      </c>
      <c r="P265" s="11">
        <f t="shared" ref="P265" si="54">AVERAGE(O263:O265)</f>
        <v>14.545099251333335</v>
      </c>
      <c r="Q265" s="38">
        <v>12.430334999999999</v>
      </c>
      <c r="R265" s="36">
        <v>24.165219397999998</v>
      </c>
      <c r="S265" s="11">
        <f t="shared" ref="S265" si="55">AVERAGE(R263:R265)</f>
        <v>24.262959588666664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23.676690997999998</v>
      </c>
      <c r="Y265" s="11">
        <f t="shared" ref="Y265" si="57">AVERAGE(X263:X265)</f>
        <v>24.25249921833333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8.3684618559999997</v>
      </c>
      <c r="G266" s="11">
        <f t="shared" ref="G266" si="59">AVERAGE(F264:F266)</f>
        <v>1.8388596550000003</v>
      </c>
      <c r="H266" s="38">
        <v>-3.628037</v>
      </c>
      <c r="I266" s="36">
        <v>4.3510977410000002</v>
      </c>
      <c r="J266" s="11">
        <f t="shared" ref="J266" si="60">AVERAGE(I264:I266)</f>
        <v>3.6089037410000002</v>
      </c>
      <c r="K266" s="38">
        <v>23.386524999999999</v>
      </c>
      <c r="L266" s="36">
        <v>22.168512100999997</v>
      </c>
      <c r="M266" s="11">
        <f t="shared" ref="M266" si="61">AVERAGE(L264:L266)</f>
        <v>17.044991362333331</v>
      </c>
      <c r="N266" s="38">
        <v>27.839518000000002</v>
      </c>
      <c r="O266" s="36">
        <v>19.516047759999999</v>
      </c>
      <c r="P266" s="11">
        <f t="shared" ref="P266" si="62">AVERAGE(O264:O266)</f>
        <v>14.315369869666666</v>
      </c>
      <c r="Q266" s="38">
        <v>-15.63049</v>
      </c>
      <c r="R266" s="36">
        <v>0.18500124600000056</v>
      </c>
      <c r="S266" s="11">
        <f t="shared" ref="S266" si="63">AVERAGE(R264:R266)</f>
        <v>18.079154384333332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20.658761480999999</v>
      </c>
      <c r="Y266" s="11">
        <f t="shared" ref="Y266" si="65">AVERAGE(X264:X266)</f>
        <v>21.059351891666665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3.196359814</v>
      </c>
      <c r="G267" s="11">
        <f t="shared" ref="G267" si="67">AVERAGE(F265:F267)</f>
        <v>-0.65344418666666615</v>
      </c>
      <c r="H267" s="38">
        <v>11.680562999999999</v>
      </c>
      <c r="I267" s="36">
        <v>18.174413406999999</v>
      </c>
      <c r="J267" s="11">
        <f t="shared" ref="J267" si="68">AVERAGE(I265:I267)</f>
        <v>8.275972771666666</v>
      </c>
      <c r="K267" s="38">
        <v>-26.897765</v>
      </c>
      <c r="L267" s="36">
        <v>-5.9726329759999999</v>
      </c>
      <c r="M267" s="11">
        <f t="shared" ref="M267" si="69">AVERAGE(L265:L267)</f>
        <v>8.5392955473333316</v>
      </c>
      <c r="N267" s="38">
        <v>9.5129380000000001</v>
      </c>
      <c r="O267" s="36">
        <v>10.99785601</v>
      </c>
      <c r="P267" s="11">
        <f t="shared" ref="P267" si="70">AVERAGE(O265:O267)</f>
        <v>10.937931872666667</v>
      </c>
      <c r="Q267" s="38">
        <v>-5.2598039999999999</v>
      </c>
      <c r="R267" s="36">
        <v>19.433159098000001</v>
      </c>
      <c r="S267" s="11">
        <f t="shared" ref="S267" si="71">AVERAGE(R265:R267)</f>
        <v>14.594459913999998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20.3943236</v>
      </c>
      <c r="Y267" s="11">
        <f t="shared" ref="Y267" si="73">AVERAGE(X265:X267)</f>
        <v>21.576592026333334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6.5620009899999996</v>
      </c>
      <c r="G268" s="11">
        <f t="shared" ref="G268" si="75">AVERAGE(F266:F268)</f>
        <v>6.0422742200000004</v>
      </c>
      <c r="H268" s="38">
        <v>-3.0189309999999998</v>
      </c>
      <c r="I268" s="36">
        <v>11.571282233</v>
      </c>
      <c r="J268" s="11">
        <f t="shared" ref="J268" si="76">AVERAGE(I266:I268)</f>
        <v>11.365597793666666</v>
      </c>
      <c r="K268" s="38">
        <v>-10.558372</v>
      </c>
      <c r="L268" s="36">
        <v>10.684364348000001</v>
      </c>
      <c r="M268" s="11">
        <f t="shared" ref="M268" si="77">AVERAGE(L266:L268)</f>
        <v>8.9600811576666661</v>
      </c>
      <c r="N268" s="38">
        <v>-3.8081480000000001</v>
      </c>
      <c r="O268" s="36">
        <v>11.098284574000001</v>
      </c>
      <c r="P268" s="11">
        <f t="shared" ref="P268" si="78">AVERAGE(O266:O268)</f>
        <v>13.870729448000001</v>
      </c>
      <c r="Q268" s="38">
        <v>8.5285100000000007</v>
      </c>
      <c r="R268" s="36">
        <v>24.639082279</v>
      </c>
      <c r="S268" s="11">
        <f t="shared" ref="S268" si="79">AVERAGE(R266:R268)</f>
        <v>14.752414207666668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23.885900727999999</v>
      </c>
      <c r="Y268" s="11">
        <f t="shared" ref="Y268" si="81">AVERAGE(X266:X268)</f>
        <v>21.646328603000001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-12.388461044</v>
      </c>
      <c r="G269" s="11">
        <f t="shared" ref="G269" si="83">AVERAGE(F267:F269)</f>
        <v>-0.87670008000000033</v>
      </c>
      <c r="H269" s="38">
        <v>14.292987</v>
      </c>
      <c r="I269" s="36">
        <v>19.707055295</v>
      </c>
      <c r="J269" s="11">
        <f t="shared" ref="J269" si="84">AVERAGE(I267:I269)</f>
        <v>16.484250311666667</v>
      </c>
      <c r="K269" s="38">
        <v>6.2763</v>
      </c>
      <c r="L269" s="36">
        <v>33.370943728</v>
      </c>
      <c r="M269" s="11">
        <f t="shared" ref="M269" si="85">AVERAGE(L267:L269)</f>
        <v>12.694225033333334</v>
      </c>
      <c r="N269" s="38">
        <v>-3.83006</v>
      </c>
      <c r="O269" s="36">
        <v>21.024398554000001</v>
      </c>
      <c r="P269" s="11">
        <f t="shared" ref="P269" si="86">AVERAGE(O267:O269)</f>
        <v>14.373513045999999</v>
      </c>
      <c r="Q269" s="38">
        <v>-9.4834189999999996</v>
      </c>
      <c r="R269" s="36">
        <v>13.163688929000001</v>
      </c>
      <c r="S269" s="11">
        <f t="shared" ref="S269" si="87">AVERAGE(R267:R269)</f>
        <v>19.078643435333333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19.579162693000001</v>
      </c>
      <c r="Y269" s="11">
        <f t="shared" ref="Y269" si="89">AVERAGE(X267:X269)</f>
        <v>21.286462340333333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18.263771525999999</v>
      </c>
      <c r="G270" s="11">
        <f t="shared" ref="G270" si="91">AVERAGE(F268:F270)</f>
        <v>4.1457704906666661</v>
      </c>
      <c r="H270" s="38">
        <v>24.647210999999999</v>
      </c>
      <c r="I270" s="36">
        <v>16.343183293999999</v>
      </c>
      <c r="J270" s="11">
        <f t="shared" ref="J270" si="92">AVERAGE(I268:I270)</f>
        <v>15.873840274000001</v>
      </c>
      <c r="K270" s="38">
        <v>-8.3314839999999997</v>
      </c>
      <c r="L270" s="36">
        <v>16.603102714000002</v>
      </c>
      <c r="M270" s="11">
        <f t="shared" ref="M270" si="93">AVERAGE(L268:L270)</f>
        <v>20.219470263333335</v>
      </c>
      <c r="N270" s="38">
        <v>9.5572879999999998</v>
      </c>
      <c r="O270" s="36">
        <v>31.470370175999999</v>
      </c>
      <c r="P270" s="11">
        <f t="shared" ref="P270" si="94">AVERAGE(O268:O270)</f>
        <v>21.19768443466667</v>
      </c>
      <c r="Q270" s="38">
        <v>23.732498</v>
      </c>
      <c r="R270" s="36">
        <v>19.236480215</v>
      </c>
      <c r="S270" s="11">
        <f t="shared" ref="S270" si="95">AVERAGE(R268:R270)</f>
        <v>19.013083807666668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10.016882369999999</v>
      </c>
      <c r="Y270" s="11">
        <f t="shared" ref="Y270" si="97">AVERAGE(X268:X270)</f>
        <v>17.827315263666666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1.0919271440000013</v>
      </c>
      <c r="G271" s="11">
        <f t="shared" ref="G271" si="99">AVERAGE(F269:F271)</f>
        <v>2.3224125420000004</v>
      </c>
      <c r="H271" s="38">
        <v>13.281696999999999</v>
      </c>
      <c r="I271" s="36">
        <v>10.702375905</v>
      </c>
      <c r="J271" s="11">
        <f t="shared" ref="J271" si="100">AVERAGE(I269:I271)</f>
        <v>15.584204831333333</v>
      </c>
      <c r="K271" s="38">
        <v>6.2672210000000002</v>
      </c>
      <c r="L271" s="36">
        <v>15.838658616</v>
      </c>
      <c r="M271" s="11">
        <f t="shared" ref="M271" si="101">AVERAGE(L269:L271)</f>
        <v>21.93756835266667</v>
      </c>
      <c r="N271" s="38">
        <v>-8.486796</v>
      </c>
      <c r="O271" s="36">
        <v>22.589079648999999</v>
      </c>
      <c r="P271" s="11">
        <f t="shared" ref="P271" si="102">AVERAGE(O269:O271)</f>
        <v>25.027949459666669</v>
      </c>
      <c r="Q271" s="38">
        <v>16.009499000000002</v>
      </c>
      <c r="R271" s="36">
        <v>2.5014113670000011</v>
      </c>
      <c r="S271" s="11">
        <f t="shared" ref="S271" si="103">AVERAGE(R269:R271)</f>
        <v>11.633860170333335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24.590671616000002</v>
      </c>
      <c r="Y271" s="11">
        <f t="shared" ref="Y271" si="105">AVERAGE(X269:X271)</f>
        <v>18.062238893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11.825561225000001</v>
      </c>
      <c r="G272" s="11">
        <f t="shared" ref="G272" si="107">AVERAGE(F270:F272)</f>
        <v>10.393753298333335</v>
      </c>
      <c r="H272" s="38">
        <v>29.086169000000002</v>
      </c>
      <c r="I272" s="36">
        <v>15.703696116000001</v>
      </c>
      <c r="J272" s="11">
        <f t="shared" ref="J272" si="108">AVERAGE(I270:I272)</f>
        <v>14.249751771666666</v>
      </c>
      <c r="K272" s="38">
        <v>41.839075000000001</v>
      </c>
      <c r="L272" s="36">
        <v>19.904138398000001</v>
      </c>
      <c r="M272" s="11">
        <f t="shared" ref="M272" si="109">AVERAGE(L270:L272)</f>
        <v>17.44863324266667</v>
      </c>
      <c r="N272" s="38">
        <v>35.398175000000002</v>
      </c>
      <c r="O272" s="36">
        <v>26.817117488000001</v>
      </c>
      <c r="P272" s="11">
        <f t="shared" ref="P272" si="110">AVERAGE(O270:O272)</f>
        <v>26.958855771000003</v>
      </c>
      <c r="Q272" s="38">
        <v>47.027526000000002</v>
      </c>
      <c r="R272" s="36">
        <v>28.744864854000003</v>
      </c>
      <c r="S272" s="11">
        <f t="shared" ref="S272" si="111">AVERAGE(R270:R272)</f>
        <v>16.827585478666666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29.227701722000003</v>
      </c>
      <c r="Y272" s="11">
        <f t="shared" ref="Y272" si="113">AVERAGE(X270:X272)</f>
        <v>21.278418569333336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1.4556153280000004</v>
      </c>
      <c r="G273" s="11">
        <f t="shared" ref="G273" si="115">AVERAGE(F271:F273)</f>
        <v>4.791034565666668</v>
      </c>
      <c r="H273" s="38">
        <v>24.375596999999999</v>
      </c>
      <c r="I273" s="36">
        <v>10.235281772999999</v>
      </c>
      <c r="J273" s="11">
        <f t="shared" ref="J273" si="116">AVERAGE(I271:I273)</f>
        <v>12.213784597999998</v>
      </c>
      <c r="K273" s="38">
        <v>25.621213999999998</v>
      </c>
      <c r="L273" s="36">
        <v>-3.5872087150000027</v>
      </c>
      <c r="M273" s="11">
        <f t="shared" ref="M273" si="117">AVERAGE(L271:L273)</f>
        <v>10.718529433</v>
      </c>
      <c r="N273" s="38">
        <v>30.022234000000001</v>
      </c>
      <c r="O273" s="36">
        <v>24.722098380000002</v>
      </c>
      <c r="P273" s="11">
        <f t="shared" ref="P273" si="118">AVERAGE(O271:O273)</f>
        <v>24.709431839000001</v>
      </c>
      <c r="Q273" s="38">
        <v>40.197837</v>
      </c>
      <c r="R273" s="36">
        <v>14.308469276</v>
      </c>
      <c r="S273" s="11">
        <f t="shared" ref="S273" si="119">AVERAGE(R271:R273)</f>
        <v>15.184915165666666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11.01982366</v>
      </c>
      <c r="Y273" s="11">
        <f t="shared" ref="Y273" si="121">AVERAGE(X271:X273)</f>
        <v>21.612732332666667</v>
      </c>
    </row>
    <row r="274" spans="1:25">
      <c r="A274" s="3">
        <v>45078</v>
      </c>
      <c r="B274" s="8">
        <v>33.071742999999998</v>
      </c>
      <c r="C274" s="37" t="s">
        <v>8</v>
      </c>
      <c r="D274" s="9">
        <f t="shared" ref="D274" si="122">AVERAGE(B272:B274)</f>
        <v>33.724619666666662</v>
      </c>
      <c r="E274" s="12">
        <v>9.2537059999999993</v>
      </c>
      <c r="F274" s="36">
        <v>2.7542587559999996</v>
      </c>
      <c r="G274" s="11">
        <f t="shared" ref="G274" si="123">AVERAGE(F272:F274)</f>
        <v>5.3451451030000001</v>
      </c>
      <c r="H274" s="38">
        <v>14.264258</v>
      </c>
      <c r="I274" s="36">
        <v>-3.0246676000000861E-2</v>
      </c>
      <c r="J274" s="11">
        <f t="shared" ref="J274" si="124">AVERAGE(I272:I274)</f>
        <v>8.6362437376666659</v>
      </c>
      <c r="K274" s="38">
        <v>37.400359000000002</v>
      </c>
      <c r="L274" s="36">
        <v>10.787506314000002</v>
      </c>
      <c r="M274" s="11">
        <f t="shared" ref="M274" si="125">AVERAGE(L272:L274)</f>
        <v>9.0348119990000004</v>
      </c>
      <c r="N274" s="38">
        <v>30.598848</v>
      </c>
      <c r="O274" s="36">
        <v>8.4190625290000014</v>
      </c>
      <c r="P274" s="11">
        <f t="shared" ref="P274" si="126">AVERAGE(O272:O274)</f>
        <v>19.986092799000001</v>
      </c>
      <c r="Q274" s="38">
        <v>31.548382</v>
      </c>
      <c r="R274" s="36">
        <v>10.249329770999999</v>
      </c>
      <c r="S274" s="11">
        <f t="shared" ref="S274" si="127">AVERAGE(R272:R274)</f>
        <v>17.767554633666666</v>
      </c>
      <c r="T274" s="12">
        <v>14.608765</v>
      </c>
      <c r="U274" s="8" t="s">
        <v>8</v>
      </c>
      <c r="V274" s="11">
        <f t="shared" ref="V274" si="128">AVERAGE(T272:T274)</f>
        <v>15.898412666666665</v>
      </c>
      <c r="W274" s="12">
        <v>9.2667920000000006</v>
      </c>
      <c r="X274" s="8">
        <v>2.0343434860000009</v>
      </c>
      <c r="Y274" s="11">
        <f t="shared" ref="Y274" si="129">AVERAGE(X272:X274)</f>
        <v>14.093956289333335</v>
      </c>
    </row>
    <row r="275" spans="1:25">
      <c r="A275" s="3">
        <v>45108</v>
      </c>
      <c r="B275" s="8">
        <v>32.010728</v>
      </c>
      <c r="C275" s="37" t="s">
        <v>8</v>
      </c>
      <c r="D275" s="9">
        <f t="shared" ref="D275" si="130">AVERAGE(B273:B275)</f>
        <v>30.303359666666665</v>
      </c>
      <c r="E275" s="12">
        <v>15.730483</v>
      </c>
      <c r="F275" s="36">
        <v>3.4343711179999996</v>
      </c>
      <c r="G275" s="11">
        <f t="shared" ref="G275" si="131">AVERAGE(F273:F275)</f>
        <v>2.5480817339999997</v>
      </c>
      <c r="H275" s="38">
        <v>13.998258</v>
      </c>
      <c r="I275" s="36">
        <v>13.481087026999999</v>
      </c>
      <c r="J275" s="11">
        <f t="shared" ref="J275" si="132">AVERAGE(I273:I275)</f>
        <v>7.8953740413333326</v>
      </c>
      <c r="K275" s="38">
        <v>22.155840000000001</v>
      </c>
      <c r="L275" s="36">
        <v>-3.5578987239999975</v>
      </c>
      <c r="M275" s="11">
        <f t="shared" ref="M275" si="133">AVERAGE(L273:L275)</f>
        <v>1.2141329583333338</v>
      </c>
      <c r="N275" s="38">
        <v>26.332225999999999</v>
      </c>
      <c r="O275" s="36">
        <v>5.421203712999997</v>
      </c>
      <c r="P275" s="11">
        <f t="shared" ref="P275" si="134">AVERAGE(O273:O275)</f>
        <v>12.854121540666668</v>
      </c>
      <c r="Q275" s="38">
        <v>22.127483000000002</v>
      </c>
      <c r="R275" s="36">
        <v>4.4158547930000012</v>
      </c>
      <c r="S275" s="11">
        <f t="shared" ref="S275" si="135">AVERAGE(R273:R275)</f>
        <v>9.6578846133333336</v>
      </c>
      <c r="T275" s="12">
        <v>16.199621</v>
      </c>
      <c r="U275" s="8" t="s">
        <v>8</v>
      </c>
      <c r="V275" s="11">
        <f t="shared" ref="V275" si="136">AVERAGE(T273:T275)</f>
        <v>15.555254166666666</v>
      </c>
      <c r="W275" s="12">
        <v>12.238458</v>
      </c>
      <c r="X275" s="8">
        <v>8.0358479529999993</v>
      </c>
      <c r="Y275" s="11">
        <f t="shared" ref="Y275" si="137">AVERAGE(X273:X275)</f>
        <v>7.0300050329999992</v>
      </c>
    </row>
    <row r="276" spans="1:25">
      <c r="A276" s="3">
        <v>45139</v>
      </c>
      <c r="B276" s="8">
        <v>26.504735</v>
      </c>
      <c r="C276" s="37" t="s">
        <v>8</v>
      </c>
      <c r="D276" s="9">
        <f t="shared" ref="D276" si="138">AVERAGE(B274:B276)</f>
        <v>30.529068666666664</v>
      </c>
      <c r="E276" s="12">
        <v>10.846251000000001</v>
      </c>
      <c r="F276" s="36">
        <v>2.5989358659999997</v>
      </c>
      <c r="G276" s="11">
        <f t="shared" ref="G276" si="139">AVERAGE(F274:F276)</f>
        <v>2.9291885799999995</v>
      </c>
      <c r="H276" s="38">
        <v>10.329390999999999</v>
      </c>
      <c r="I276" s="36">
        <v>17.443086272999999</v>
      </c>
      <c r="J276" s="11">
        <f t="shared" ref="J276" si="140">AVERAGE(I274:I276)</f>
        <v>10.297975541333331</v>
      </c>
      <c r="K276" s="38">
        <v>8.8882790000000007</v>
      </c>
      <c r="L276" s="36">
        <v>-10.430596842</v>
      </c>
      <c r="M276" s="11">
        <f t="shared" ref="M276" si="141">AVERAGE(L274:L276)</f>
        <v>-1.0669964173333319</v>
      </c>
      <c r="N276" s="38">
        <v>25.139382999999999</v>
      </c>
      <c r="O276" s="36">
        <v>2.7656401699999975</v>
      </c>
      <c r="P276" s="11">
        <f t="shared" ref="P276" si="142">AVERAGE(O274:O276)</f>
        <v>5.535302137333332</v>
      </c>
      <c r="Q276" s="38">
        <v>-11.554107</v>
      </c>
      <c r="R276" s="36">
        <v>-3.0885878840000007</v>
      </c>
      <c r="S276" s="11">
        <f t="shared" ref="S276" si="143">AVERAGE(R274:R276)</f>
        <v>3.8588655599999999</v>
      </c>
      <c r="T276" s="12">
        <v>13.2313885</v>
      </c>
      <c r="U276" s="8" t="s">
        <v>8</v>
      </c>
      <c r="V276" s="11">
        <f t="shared" ref="V276" si="144">AVERAGE(T274:T276)</f>
        <v>14.679924833333333</v>
      </c>
      <c r="W276" s="12">
        <v>2.9070230000000001</v>
      </c>
      <c r="X276" s="8">
        <v>8.6462447220000005</v>
      </c>
      <c r="Y276" s="11">
        <f t="shared" ref="Y276" si="145">AVERAGE(X274:X276)</f>
        <v>6.2388120536666669</v>
      </c>
    </row>
    <row r="277" spans="1:25">
      <c r="A277" s="3">
        <v>45170</v>
      </c>
      <c r="B277" s="8">
        <v>8.3522719999999993</v>
      </c>
      <c r="C277" s="37" t="s">
        <v>8</v>
      </c>
      <c r="D277" s="9">
        <f t="shared" ref="D277" si="146">AVERAGE(B275:B277)</f>
        <v>22.289244999999998</v>
      </c>
      <c r="E277" s="12">
        <v>13.750603</v>
      </c>
      <c r="F277" s="36">
        <v>11.466483799999999</v>
      </c>
      <c r="G277" s="11">
        <f t="shared" ref="G277" si="147">AVERAGE(F275:F277)</f>
        <v>5.8332635946666658</v>
      </c>
      <c r="H277" s="38">
        <v>-1.387297</v>
      </c>
      <c r="I277" s="36">
        <v>10.135253616</v>
      </c>
      <c r="J277" s="11">
        <f t="shared" ref="J277" si="148">AVERAGE(I275:I277)</f>
        <v>13.686475638666666</v>
      </c>
      <c r="K277" s="38">
        <v>-11.772783</v>
      </c>
      <c r="L277" s="36">
        <v>7.9605050939999984</v>
      </c>
      <c r="M277" s="11">
        <f t="shared" ref="M277" si="149">AVERAGE(L275:L277)</f>
        <v>-2.0093301573333329</v>
      </c>
      <c r="N277" s="38">
        <v>8.871537</v>
      </c>
      <c r="O277" s="36">
        <v>0.8056596710000008</v>
      </c>
      <c r="P277" s="11">
        <f t="shared" ref="P277" si="150">AVERAGE(O275:O277)</f>
        <v>2.9975011846666653</v>
      </c>
      <c r="Q277" s="38">
        <v>-7.625667</v>
      </c>
      <c r="R277" s="36">
        <v>4.4439932790000007</v>
      </c>
      <c r="S277" s="11">
        <f t="shared" ref="S277" si="151">AVERAGE(R275:R277)</f>
        <v>1.9237533960000004</v>
      </c>
      <c r="T277" s="12">
        <v>14.470772500000001</v>
      </c>
      <c r="U277" s="8" t="s">
        <v>8</v>
      </c>
      <c r="V277" s="11">
        <f t="shared" ref="V277" si="152">AVERAGE(T275:T277)</f>
        <v>14.633927333333334</v>
      </c>
      <c r="W277" s="12">
        <v>7.8959210000000004</v>
      </c>
      <c r="X277" s="8">
        <v>17.529742236000001</v>
      </c>
      <c r="Y277" s="11">
        <f t="shared" ref="Y277" si="153">AVERAGE(X275:X277)</f>
        <v>11.403944970333333</v>
      </c>
    </row>
    <row r="278" spans="1:25">
      <c r="A278" s="3">
        <v>45200</v>
      </c>
      <c r="B278" s="8">
        <v>0.169021</v>
      </c>
      <c r="C278" s="37" t="s">
        <v>8</v>
      </c>
      <c r="D278" s="9">
        <f t="shared" ref="D278" si="154">AVERAGE(B276:B278)</f>
        <v>11.675342666666666</v>
      </c>
      <c r="E278" s="12">
        <v>-8.0346000000000001E-2</v>
      </c>
      <c r="F278" s="36">
        <v>2.1399728429999998</v>
      </c>
      <c r="G278" s="11">
        <f t="shared" ref="G278" si="155">AVERAGE(F276:F278)</f>
        <v>5.4017975030000001</v>
      </c>
      <c r="H278" s="38">
        <v>-2.335378</v>
      </c>
      <c r="I278" s="36">
        <v>6.1473456779999989</v>
      </c>
      <c r="J278" s="11">
        <f t="shared" ref="J278" si="156">AVERAGE(I276:I278)</f>
        <v>11.241895188999999</v>
      </c>
      <c r="K278" s="38">
        <v>-7.5711320000000004</v>
      </c>
      <c r="L278" s="36">
        <v>-9.4908609130000006</v>
      </c>
      <c r="M278" s="11">
        <f t="shared" ref="M278" si="157">AVERAGE(L276:L278)</f>
        <v>-3.9869842203333339</v>
      </c>
      <c r="N278" s="38">
        <v>-1.3439589999999999</v>
      </c>
      <c r="O278" s="36">
        <v>-8.9511238169999991</v>
      </c>
      <c r="P278" s="11">
        <f t="shared" ref="P278" si="158">AVERAGE(O276:O278)</f>
        <v>-1.793274658666667</v>
      </c>
      <c r="Q278" s="38">
        <v>-5.8475349999999997</v>
      </c>
      <c r="R278" s="36">
        <v>11.25361565</v>
      </c>
      <c r="S278" s="11">
        <f t="shared" ref="S278" si="159">AVERAGE(R276:R278)</f>
        <v>4.2030070149999998</v>
      </c>
      <c r="T278" s="12">
        <v>12.594829499999999</v>
      </c>
      <c r="U278" s="8" t="s">
        <v>8</v>
      </c>
      <c r="V278" s="11">
        <f t="shared" ref="V278" si="160">AVERAGE(T276:T278)</f>
        <v>13.432330166666667</v>
      </c>
      <c r="W278" s="12">
        <v>5.1518930000000003</v>
      </c>
      <c r="X278" s="8">
        <v>14.796473071000001</v>
      </c>
      <c r="Y278" s="11">
        <f t="shared" ref="Y278" si="161">AVERAGE(X276:X278)</f>
        <v>13.657486676333335</v>
      </c>
    </row>
    <row r="279" spans="1:25">
      <c r="A279" s="3">
        <v>45231</v>
      </c>
      <c r="B279" s="8">
        <v>-11.332727999999999</v>
      </c>
      <c r="C279" s="37" t="s">
        <v>8</v>
      </c>
      <c r="D279" s="9">
        <f t="shared" ref="D279" si="162">AVERAGE(B277:B279)</f>
        <v>-0.93714499999999978</v>
      </c>
      <c r="E279" s="12">
        <v>7.934043</v>
      </c>
      <c r="F279" s="36">
        <v>16.224007182000001</v>
      </c>
      <c r="G279" s="11">
        <f t="shared" ref="G279" si="163">AVERAGE(F277:F279)</f>
        <v>9.9434879416666657</v>
      </c>
      <c r="H279" s="38">
        <v>-11.718501</v>
      </c>
      <c r="I279" s="36">
        <v>-5.4062709550000001</v>
      </c>
      <c r="J279" s="11">
        <f t="shared" ref="J279" si="164">AVERAGE(I277:I279)</f>
        <v>3.6254427796666668</v>
      </c>
      <c r="K279" s="38">
        <v>-3.8834849999999999</v>
      </c>
      <c r="L279" s="36">
        <v>18.088643099999999</v>
      </c>
      <c r="M279" s="11">
        <f t="shared" ref="M279" si="165">AVERAGE(L277:L279)</f>
        <v>5.5194290936666661</v>
      </c>
      <c r="N279" s="38">
        <v>-13.223769000000001</v>
      </c>
      <c r="O279" s="36">
        <v>-11.449152348</v>
      </c>
      <c r="P279" s="11">
        <f t="shared" ref="P279" si="166">AVERAGE(O277:O279)</f>
        <v>-6.5315388313333331</v>
      </c>
      <c r="Q279" s="38">
        <v>-14.116077000000001</v>
      </c>
      <c r="R279" s="36">
        <v>11.486661011999999</v>
      </c>
      <c r="S279" s="11">
        <f t="shared" ref="S279" si="167">AVERAGE(R277:R279)</f>
        <v>9.0614233136666673</v>
      </c>
      <c r="T279" s="12">
        <v>8.8902999999999999</v>
      </c>
      <c r="U279" s="8" t="s">
        <v>8</v>
      </c>
      <c r="V279" s="11">
        <f t="shared" ref="V279" si="168">AVERAGE(T277:T279)</f>
        <v>11.985300666666665</v>
      </c>
      <c r="W279" s="12">
        <v>14.685677</v>
      </c>
      <c r="X279" s="8">
        <v>14.968421248</v>
      </c>
      <c r="Y279" s="11">
        <f t="shared" ref="Y279" si="169">AVERAGE(X277:X279)</f>
        <v>15.764878851666666</v>
      </c>
    </row>
    <row r="280" spans="1:25">
      <c r="A280" s="3">
        <v>45261</v>
      </c>
      <c r="B280" s="8">
        <v>-6.0730089999999999</v>
      </c>
      <c r="C280" s="37" t="s">
        <v>8</v>
      </c>
      <c r="D280" s="9">
        <f t="shared" ref="D280" si="170">AVERAGE(B278:B280)</f>
        <v>-5.7455719999999992</v>
      </c>
      <c r="E280" s="12">
        <v>-9.9216359999999995</v>
      </c>
      <c r="F280" s="36">
        <v>-6.0709873969999997</v>
      </c>
      <c r="G280" s="11">
        <f t="shared" ref="G280" si="171">AVERAGE(F278:F280)</f>
        <v>4.0976642093333338</v>
      </c>
      <c r="H280" s="38">
        <v>-0.48100599999999999</v>
      </c>
      <c r="I280" s="36">
        <v>14.919895050999999</v>
      </c>
      <c r="J280" s="11">
        <f t="shared" ref="J280" si="172">AVERAGE(I278:I280)</f>
        <v>5.2203232579999996</v>
      </c>
      <c r="K280" s="38">
        <v>-8.3360120000000002</v>
      </c>
      <c r="L280" s="36">
        <v>13.877602433</v>
      </c>
      <c r="M280" s="11">
        <f t="shared" ref="M280" si="173">AVERAGE(L278:L280)</f>
        <v>7.4917948733333333</v>
      </c>
      <c r="N280" s="38">
        <v>-12.766057999999999</v>
      </c>
      <c r="O280" s="36">
        <v>2.2122477440000008</v>
      </c>
      <c r="P280" s="11">
        <f t="shared" ref="P280" si="174">AVERAGE(O278:O280)</f>
        <v>-6.0626761403333331</v>
      </c>
      <c r="Q280" s="38">
        <v>-7.6721519999999996</v>
      </c>
      <c r="R280" s="36">
        <v>7.8803728269999995</v>
      </c>
      <c r="S280" s="11">
        <f t="shared" ref="S280" si="175">AVERAGE(R278:R280)</f>
        <v>10.206883162999999</v>
      </c>
      <c r="T280" s="12">
        <v>12.867411000000001</v>
      </c>
      <c r="U280" s="8" t="s">
        <v>8</v>
      </c>
      <c r="V280" s="11">
        <f t="shared" ref="V280" si="176">AVERAGE(T278:T280)</f>
        <v>11.450846833333335</v>
      </c>
      <c r="W280" s="12">
        <v>16.743447</v>
      </c>
      <c r="X280" s="8">
        <v>15.59686889</v>
      </c>
      <c r="Y280" s="11">
        <f t="shared" ref="Y280" si="177">AVERAGE(X278:X280)</f>
        <v>15.120587736333334</v>
      </c>
    </row>
  </sheetData>
  <mergeCells count="17"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2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26</v>
      </c>
    </row>
    <row r="2" spans="1:10">
      <c r="A2" s="1" t="s">
        <v>825</v>
      </c>
    </row>
    <row r="3" spans="1:10">
      <c r="A3" s="2" t="s">
        <v>827</v>
      </c>
    </row>
    <row r="4" spans="1:10">
      <c r="A4" s="2" t="s">
        <v>926</v>
      </c>
    </row>
    <row r="5" spans="1:10" ht="45" customHeight="1">
      <c r="A5" s="70" t="s">
        <v>0</v>
      </c>
      <c r="B5" s="64" t="s">
        <v>921</v>
      </c>
      <c r="C5" s="65"/>
      <c r="D5" s="66"/>
      <c r="E5" s="64" t="s">
        <v>922</v>
      </c>
      <c r="F5" s="65"/>
      <c r="G5" s="66"/>
      <c r="H5" s="64" t="s">
        <v>923</v>
      </c>
      <c r="I5" s="65"/>
      <c r="J5" s="66"/>
    </row>
    <row r="6" spans="1:1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</row>
    <row r="7" spans="1:10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8</v>
      </c>
      <c r="D111" s="11">
        <f t="shared" ref="D111" si="18">AVERAGE(B110:B111)</f>
        <v>-85.659130561414003</v>
      </c>
      <c r="E111" s="10">
        <v>-88.320785223078403</v>
      </c>
      <c r="F111" s="8" t="s">
        <v>8</v>
      </c>
      <c r="G111" s="11">
        <f t="shared" ref="G111" si="19">AVERAGE(E110:E111)</f>
        <v>-89.006779837199161</v>
      </c>
      <c r="H111" s="10">
        <v>-69.949306803915803</v>
      </c>
      <c r="I111" s="8" t="s">
        <v>8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8</v>
      </c>
      <c r="D112" s="11">
        <f t="shared" ref="D112" si="21">AVERAGE(B111:B112)</f>
        <v>-85.685584717800452</v>
      </c>
      <c r="E112" s="10">
        <v>-88.990069669318203</v>
      </c>
      <c r="F112" s="8" t="s">
        <v>8</v>
      </c>
      <c r="G112" s="11">
        <f t="shared" ref="G112" si="22">AVERAGE(E111:E112)</f>
        <v>-88.655427446198303</v>
      </c>
      <c r="H112" s="10">
        <v>-71.771156393938597</v>
      </c>
      <c r="I112" s="8" t="s">
        <v>8</v>
      </c>
      <c r="J112" s="11">
        <f t="shared" ref="J112" si="23">AVERAGE(H111:H112)</f>
        <v>-70.8602315989272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0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770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465</v>
      </c>
      <c r="C6" s="73"/>
      <c r="D6" s="79"/>
      <c r="E6" s="72" t="s">
        <v>465</v>
      </c>
      <c r="F6" s="73"/>
      <c r="G6" s="79"/>
      <c r="H6" s="72" t="s">
        <v>465</v>
      </c>
      <c r="I6" s="73"/>
      <c r="J6" s="79"/>
      <c r="K6" s="72" t="s">
        <v>465</v>
      </c>
      <c r="L6" s="73"/>
      <c r="M6" s="79"/>
      <c r="N6" s="72" t="s">
        <v>465</v>
      </c>
      <c r="O6" s="73"/>
      <c r="P6" s="79"/>
      <c r="Q6" s="72" t="s">
        <v>465</v>
      </c>
      <c r="R6" s="73"/>
      <c r="S6" s="79"/>
      <c r="T6" s="72" t="s">
        <v>465</v>
      </c>
      <c r="U6" s="73"/>
      <c r="V6" s="79"/>
      <c r="W6" s="72" t="s">
        <v>465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-19.60124569433334</v>
      </c>
      <c r="D8" s="9" t="s">
        <v>8</v>
      </c>
      <c r="E8" s="12">
        <v>5.3164489333333345</v>
      </c>
      <c r="F8" s="8">
        <v>1.5919219793333346</v>
      </c>
      <c r="G8" s="11" t="s">
        <v>8</v>
      </c>
      <c r="H8" s="12">
        <v>39.571372526666657</v>
      </c>
      <c r="I8" s="8">
        <v>20.351745716666656</v>
      </c>
      <c r="J8" s="11" t="s">
        <v>8</v>
      </c>
      <c r="K8" s="12">
        <v>15.684774748333332</v>
      </c>
      <c r="L8" s="8">
        <v>-11.714121224666666</v>
      </c>
      <c r="M8" s="11" t="s">
        <v>8</v>
      </c>
      <c r="N8" s="12">
        <v>-12.601915076666671</v>
      </c>
      <c r="O8" s="8">
        <v>-12.441488737666671</v>
      </c>
      <c r="P8" s="11" t="s">
        <v>8</v>
      </c>
      <c r="Q8" s="12">
        <v>35.439220853333325</v>
      </c>
      <c r="R8" s="8">
        <v>6.5913060023333259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-14.978505723333342</v>
      </c>
      <c r="D9" s="9" t="s">
        <v>8</v>
      </c>
      <c r="E9" s="12">
        <v>11.599649733333333</v>
      </c>
      <c r="F9" s="8">
        <v>2.1368353813333325</v>
      </c>
      <c r="G9" s="11" t="s">
        <v>8</v>
      </c>
      <c r="H9" s="12">
        <v>36.453152566666652</v>
      </c>
      <c r="I9" s="8">
        <v>18.534007551666651</v>
      </c>
      <c r="J9" s="11" t="s">
        <v>8</v>
      </c>
      <c r="K9" s="12">
        <v>23.517300768333328</v>
      </c>
      <c r="L9" s="8">
        <v>-4.1386332656666731</v>
      </c>
      <c r="M9" s="11" t="s">
        <v>8</v>
      </c>
      <c r="N9" s="12">
        <v>-5.931349096666672</v>
      </c>
      <c r="O9" s="8">
        <v>-17.250212368666674</v>
      </c>
      <c r="P9" s="11" t="s">
        <v>8</v>
      </c>
      <c r="Q9" s="12">
        <v>56.789104213333331</v>
      </c>
      <c r="R9" s="8">
        <v>22.464162896333335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6.3643493079999978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7.7611803659999996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8.6071344189999994</v>
      </c>
      <c r="Y35" s="11">
        <f>AVERAGE(X33:X35)</f>
        <v>7.5775546976666659</v>
      </c>
    </row>
    <row r="36" spans="1:25">
      <c r="A36" s="3">
        <v>37834</v>
      </c>
      <c r="B36" s="8">
        <v>-33.444523523333338</v>
      </c>
      <c r="C36" s="37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7.3106799359999997</v>
      </c>
      <c r="Y36" s="11">
        <f t="shared" ref="Y36:Y74" si="6">AVERAGE(X34:X36)</f>
        <v>7.8929982403333332</v>
      </c>
    </row>
    <row r="37" spans="1:25">
      <c r="A37" s="3">
        <v>37865</v>
      </c>
      <c r="B37" s="8">
        <v>-20.152390843333336</v>
      </c>
      <c r="C37" s="37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7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7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7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7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7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7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7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7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7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7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7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7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7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7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7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7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7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7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7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7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7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7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7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7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7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7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7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7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7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7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7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7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7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7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7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7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7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7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7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7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7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7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7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7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7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7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7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7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7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7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7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7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7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7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7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7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7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7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7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7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7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7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7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7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7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7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7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7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7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7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7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7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7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7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7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7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7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7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7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7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7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7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7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7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7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7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7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7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7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7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7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7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7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7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7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7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7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7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7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7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7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7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7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7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7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7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7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7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7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7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7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7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7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7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7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7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7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7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7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7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7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7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7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7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7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7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7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7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7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7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7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7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7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7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7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7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7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7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7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7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7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7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7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7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7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7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7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7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7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7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7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7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7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7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7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7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7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7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7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7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7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7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7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7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7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7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7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7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7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7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7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7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7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7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7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7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7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7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7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7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7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7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7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7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7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7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7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7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7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7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7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7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7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7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7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7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7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7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7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7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7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7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7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7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7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7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7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7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7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7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7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7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7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7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7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7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7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7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7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7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7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7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7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7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7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7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7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7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7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7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7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7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7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7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7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7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7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8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7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8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7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8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  <row r="277" spans="1:25">
      <c r="A277" s="3">
        <v>45170</v>
      </c>
      <c r="B277" s="8">
        <v>33.685355000000001</v>
      </c>
      <c r="C277" s="37">
        <v>8.6738220300000002</v>
      </c>
      <c r="D277" s="9">
        <f t="shared" ref="D277" si="149">AVERAGE(C275:C277)</f>
        <v>15.878848991666667</v>
      </c>
      <c r="E277" s="12">
        <v>19.815854999999999</v>
      </c>
      <c r="F277" s="8">
        <v>3.9973703869999984</v>
      </c>
      <c r="G277" s="11">
        <f t="shared" ref="G277" si="150">AVERAGE(F275:F277)</f>
        <v>6.4248498609999993</v>
      </c>
      <c r="H277" s="12">
        <v>-9.8182869999999998</v>
      </c>
      <c r="I277" s="8">
        <v>6.824630216000001</v>
      </c>
      <c r="J277" s="11">
        <f t="shared" ref="J277" si="151">AVERAGE(I275:I277)</f>
        <v>4.7161521640000004</v>
      </c>
      <c r="K277" s="12">
        <v>-1.795158</v>
      </c>
      <c r="L277" s="8">
        <v>10.387672695999999</v>
      </c>
      <c r="M277" s="11">
        <f t="shared" ref="M277" si="152">AVERAGE(L275:L277)</f>
        <v>14.112622221999999</v>
      </c>
      <c r="N277" s="12">
        <v>31.374290999999999</v>
      </c>
      <c r="O277" s="8">
        <v>9.8385001539999983</v>
      </c>
      <c r="P277" s="11">
        <f t="shared" ref="P277" si="153">AVERAGE(O275:O277)</f>
        <v>11.525821301333332</v>
      </c>
      <c r="Q277" s="12">
        <v>-16.648800000000001</v>
      </c>
      <c r="R277" s="8">
        <v>14.251056665</v>
      </c>
      <c r="S277" s="11">
        <f t="shared" ref="S277" si="154">AVERAGE(R275:R277)</f>
        <v>12.710947203333333</v>
      </c>
      <c r="T277" s="12">
        <v>-2.3927385000000001</v>
      </c>
      <c r="U277" s="8" t="s">
        <v>8</v>
      </c>
      <c r="V277" s="11">
        <f t="shared" ref="V277" si="155">AVERAGE(T275:T277)</f>
        <v>-3.2364979999999997</v>
      </c>
      <c r="W277" s="12">
        <v>-12.919072</v>
      </c>
      <c r="X277" s="8">
        <v>2.8793567590000002</v>
      </c>
      <c r="Y277" s="11">
        <f t="shared" ref="Y277" si="156">AVERAGE(X275:X277)</f>
        <v>7.7999253719999997</v>
      </c>
    </row>
    <row r="278" spans="1:25">
      <c r="A278" s="3">
        <v>45200</v>
      </c>
      <c r="B278" s="8">
        <v>16.972932</v>
      </c>
      <c r="C278" s="37">
        <v>-1.6255151870000013</v>
      </c>
      <c r="D278" s="9">
        <f t="shared" ref="D278" si="157">AVERAGE(C276:C278)</f>
        <v>7.9787558496666655</v>
      </c>
      <c r="E278" s="12">
        <v>7.1332139999999997</v>
      </c>
      <c r="F278" s="8">
        <v>-1.8500050139999997</v>
      </c>
      <c r="G278" s="11">
        <f t="shared" ref="G278" si="158">AVERAGE(F276:F278)</f>
        <v>2.5708137866666663</v>
      </c>
      <c r="H278" s="12">
        <v>-13.855086999999999</v>
      </c>
      <c r="I278" s="8">
        <v>4.5702967770000011</v>
      </c>
      <c r="J278" s="11">
        <f t="shared" ref="J278" si="159">AVERAGE(I276:I278)</f>
        <v>4.6670074260000005</v>
      </c>
      <c r="K278" s="12">
        <v>-22.517969000000001</v>
      </c>
      <c r="L278" s="8">
        <v>2.2805999159999999</v>
      </c>
      <c r="M278" s="11">
        <f t="shared" ref="M278" si="160">AVERAGE(L276:L278)</f>
        <v>10.228631347666667</v>
      </c>
      <c r="N278" s="12">
        <v>1.9818640000000001</v>
      </c>
      <c r="O278" s="8">
        <v>-2.7163877240000005</v>
      </c>
      <c r="P278" s="11">
        <f t="shared" ref="P278" si="161">AVERAGE(O276:O278)</f>
        <v>4.4310826659999991</v>
      </c>
      <c r="Q278" s="12">
        <v>-15.211645000000001</v>
      </c>
      <c r="R278" s="8">
        <v>14.742823158</v>
      </c>
      <c r="S278" s="11">
        <f t="shared" ref="S278" si="162">AVERAGE(R276:R278)</f>
        <v>11.658338907000001</v>
      </c>
      <c r="T278" s="12">
        <v>-0.73503450000000004</v>
      </c>
      <c r="U278" s="8" t="s">
        <v>8</v>
      </c>
      <c r="V278" s="11">
        <f t="shared" ref="V278" si="163">AVERAGE(T276:T278)</f>
        <v>-3.13076</v>
      </c>
      <c r="W278" s="12">
        <v>-9.8317169999999994</v>
      </c>
      <c r="X278" s="8">
        <v>7.4237401609999996</v>
      </c>
      <c r="Y278" s="11">
        <f t="shared" ref="Y278" si="164">AVERAGE(X276:X278)</f>
        <v>6.405333229</v>
      </c>
    </row>
    <row r="279" spans="1:25">
      <c r="A279" s="3">
        <v>45231</v>
      </c>
      <c r="B279" s="8">
        <v>4.1035839999999997</v>
      </c>
      <c r="C279" s="37">
        <v>1.2398877779999995</v>
      </c>
      <c r="D279" s="9">
        <f t="shared" ref="D279" si="165">AVERAGE(C277:C279)</f>
        <v>2.7627315403333328</v>
      </c>
      <c r="E279" s="12">
        <v>-5.5784890000000003</v>
      </c>
      <c r="F279" s="8">
        <v>-1.8688124490000004</v>
      </c>
      <c r="G279" s="11">
        <f t="shared" ref="G279" si="166">AVERAGE(F277:F279)</f>
        <v>9.2850974666666072E-2</v>
      </c>
      <c r="H279" s="12">
        <v>-7.5603759999999998</v>
      </c>
      <c r="I279" s="8">
        <v>10.625283223999999</v>
      </c>
      <c r="J279" s="11">
        <f t="shared" ref="J279" si="167">AVERAGE(I277:I279)</f>
        <v>7.340070072333333</v>
      </c>
      <c r="K279" s="12">
        <v>-20.955687999999999</v>
      </c>
      <c r="L279" s="8">
        <v>8.9900518340000026</v>
      </c>
      <c r="M279" s="11">
        <f t="shared" ref="M279" si="168">AVERAGE(L277:L279)</f>
        <v>7.2194414820000006</v>
      </c>
      <c r="N279" s="12">
        <v>-6.9168760000000002</v>
      </c>
      <c r="O279" s="8">
        <v>4.7883674739999993</v>
      </c>
      <c r="P279" s="11">
        <f t="shared" ref="P279" si="169">AVERAGE(O277:O279)</f>
        <v>3.970159967999999</v>
      </c>
      <c r="Q279" s="12">
        <v>-12.557589</v>
      </c>
      <c r="R279" s="8">
        <v>20.532013169999999</v>
      </c>
      <c r="S279" s="11">
        <f t="shared" ref="S279" si="170">AVERAGE(R277:R279)</f>
        <v>16.508630997666668</v>
      </c>
      <c r="T279" s="12">
        <v>5.3158304999999997</v>
      </c>
      <c r="U279" s="8" t="s">
        <v>8</v>
      </c>
      <c r="V279" s="11">
        <f t="shared" ref="V279" si="171">AVERAGE(T277:T279)</f>
        <v>0.72935249999999974</v>
      </c>
      <c r="W279" s="12">
        <v>-4.2941640000000003</v>
      </c>
      <c r="X279" s="8">
        <v>6.385718851</v>
      </c>
      <c r="Y279" s="11">
        <f t="shared" ref="Y279" si="172">AVERAGE(X277:X279)</f>
        <v>5.5629385903333342</v>
      </c>
    </row>
    <row r="280" spans="1:25">
      <c r="A280" s="3">
        <v>45261</v>
      </c>
      <c r="B280" s="8">
        <v>-26.985330999999999</v>
      </c>
      <c r="C280" s="37">
        <v>-6.5601038259999989</v>
      </c>
      <c r="D280" s="9">
        <f t="shared" ref="D280" si="173">AVERAGE(C278:C280)</f>
        <v>-2.3152437450000001</v>
      </c>
      <c r="E280" s="12">
        <v>-11.545154</v>
      </c>
      <c r="F280" s="8">
        <v>2.4327126499999991</v>
      </c>
      <c r="G280" s="11">
        <f t="shared" ref="G280" si="174">AVERAGE(F278:F280)</f>
        <v>-0.42870160433333365</v>
      </c>
      <c r="H280" s="12">
        <v>-12.156238</v>
      </c>
      <c r="I280" s="8">
        <v>1.0720375799999999</v>
      </c>
      <c r="J280" s="11">
        <f t="shared" ref="J280" si="175">AVERAGE(I278:I280)</f>
        <v>5.4225391936666663</v>
      </c>
      <c r="K280" s="12">
        <v>-13.92015</v>
      </c>
      <c r="L280" s="8">
        <v>1.8607500449999996</v>
      </c>
      <c r="M280" s="11">
        <f t="shared" ref="M280" si="176">AVERAGE(L278:L280)</f>
        <v>4.3771339316666671</v>
      </c>
      <c r="N280" s="12">
        <v>-23.393408000000001</v>
      </c>
      <c r="O280" s="8">
        <v>-2.5836754520000014</v>
      </c>
      <c r="P280" s="11">
        <f t="shared" ref="P280" si="177">AVERAGE(O278:O280)</f>
        <v>-0.17056523400000087</v>
      </c>
      <c r="Q280" s="12">
        <v>-0.67013199999999995</v>
      </c>
      <c r="R280" s="8">
        <v>29.306666514</v>
      </c>
      <c r="S280" s="11">
        <f t="shared" ref="S280" si="178">AVERAGE(R278:R280)</f>
        <v>21.527167613999996</v>
      </c>
      <c r="T280" s="12">
        <v>4.4076544999999996</v>
      </c>
      <c r="U280" s="8" t="s">
        <v>8</v>
      </c>
      <c r="V280" s="11">
        <f t="shared" ref="V280" si="179">AVERAGE(T278:T280)</f>
        <v>2.9961501666666663</v>
      </c>
      <c r="W280" s="12">
        <v>17.439948999999999</v>
      </c>
      <c r="X280" s="8">
        <v>21.889188031</v>
      </c>
      <c r="Y280" s="11">
        <f t="shared" ref="Y280" si="180">AVERAGE(X278:X280)</f>
        <v>11.899549014333333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  <mergeCell ref="A5:A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0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771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482</v>
      </c>
      <c r="C6" s="73"/>
      <c r="D6" s="79"/>
      <c r="E6" s="72" t="s">
        <v>482</v>
      </c>
      <c r="F6" s="73"/>
      <c r="G6" s="79"/>
      <c r="H6" s="72" t="s">
        <v>482</v>
      </c>
      <c r="I6" s="73"/>
      <c r="J6" s="79"/>
      <c r="K6" s="72" t="s">
        <v>482</v>
      </c>
      <c r="L6" s="73"/>
      <c r="M6" s="79"/>
      <c r="N6" s="72" t="s">
        <v>482</v>
      </c>
      <c r="O6" s="73"/>
      <c r="P6" s="79"/>
      <c r="Q6" s="72" t="s">
        <v>482</v>
      </c>
      <c r="R6" s="73"/>
      <c r="S6" s="79"/>
      <c r="T6" s="72" t="s">
        <v>482</v>
      </c>
      <c r="U6" s="73"/>
      <c r="V6" s="79"/>
      <c r="W6" s="72" t="s">
        <v>482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43.95621012700002</v>
      </c>
      <c r="D8" s="9" t="s">
        <v>8</v>
      </c>
      <c r="E8" s="12">
        <v>21.672613749999996</v>
      </c>
      <c r="F8" s="8" t="s">
        <v>8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64.426250358333334</v>
      </c>
      <c r="M8" s="11" t="s">
        <v>8</v>
      </c>
      <c r="N8" s="12">
        <v>32.534416066666665</v>
      </c>
      <c r="O8" s="8">
        <v>41.411245040666664</v>
      </c>
      <c r="P8" s="11" t="s">
        <v>8</v>
      </c>
      <c r="Q8" s="12">
        <v>42.980218500000007</v>
      </c>
      <c r="R8" s="8">
        <v>36.958430809000006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40.746351199000017</v>
      </c>
      <c r="D9" s="9" t="s">
        <v>8</v>
      </c>
      <c r="E9" s="12">
        <v>4.1485163499999951</v>
      </c>
      <c r="F9" s="8" t="s">
        <v>8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53.495334977333343</v>
      </c>
      <c r="M9" s="11" t="s">
        <v>8</v>
      </c>
      <c r="N9" s="12">
        <v>51.708471466666666</v>
      </c>
      <c r="O9" s="8">
        <v>48.434053979666665</v>
      </c>
      <c r="P9" s="11" t="s">
        <v>8</v>
      </c>
      <c r="Q9" s="12">
        <v>42.497723500000006</v>
      </c>
      <c r="R9" s="8">
        <v>39.807028740000007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94.340915600000017</v>
      </c>
      <c r="D10" s="9">
        <f>AVERAGE(C8:C10)</f>
        <v>59.681158975333346</v>
      </c>
      <c r="E10" s="12">
        <v>13.608970749999997</v>
      </c>
      <c r="F10" s="8" t="s">
        <v>8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71.216939737999994</v>
      </c>
      <c r="D12" s="9">
        <f t="shared" si="0"/>
        <v>66.985607731666676</v>
      </c>
      <c r="E12" s="12">
        <v>21.173114149999996</v>
      </c>
      <c r="F12" s="8" t="s">
        <v>8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77.208816746000011</v>
      </c>
      <c r="D13" s="9">
        <f t="shared" si="0"/>
        <v>61.274908113666676</v>
      </c>
      <c r="E13" s="12">
        <v>13.598311549999998</v>
      </c>
      <c r="F13" s="8" t="s">
        <v>8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57.12008748800001</v>
      </c>
      <c r="D14" s="9">
        <f t="shared" si="0"/>
        <v>68.515281324</v>
      </c>
      <c r="E14" s="12">
        <v>13.668064949999994</v>
      </c>
      <c r="F14" s="8" t="s">
        <v>8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62.567391251000011</v>
      </c>
      <c r="D15" s="9">
        <f t="shared" si="0"/>
        <v>65.632098495000008</v>
      </c>
      <c r="E15" s="12">
        <v>15.422841349999992</v>
      </c>
      <c r="F15" s="8" t="s">
        <v>8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56.170058701000016</v>
      </c>
      <c r="D16" s="9">
        <f t="shared" si="0"/>
        <v>58.619179146666681</v>
      </c>
      <c r="E16" s="12">
        <v>4.8774205499999939</v>
      </c>
      <c r="F16" s="8" t="s">
        <v>8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55.489140703000018</v>
      </c>
      <c r="D17" s="9">
        <f t="shared" si="0"/>
        <v>58.075530218333348</v>
      </c>
      <c r="E17" s="12">
        <v>13.318697549999996</v>
      </c>
      <c r="F17" s="8" t="s">
        <v>8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49.522282714000021</v>
      </c>
      <c r="D18" s="9">
        <f t="shared" si="0"/>
        <v>53.727160706000014</v>
      </c>
      <c r="E18" s="12">
        <v>-35.934236250000005</v>
      </c>
      <c r="F18" s="8" t="s">
        <v>8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45.965196562000017</v>
      </c>
      <c r="D19" s="9">
        <f t="shared" si="0"/>
        <v>50.325539993000014</v>
      </c>
      <c r="E19" s="12">
        <v>-39.535031250000003</v>
      </c>
      <c r="F19" s="8" t="s">
        <v>8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22.972720435000003</v>
      </c>
      <c r="D20" s="9">
        <f t="shared" si="0"/>
        <v>39.486733237000017</v>
      </c>
      <c r="E20" s="12">
        <v>-5.2558106500000035</v>
      </c>
      <c r="F20" s="8" t="s">
        <v>8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23.778949736000001</v>
      </c>
      <c r="D21" s="9">
        <f t="shared" si="0"/>
        <v>30.90562224433334</v>
      </c>
      <c r="E21" s="12">
        <v>-21.308212450000006</v>
      </c>
      <c r="F21" s="8" t="s">
        <v>8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36.577519523000014</v>
      </c>
      <c r="D22" s="9">
        <f t="shared" si="0"/>
        <v>27.776396564666669</v>
      </c>
      <c r="E22" s="12">
        <v>-28.013855450000008</v>
      </c>
      <c r="F22" s="8" t="s">
        <v>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54.308492490000013</v>
      </c>
      <c r="D23" s="9">
        <f t="shared" si="0"/>
        <v>38.221653916333345</v>
      </c>
      <c r="E23" s="12">
        <v>-24.145340850000004</v>
      </c>
      <c r="F23" s="8" t="s">
        <v>8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17.947953241000004</v>
      </c>
      <c r="D24" s="9">
        <f t="shared" si="0"/>
        <v>36.277988418000014</v>
      </c>
      <c r="E24" s="12">
        <v>-25.831013650000003</v>
      </c>
      <c r="F24" s="8" t="s">
        <v>8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36.981824695000014</v>
      </c>
      <c r="D25" s="9">
        <f t="shared" si="0"/>
        <v>36.412756808666678</v>
      </c>
      <c r="E25" s="12">
        <v>-36.563004650000011</v>
      </c>
      <c r="F25" s="8" t="s">
        <v>8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39.61643272500001</v>
      </c>
      <c r="D26" s="9">
        <f t="shared" si="0"/>
        <v>31.515403553666676</v>
      </c>
      <c r="E26" s="12">
        <v>-72.246174850000003</v>
      </c>
      <c r="F26" s="8" t="s">
        <v>8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26.243526993000014</v>
      </c>
      <c r="D27" s="9">
        <f t="shared" si="0"/>
        <v>34.280594804333347</v>
      </c>
      <c r="E27" s="12">
        <v>-52.91533905</v>
      </c>
      <c r="F27" s="8" t="s">
        <v>8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29.124085398000013</v>
      </c>
      <c r="D28" s="9">
        <f t="shared" si="0"/>
        <v>31.66134837200001</v>
      </c>
      <c r="E28" s="12">
        <v>-28.419244650000003</v>
      </c>
      <c r="F28" s="8" t="s">
        <v>8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30.312455570000012</v>
      </c>
      <c r="D29" s="9">
        <f t="shared" si="0"/>
        <v>28.560022653666678</v>
      </c>
      <c r="E29" s="12">
        <v>-74.662442850000005</v>
      </c>
      <c r="F29" s="8" t="s">
        <v>8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30.47521577600001</v>
      </c>
      <c r="D30" s="9">
        <f t="shared" si="0"/>
        <v>29.970585581333342</v>
      </c>
      <c r="E30" s="12">
        <v>-82.049726850000013</v>
      </c>
      <c r="F30" s="8" t="s">
        <v>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18.171458219000016</v>
      </c>
      <c r="D31" s="9">
        <f t="shared" si="0"/>
        <v>26.319709855000013</v>
      </c>
      <c r="E31" s="12">
        <v>-29.217681450000008</v>
      </c>
      <c r="F31" s="8" t="s">
        <v>8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34.19197392800001</v>
      </c>
      <c r="D32" s="9">
        <f t="shared" si="0"/>
        <v>27.612882641000013</v>
      </c>
      <c r="E32" s="12">
        <v>-44.705479050000008</v>
      </c>
      <c r="F32" s="8" t="s">
        <v>8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21.732891428000006</v>
      </c>
      <c r="D33" s="9">
        <f t="shared" si="0"/>
        <v>24.698774525000008</v>
      </c>
      <c r="E33" s="12">
        <v>-52.425041650000004</v>
      </c>
      <c r="F33" s="8" t="s">
        <v>8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21.328362988000009</v>
      </c>
      <c r="D34" s="9">
        <f t="shared" si="0"/>
        <v>25.751076114666674</v>
      </c>
      <c r="E34" s="12">
        <v>-52.23076125</v>
      </c>
      <c r="F34" s="8" t="s">
        <v>8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17.462578714000006</v>
      </c>
      <c r="D35" s="9">
        <f t="shared" si="0"/>
        <v>20.174611043333339</v>
      </c>
      <c r="E35" s="12">
        <v>-45.230950450000009</v>
      </c>
      <c r="F35" s="8" t="s">
        <v>8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14.800567473000001</v>
      </c>
      <c r="D36" s="9">
        <f t="shared" si="0"/>
        <v>17.86383639166667</v>
      </c>
      <c r="E36" s="12">
        <v>-53.07481425000001</v>
      </c>
      <c r="F36" s="8" t="s">
        <v>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7.4572423120000044</v>
      </c>
      <c r="D37" s="9">
        <f t="shared" si="0"/>
        <v>13.24012949966667</v>
      </c>
      <c r="E37" s="12">
        <v>-31.760677650000005</v>
      </c>
      <c r="F37" s="8" t="s">
        <v>8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21.398644630000003</v>
      </c>
      <c r="D38" s="9">
        <f t="shared" si="0"/>
        <v>14.55215147166667</v>
      </c>
      <c r="E38" s="12">
        <v>-29.985398450000005</v>
      </c>
      <c r="F38" s="8" t="s">
        <v>8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18.599156323000003</v>
      </c>
      <c r="D39" s="9">
        <f t="shared" si="0"/>
        <v>15.818347755000005</v>
      </c>
      <c r="E39" s="12">
        <v>-27.483858650000002</v>
      </c>
      <c r="F39" s="8" t="s">
        <v>8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71.206465101999996</v>
      </c>
      <c r="D40" s="9">
        <f t="shared" si="0"/>
        <v>37.068088684999999</v>
      </c>
      <c r="E40" s="12">
        <v>-27.010330850000003</v>
      </c>
      <c r="F40" s="8" t="s">
        <v>8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20.048498437000006</v>
      </c>
      <c r="D41" s="9">
        <f t="shared" si="0"/>
        <v>36.618039954000004</v>
      </c>
      <c r="E41" s="12">
        <v>-28.250653250000006</v>
      </c>
      <c r="F41" s="8" t="s">
        <v>8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16.595138392999999</v>
      </c>
      <c r="D42" s="9">
        <f t="shared" si="0"/>
        <v>35.950033977333334</v>
      </c>
      <c r="E42" s="12">
        <v>-24.996750250000005</v>
      </c>
      <c r="F42" s="8" t="s">
        <v>8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50.353506959000015</v>
      </c>
      <c r="D43" s="9">
        <f t="shared" si="0"/>
        <v>28.999047929666673</v>
      </c>
      <c r="E43" s="12">
        <v>-24.213347650000003</v>
      </c>
      <c r="F43" s="8" t="s">
        <v>8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49.96911316500001</v>
      </c>
      <c r="D44" s="9">
        <f t="shared" si="0"/>
        <v>38.972586172333344</v>
      </c>
      <c r="E44" s="12">
        <v>-23.028954050000003</v>
      </c>
      <c r="F44" s="8" t="s">
        <v>8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55.445922474000014</v>
      </c>
      <c r="D45" s="9">
        <f t="shared" si="0"/>
        <v>51.92284753266668</v>
      </c>
      <c r="E45" s="12">
        <v>-6.1003096500000025</v>
      </c>
      <c r="F45" s="8" t="s">
        <v>8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35.578596338000011</v>
      </c>
      <c r="D46" s="9">
        <f t="shared" si="0"/>
        <v>46.997877325666678</v>
      </c>
      <c r="E46" s="12">
        <v>-3.7955338500000044</v>
      </c>
      <c r="F46" s="8" t="s">
        <v>8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40.084251437000006</v>
      </c>
      <c r="D47" s="9">
        <f t="shared" si="0"/>
        <v>43.702923416333341</v>
      </c>
      <c r="E47" s="12">
        <v>-5.2030318500000048</v>
      </c>
      <c r="F47" s="8" t="s">
        <v>8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48.462884017000007</v>
      </c>
      <c r="D48" s="9">
        <f t="shared" si="0"/>
        <v>41.375243930666677</v>
      </c>
      <c r="E48" s="12">
        <v>-37.791151850000006</v>
      </c>
      <c r="F48" s="8" t="s">
        <v>8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36.066254046000005</v>
      </c>
      <c r="D49" s="9">
        <f t="shared" si="0"/>
        <v>41.537796500000006</v>
      </c>
      <c r="E49" s="12">
        <v>-45.716669850000017</v>
      </c>
      <c r="F49" s="8" t="s">
        <v>8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24.334595445000005</v>
      </c>
      <c r="D50" s="9">
        <f t="shared" si="0"/>
        <v>36.287911169333334</v>
      </c>
      <c r="E50" s="12">
        <v>-38.96574145000001</v>
      </c>
      <c r="F50" s="8" t="s">
        <v>8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55.894150800000013</v>
      </c>
      <c r="D51" s="9">
        <f t="shared" si="0"/>
        <v>38.765000097000005</v>
      </c>
      <c r="E51" s="12">
        <v>-11.525855650000004</v>
      </c>
      <c r="F51" s="8" t="s">
        <v>8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16.116822245000002</v>
      </c>
      <c r="D52" s="9">
        <f t="shared" si="0"/>
        <v>32.11518949666668</v>
      </c>
      <c r="E52" s="12">
        <v>-37.761435850000012</v>
      </c>
      <c r="F52" s="8" t="s">
        <v>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48.844555194000009</v>
      </c>
      <c r="D53" s="9">
        <f t="shared" si="0"/>
        <v>40.285176079666677</v>
      </c>
      <c r="E53" s="12">
        <v>-65.695662450000015</v>
      </c>
      <c r="F53" s="8" t="s">
        <v>8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29.11611194100001</v>
      </c>
      <c r="D54" s="9">
        <f t="shared" si="0"/>
        <v>31.359163126666676</v>
      </c>
      <c r="E54" s="12">
        <v>-35.473098450000009</v>
      </c>
      <c r="F54" s="8" t="s">
        <v>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18.162970158000004</v>
      </c>
      <c r="D55" s="9">
        <f t="shared" si="0"/>
        <v>32.041212431000012</v>
      </c>
      <c r="E55" s="12">
        <v>-53.663405250000004</v>
      </c>
      <c r="F55" s="8" t="s">
        <v>8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16.253454628</v>
      </c>
      <c r="D56" s="9">
        <f t="shared" si="0"/>
        <v>21.177512242333339</v>
      </c>
      <c r="E56" s="12">
        <v>-28.660383850000002</v>
      </c>
      <c r="F56" s="8" t="s">
        <v>8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16.609974458000011</v>
      </c>
      <c r="D57" s="9">
        <f t="shared" si="0"/>
        <v>17.008799748000005</v>
      </c>
      <c r="E57" s="12">
        <v>3.9160309499999935</v>
      </c>
      <c r="F57" s="8" t="s">
        <v>8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1.7170239640000018</v>
      </c>
      <c r="D58" s="9">
        <f t="shared" si="0"/>
        <v>11.526817683333336</v>
      </c>
      <c r="E58" s="12">
        <v>-8.2222284500000029</v>
      </c>
      <c r="F58" s="8" t="s">
        <v>8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3.6292029190000044</v>
      </c>
      <c r="D59" s="9">
        <f t="shared" si="0"/>
        <v>7.3187337803333392</v>
      </c>
      <c r="E59" s="12">
        <v>-23.721180850000003</v>
      </c>
      <c r="F59" s="8" t="s">
        <v>8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19.998586302000003</v>
      </c>
      <c r="D60" s="9">
        <f t="shared" si="0"/>
        <v>8.4482710616666701</v>
      </c>
      <c r="E60" s="12">
        <v>-19.797943850000003</v>
      </c>
      <c r="F60" s="8" t="s">
        <v>8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11.500888783000006</v>
      </c>
      <c r="D61" s="9">
        <f t="shared" si="0"/>
        <v>11.709559334666672</v>
      </c>
      <c r="E61" s="12">
        <v>-49.003022850000008</v>
      </c>
      <c r="F61" s="8" t="s">
        <v>8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14.601966931000007</v>
      </c>
      <c r="D62" s="9">
        <f t="shared" si="0"/>
        <v>15.367147338666671</v>
      </c>
      <c r="E62" s="12">
        <v>-49.667583450000009</v>
      </c>
      <c r="F62" s="8" t="s">
        <v>8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9.9481914280000048</v>
      </c>
      <c r="D63" s="9">
        <f t="shared" si="0"/>
        <v>12.017015714000005</v>
      </c>
      <c r="E63" s="12">
        <v>-29.811532450000001</v>
      </c>
      <c r="F63" s="8" t="s">
        <v>8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13.130566129000005</v>
      </c>
      <c r="D64" s="9">
        <f t="shared" si="0"/>
        <v>12.560241496000005</v>
      </c>
      <c r="E64" s="12">
        <v>11.085269949999994</v>
      </c>
      <c r="F64" s="8" t="s">
        <v>8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11.442062466000007</v>
      </c>
      <c r="D65" s="9">
        <f t="shared" si="0"/>
        <v>11.506940007666671</v>
      </c>
      <c r="E65" s="12">
        <v>-35.255467250000009</v>
      </c>
      <c r="F65" s="8" t="s">
        <v>8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18.268540207000004</v>
      </c>
      <c r="D66" s="9">
        <f t="shared" si="0"/>
        <v>14.280389600666672</v>
      </c>
      <c r="E66" s="12">
        <v>-19.058206650000002</v>
      </c>
      <c r="F66" s="8" t="s">
        <v>8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11.509099641000002</v>
      </c>
      <c r="D67" s="9">
        <f t="shared" si="0"/>
        <v>13.739900771333339</v>
      </c>
      <c r="E67" s="12">
        <v>-33.49699145000001</v>
      </c>
      <c r="F67" s="8" t="s">
        <v>8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14.455765654000004</v>
      </c>
      <c r="D68" s="9">
        <f t="shared" si="0"/>
        <v>14.74446850066667</v>
      </c>
      <c r="E68" s="12">
        <v>-4.1789240500000053</v>
      </c>
      <c r="F68" s="8" t="s">
        <v>8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42.934470606000012</v>
      </c>
      <c r="D69" s="9">
        <f t="shared" si="0"/>
        <v>22.966445300333337</v>
      </c>
      <c r="E69" s="12">
        <v>-51.301185650000008</v>
      </c>
      <c r="F69" s="8" t="s">
        <v>8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40.402619607000013</v>
      </c>
      <c r="D70" s="9">
        <f t="shared" si="0"/>
        <v>32.597618622333343</v>
      </c>
      <c r="E70" s="12">
        <v>-19.825882450000002</v>
      </c>
      <c r="F70" s="8" t="s">
        <v>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22.257029160000005</v>
      </c>
      <c r="D71" s="9">
        <f t="shared" si="0"/>
        <v>35.198039791000006</v>
      </c>
      <c r="E71" s="12">
        <v>-42.069966050000005</v>
      </c>
      <c r="F71" s="8" t="s">
        <v>8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19.229499581000002</v>
      </c>
      <c r="D72" s="9">
        <f t="shared" si="0"/>
        <v>27.296382782666672</v>
      </c>
      <c r="E72" s="12">
        <v>-44.439554050000012</v>
      </c>
      <c r="F72" s="8" t="s">
        <v>8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31.58122181900001</v>
      </c>
      <c r="D73" s="9">
        <f t="shared" si="0"/>
        <v>24.355916853333341</v>
      </c>
      <c r="E73" s="12">
        <v>-54.915422050000011</v>
      </c>
      <c r="F73" s="8" t="s">
        <v>8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51.596538466000013</v>
      </c>
      <c r="D74" s="9">
        <f t="shared" si="0"/>
        <v>34.135753288666677</v>
      </c>
      <c r="E74" s="12">
        <v>-40.933235650000007</v>
      </c>
      <c r="F74" s="8" t="s">
        <v>8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8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36.037886124000011</v>
      </c>
      <c r="D76" s="9">
        <f t="shared" si="7"/>
        <v>36.72737982666667</v>
      </c>
      <c r="E76" s="12">
        <v>-76.734034449999996</v>
      </c>
      <c r="F76" s="8" t="s">
        <v>8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22.859725267000009</v>
      </c>
      <c r="D77" s="9">
        <f t="shared" si="7"/>
        <v>27.148442093666674</v>
      </c>
      <c r="E77" s="12">
        <v>-39.117427050000003</v>
      </c>
      <c r="F77" s="8" t="s">
        <v>8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21.323326430000005</v>
      </c>
      <c r="D78" s="9">
        <f t="shared" si="7"/>
        <v>26.740312607000007</v>
      </c>
      <c r="E78" s="12">
        <v>-24.940796450000001</v>
      </c>
      <c r="F78" s="8" t="s">
        <v>8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46.290130046000009</v>
      </c>
      <c r="D79" s="9">
        <f t="shared" si="7"/>
        <v>30.157727247666674</v>
      </c>
      <c r="E79" s="12">
        <v>-35.08083065000001</v>
      </c>
      <c r="F79" s="8" t="s">
        <v>8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27.553835128000006</v>
      </c>
      <c r="D80" s="9">
        <f t="shared" si="7"/>
        <v>31.722430534666671</v>
      </c>
      <c r="E80" s="12">
        <v>-35.715414650000014</v>
      </c>
      <c r="F80" s="8" t="s">
        <v>8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15.081892857000003</v>
      </c>
      <c r="D81" s="9">
        <f t="shared" si="7"/>
        <v>29.641952677000006</v>
      </c>
      <c r="E81" s="12">
        <v>-32.732066650000007</v>
      </c>
      <c r="F81" s="8" t="s">
        <v>8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24.60632133</v>
      </c>
      <c r="D82" s="9">
        <f t="shared" si="7"/>
        <v>22.414016438333334</v>
      </c>
      <c r="E82" s="12">
        <v>-32.033284650000006</v>
      </c>
      <c r="F82" s="8" t="s">
        <v>8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32.523256455000009</v>
      </c>
      <c r="D83" s="9">
        <f t="shared" si="7"/>
        <v>24.070490214000003</v>
      </c>
      <c r="E83" s="12">
        <v>-39.581336250000007</v>
      </c>
      <c r="F83" s="8" t="s">
        <v>8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22.692248180000007</v>
      </c>
      <c r="D84" s="9">
        <f t="shared" si="7"/>
        <v>26.607275321666673</v>
      </c>
      <c r="E84" s="12">
        <v>-60.166389049999999</v>
      </c>
      <c r="F84" s="8" t="s">
        <v>8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25.279688813000011</v>
      </c>
      <c r="D85" s="9">
        <f t="shared" si="7"/>
        <v>26.83173114933334</v>
      </c>
      <c r="E85" s="12">
        <v>-50.091798250000011</v>
      </c>
      <c r="F85" s="8" t="s">
        <v>8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28.881907338000012</v>
      </c>
      <c r="D86" s="9">
        <f t="shared" si="7"/>
        <v>25.617948110333344</v>
      </c>
      <c r="E86" s="12">
        <v>-27.016180050000003</v>
      </c>
      <c r="F86" s="8" t="s">
        <v>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28.018093115000006</v>
      </c>
      <c r="D87" s="9">
        <f t="shared" si="7"/>
        <v>27.393229755333341</v>
      </c>
      <c r="E87" s="12">
        <v>-21.287440650000008</v>
      </c>
      <c r="F87" s="8" t="s">
        <v>8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23.015973696000007</v>
      </c>
      <c r="D88" s="9">
        <f t="shared" si="7"/>
        <v>26.638658049666674</v>
      </c>
      <c r="E88" s="12">
        <v>-31.573001050000002</v>
      </c>
      <c r="F88" s="8" t="s">
        <v>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31.958933618000014</v>
      </c>
      <c r="D89" s="9">
        <f t="shared" si="7"/>
        <v>27.664333476333343</v>
      </c>
      <c r="E89" s="12">
        <v>-40.122693850000005</v>
      </c>
      <c r="F89" s="8" t="s">
        <v>8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23.317249364000002</v>
      </c>
      <c r="D90" s="9">
        <f t="shared" si="7"/>
        <v>26.097385559333343</v>
      </c>
      <c r="E90" s="12">
        <v>-60.203847849999995</v>
      </c>
      <c r="F90" s="8" t="s">
        <v>8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22.610533904</v>
      </c>
      <c r="D91" s="9">
        <f t="shared" si="7"/>
        <v>25.962238962000004</v>
      </c>
      <c r="E91" s="12">
        <v>-48.323116250000012</v>
      </c>
      <c r="F91" s="8" t="s">
        <v>8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61.020403890000004</v>
      </c>
      <c r="D92" s="9">
        <f t="shared" si="7"/>
        <v>35.649395719333334</v>
      </c>
      <c r="E92" s="12">
        <v>11.273542149999997</v>
      </c>
      <c r="F92" s="8" t="s">
        <v>8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34.858053107000003</v>
      </c>
      <c r="D93" s="9">
        <f t="shared" si="7"/>
        <v>39.496330300333334</v>
      </c>
      <c r="E93" s="12">
        <v>-50.960445650000011</v>
      </c>
      <c r="F93" s="8" t="s">
        <v>8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34.609167144000011</v>
      </c>
      <c r="D94" s="9">
        <f t="shared" si="7"/>
        <v>43.495874713666673</v>
      </c>
      <c r="E94" s="12">
        <v>-19.851682850000003</v>
      </c>
      <c r="F94" s="8" t="s">
        <v>8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35.878397799000005</v>
      </c>
      <c r="D95" s="9">
        <f t="shared" si="7"/>
        <v>35.115206016666669</v>
      </c>
      <c r="E95" s="12">
        <v>-55.744178050000009</v>
      </c>
      <c r="F95" s="8" t="s">
        <v>8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26.510902350000006</v>
      </c>
      <c r="D96" s="9">
        <f t="shared" si="7"/>
        <v>32.332822431000011</v>
      </c>
      <c r="E96" s="12">
        <v>-50.91138565</v>
      </c>
      <c r="F96" s="8" t="s">
        <v>8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23.924200775000003</v>
      </c>
      <c r="D97" s="9">
        <f t="shared" si="7"/>
        <v>28.77116697466667</v>
      </c>
      <c r="E97" s="12">
        <v>-16.027093850000007</v>
      </c>
      <c r="F97" s="8" t="s">
        <v>8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21.325039256000004</v>
      </c>
      <c r="D98" s="9">
        <f t="shared" si="7"/>
        <v>23.920047460333336</v>
      </c>
      <c r="E98" s="12">
        <v>-12.223399450000002</v>
      </c>
      <c r="F98" s="8" t="s">
        <v>8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31.02093982300001</v>
      </c>
      <c r="D99" s="9">
        <f t="shared" si="7"/>
        <v>25.423393284666673</v>
      </c>
      <c r="E99" s="12">
        <v>-36.710437250000012</v>
      </c>
      <c r="F99" s="8" t="s">
        <v>8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29.164927041000009</v>
      </c>
      <c r="D100" s="9">
        <f t="shared" si="7"/>
        <v>27.17030204000001</v>
      </c>
      <c r="E100" s="12">
        <v>-35.748395850000009</v>
      </c>
      <c r="F100" s="8" t="s">
        <v>8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19.129430637000006</v>
      </c>
      <c r="D101" s="9">
        <f t="shared" si="7"/>
        <v>26.438432500333345</v>
      </c>
      <c r="E101" s="12">
        <v>-51.219377650000013</v>
      </c>
      <c r="F101" s="8" t="s">
        <v>8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32.739946839000012</v>
      </c>
      <c r="D102" s="9">
        <f t="shared" si="7"/>
        <v>27.011434839000007</v>
      </c>
      <c r="E102" s="12">
        <v>-40.12082645000001</v>
      </c>
      <c r="F102" s="8" t="s">
        <v>8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22.923251131000004</v>
      </c>
      <c r="D103" s="9">
        <f t="shared" si="7"/>
        <v>24.930876202333341</v>
      </c>
      <c r="E103" s="12">
        <v>-3.5936620500000016</v>
      </c>
      <c r="F103" s="8" t="s">
        <v>8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18.025123202000003</v>
      </c>
      <c r="D104" s="9">
        <f t="shared" si="7"/>
        <v>24.562773724000007</v>
      </c>
      <c r="E104" s="12">
        <v>-1.9590480500000025</v>
      </c>
      <c r="F104" s="8" t="s">
        <v>8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15.063534809333337</v>
      </c>
      <c r="D105" s="9">
        <f t="shared" si="7"/>
        <v>18.670636380777779</v>
      </c>
      <c r="E105" s="12">
        <v>34.976069666666668</v>
      </c>
      <c r="F105" s="8" t="s">
        <v>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15.661891046333338</v>
      </c>
      <c r="D106" s="9">
        <f t="shared" si="7"/>
        <v>16.250183019222224</v>
      </c>
      <c r="E106" s="12">
        <v>28.466133666666671</v>
      </c>
      <c r="F106" s="8" t="s">
        <v>8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20.813983433333341</v>
      </c>
      <c r="D107" s="9">
        <f t="shared" si="7"/>
        <v>17.179803096333341</v>
      </c>
      <c r="E107" s="12">
        <v>2.5424066666666674</v>
      </c>
      <c r="F107" s="8" t="s">
        <v>8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30.223488544333339</v>
      </c>
      <c r="D108" s="9">
        <f t="shared" si="7"/>
        <v>22.233121008000008</v>
      </c>
      <c r="E108" s="12">
        <v>-17.051397333333334</v>
      </c>
      <c r="F108" s="8" t="s">
        <v>8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19.241837950333334</v>
      </c>
      <c r="D109" s="9">
        <f t="shared" si="7"/>
        <v>23.426436642666673</v>
      </c>
      <c r="E109" s="12">
        <v>-3.6197483333333311</v>
      </c>
      <c r="F109" s="8" t="s">
        <v>8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21.747896496333336</v>
      </c>
      <c r="D110" s="9">
        <f t="shared" si="7"/>
        <v>23.737740997000003</v>
      </c>
      <c r="E110" s="12">
        <v>5.398380666666668</v>
      </c>
      <c r="F110" s="8" t="s">
        <v>8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20.932347481333338</v>
      </c>
      <c r="D111" s="9">
        <f t="shared" si="7"/>
        <v>20.640693976000005</v>
      </c>
      <c r="E111" s="12">
        <v>14.810201666666668</v>
      </c>
      <c r="F111" s="8" t="s">
        <v>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20.000416133333335</v>
      </c>
      <c r="D112" s="9">
        <f t="shared" si="7"/>
        <v>20.893553370333336</v>
      </c>
      <c r="E112" s="12">
        <v>6.555119666666668</v>
      </c>
      <c r="F112" s="8" t="s">
        <v>8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22.865151278333339</v>
      </c>
      <c r="D113" s="9">
        <f t="shared" si="7"/>
        <v>21.265971631000003</v>
      </c>
      <c r="E113" s="12">
        <v>8.0630586666666666</v>
      </c>
      <c r="F113" s="8" t="s">
        <v>8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23.524017187333335</v>
      </c>
      <c r="D114" s="9">
        <f t="shared" si="7"/>
        <v>22.129861533000007</v>
      </c>
      <c r="E114" s="12">
        <v>4.4190116666666679</v>
      </c>
      <c r="F114" s="8" t="s">
        <v>8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22.574136272333334</v>
      </c>
      <c r="D115" s="9">
        <f t="shared" si="7"/>
        <v>22.987768246000002</v>
      </c>
      <c r="E115" s="12">
        <v>18.444389666666666</v>
      </c>
      <c r="F115" s="8" t="s">
        <v>8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21.48946010433334</v>
      </c>
      <c r="D116" s="9">
        <f t="shared" si="7"/>
        <v>22.529204521333337</v>
      </c>
      <c r="E116" s="12">
        <v>18.015183666666669</v>
      </c>
      <c r="F116" s="8" t="s">
        <v>8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13.250466682333338</v>
      </c>
      <c r="D117" s="9">
        <f t="shared" si="7"/>
        <v>19.104687686333339</v>
      </c>
      <c r="E117" s="12">
        <v>41.861834666666667</v>
      </c>
      <c r="F117" s="8" t="s">
        <v>8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17.625634119333334</v>
      </c>
      <c r="D118" s="9">
        <f t="shared" si="7"/>
        <v>17.45518696866667</v>
      </c>
      <c r="E118" s="12">
        <v>22.707261666666668</v>
      </c>
      <c r="F118" s="8" t="s">
        <v>8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16.664815349333338</v>
      </c>
      <c r="D119" s="9">
        <f t="shared" si="7"/>
        <v>15.846972050333337</v>
      </c>
      <c r="E119" s="12">
        <v>32.503283666666668</v>
      </c>
      <c r="F119" s="8" t="s">
        <v>8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9.5149228193333357</v>
      </c>
      <c r="D120" s="9">
        <f t="shared" si="7"/>
        <v>14.601790762666669</v>
      </c>
      <c r="E120" s="12">
        <v>-6.9831033333333314</v>
      </c>
      <c r="F120" s="8" t="s">
        <v>8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20.970086012333333</v>
      </c>
      <c r="D121" s="9">
        <f t="shared" si="7"/>
        <v>15.716608060333336</v>
      </c>
      <c r="E121" s="12">
        <v>21.125047666666667</v>
      </c>
      <c r="F121" s="8" t="s">
        <v>8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18.965064596333338</v>
      </c>
      <c r="D122" s="9">
        <f t="shared" si="7"/>
        <v>16.483357809333338</v>
      </c>
      <c r="E122" s="12">
        <v>18.435672666666669</v>
      </c>
      <c r="F122" s="8" t="s">
        <v>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21.857327524333336</v>
      </c>
      <c r="D123" s="9">
        <f t="shared" si="7"/>
        <v>20.597492711000005</v>
      </c>
      <c r="E123" s="12">
        <v>12.809044666666669</v>
      </c>
      <c r="F123" s="8" t="s">
        <v>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16.303697516333337</v>
      </c>
      <c r="D124" s="9">
        <f t="shared" si="7"/>
        <v>19.042029879000005</v>
      </c>
      <c r="E124" s="12">
        <v>9.3811396666666678</v>
      </c>
      <c r="F124" s="8" t="s">
        <v>8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21.531501439333336</v>
      </c>
      <c r="D125" s="9">
        <f t="shared" si="7"/>
        <v>19.89750882666667</v>
      </c>
      <c r="E125" s="12">
        <v>-4.428773333333333</v>
      </c>
      <c r="F125" s="8" t="s">
        <v>8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16.051187920333337</v>
      </c>
      <c r="D126" s="9">
        <f t="shared" si="7"/>
        <v>17.962128958666668</v>
      </c>
      <c r="E126" s="12">
        <v>-0.18457433333333118</v>
      </c>
      <c r="F126" s="8" t="s">
        <v>8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20.177211579333335</v>
      </c>
      <c r="D127" s="9">
        <f t="shared" si="7"/>
        <v>19.253300313</v>
      </c>
      <c r="E127" s="12">
        <v>-5.8467423333333324</v>
      </c>
      <c r="F127" s="8" t="s">
        <v>8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14.235638429333335</v>
      </c>
      <c r="D128" s="9">
        <f t="shared" si="7"/>
        <v>16.821345976333337</v>
      </c>
      <c r="E128" s="12">
        <v>-10.738844333333333</v>
      </c>
      <c r="F128" s="8" t="s">
        <v>8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13.022842277333334</v>
      </c>
      <c r="D129" s="9">
        <f t="shared" si="7"/>
        <v>15.811897428666667</v>
      </c>
      <c r="E129" s="12">
        <v>-3.2932613333333309</v>
      </c>
      <c r="F129" s="8" t="s">
        <v>8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26.19973309833334</v>
      </c>
      <c r="D130" s="9">
        <f t="shared" si="7"/>
        <v>17.819404601666669</v>
      </c>
      <c r="E130" s="12">
        <v>-0.45790433333333258</v>
      </c>
      <c r="F130" s="8" t="s">
        <v>8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0.97451029633333608</v>
      </c>
      <c r="D131" s="9">
        <f t="shared" si="7"/>
        <v>13.399028557333336</v>
      </c>
      <c r="E131" s="12">
        <v>-3.0666343333333321</v>
      </c>
      <c r="F131" s="8" t="s">
        <v>8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-10.517997898666662</v>
      </c>
      <c r="D132" s="9">
        <f t="shared" si="7"/>
        <v>5.5520818320000034</v>
      </c>
      <c r="E132" s="12">
        <v>-2.4000653333333313</v>
      </c>
      <c r="F132" s="8" t="s">
        <v>8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-1.2987858166666639</v>
      </c>
      <c r="D133" s="9">
        <f t="shared" si="7"/>
        <v>-3.6140911396666628</v>
      </c>
      <c r="E133" s="12">
        <v>-20.943907333333328</v>
      </c>
      <c r="F133" s="8" t="s">
        <v>8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-1.0962386176666634</v>
      </c>
      <c r="D134" s="9">
        <f t="shared" si="7"/>
        <v>-4.3043407776666633</v>
      </c>
      <c r="E134" s="12">
        <v>-16.161389333333332</v>
      </c>
      <c r="F134" s="8" t="s">
        <v>8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-13.04244201566666</v>
      </c>
      <c r="D135" s="9">
        <f t="shared" si="7"/>
        <v>-5.1458221499999963</v>
      </c>
      <c r="E135" s="12">
        <v>0.63619566666666838</v>
      </c>
      <c r="F135" s="8" t="s">
        <v>8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-6.3073183766666636</v>
      </c>
      <c r="D136" s="9">
        <f t="shared" si="7"/>
        <v>-6.815333003333329</v>
      </c>
      <c r="E136" s="12">
        <v>2.1895266666666675</v>
      </c>
      <c r="F136" s="8" t="s">
        <v>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-22.791404995666664</v>
      </c>
      <c r="D137" s="9">
        <f t="shared" si="7"/>
        <v>-14.04705512933333</v>
      </c>
      <c r="E137" s="12">
        <v>-10.039633333333331</v>
      </c>
      <c r="F137" s="8" t="s">
        <v>8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-13.817739722666662</v>
      </c>
      <c r="D138" s="9">
        <f t="shared" si="7"/>
        <v>-14.30548769833333</v>
      </c>
      <c r="E138" s="12">
        <v>5.5478136666666682</v>
      </c>
      <c r="F138" s="8" t="s">
        <v>8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8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1.7343195133333367</v>
      </c>
      <c r="D140" s="9">
        <f t="shared" si="14"/>
        <v>-10.687565953333326</v>
      </c>
      <c r="E140" s="12">
        <v>8.4660316666666677</v>
      </c>
      <c r="F140" s="8" t="s">
        <v>8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-6.3191683776666636</v>
      </c>
      <c r="D141" s="9">
        <f t="shared" si="14"/>
        <v>-8.1880421716666625</v>
      </c>
      <c r="E141" s="12">
        <v>-13.951967333333329</v>
      </c>
      <c r="F141" s="8" t="s">
        <v>8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-21.967885659666663</v>
      </c>
      <c r="D142" s="9">
        <f t="shared" si="14"/>
        <v>-8.8509115079999976</v>
      </c>
      <c r="E142" s="12">
        <v>-5.7757113333333328</v>
      </c>
      <c r="F142" s="8" t="s">
        <v>8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-19.523277748666661</v>
      </c>
      <c r="D143" s="9">
        <f t="shared" si="14"/>
        <v>-15.936777261999998</v>
      </c>
      <c r="E143" s="12">
        <v>-15.080601333333334</v>
      </c>
      <c r="F143" s="8" t="s">
        <v>8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-5.7320770146666638</v>
      </c>
      <c r="D144" s="9">
        <f t="shared" si="14"/>
        <v>-15.741080140999996</v>
      </c>
      <c r="E144" s="12">
        <v>-10.29714933333333</v>
      </c>
      <c r="F144" s="8" t="s">
        <v>8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-16.404672844666663</v>
      </c>
      <c r="D145" s="9">
        <f t="shared" si="14"/>
        <v>-13.886675869333331</v>
      </c>
      <c r="E145" s="12">
        <v>-25.315025333333331</v>
      </c>
      <c r="F145" s="8" t="s">
        <v>8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-19.309377377666664</v>
      </c>
      <c r="D146" s="9">
        <f t="shared" si="14"/>
        <v>-13.815375745666664</v>
      </c>
      <c r="E146" s="12">
        <v>-19.168833333333332</v>
      </c>
      <c r="F146" s="8" t="s">
        <v>8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-15.01312028066666</v>
      </c>
      <c r="D147" s="9">
        <f t="shared" si="14"/>
        <v>-16.909056834333331</v>
      </c>
      <c r="E147" s="12">
        <v>1.2262266666666681</v>
      </c>
      <c r="F147" s="8" t="s">
        <v>8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-18.885436160666664</v>
      </c>
      <c r="D148" s="9">
        <f t="shared" si="14"/>
        <v>-17.735977939666665</v>
      </c>
      <c r="E148" s="12">
        <v>-5.8027333333333315</v>
      </c>
      <c r="F148" s="8" t="s">
        <v>8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-22.022414414666663</v>
      </c>
      <c r="D149" s="9">
        <f t="shared" si="14"/>
        <v>-18.640323618666663</v>
      </c>
      <c r="E149" s="12">
        <v>-7.9158053333333322</v>
      </c>
      <c r="F149" s="8" t="s">
        <v>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-17.484480972666663</v>
      </c>
      <c r="D150" s="9">
        <f t="shared" si="14"/>
        <v>-19.464110515999995</v>
      </c>
      <c r="E150" s="12">
        <v>-11.110776333333334</v>
      </c>
      <c r="F150" s="8" t="s">
        <v>8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-12.589665974666662</v>
      </c>
      <c r="D151" s="9">
        <f t="shared" si="14"/>
        <v>-17.365520453999995</v>
      </c>
      <c r="E151" s="12">
        <v>4.6945866666666678</v>
      </c>
      <c r="F151" s="8" t="s">
        <v>8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-18.873127361666661</v>
      </c>
      <c r="D152" s="9">
        <f t="shared" si="14"/>
        <v>-16.315758102999997</v>
      </c>
      <c r="E152" s="12">
        <v>-6.2267813333333324</v>
      </c>
      <c r="F152" s="8" t="s">
        <v>8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-20.856088122666662</v>
      </c>
      <c r="D153" s="9">
        <f t="shared" si="14"/>
        <v>-17.439627152999993</v>
      </c>
      <c r="E153" s="12">
        <v>-19.888393333333333</v>
      </c>
      <c r="F153" s="8" t="s">
        <v>8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-18.05276744566666</v>
      </c>
      <c r="D154" s="9">
        <f t="shared" si="14"/>
        <v>-19.26066097666666</v>
      </c>
      <c r="E154" s="12">
        <v>-12.866277333333329</v>
      </c>
      <c r="F154" s="8" t="s">
        <v>8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-11.468898035666662</v>
      </c>
      <c r="D155" s="9">
        <f t="shared" si="14"/>
        <v>-16.792584534666663</v>
      </c>
      <c r="E155" s="12">
        <v>-20.530292333333328</v>
      </c>
      <c r="F155" s="8" t="s">
        <v>8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-14.323561774666665</v>
      </c>
      <c r="D156" s="9">
        <f t="shared" si="14"/>
        <v>-14.615075751999996</v>
      </c>
      <c r="E156" s="12">
        <v>-0.3776233333333332</v>
      </c>
      <c r="F156" s="8" t="s">
        <v>8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-13.652207284666662</v>
      </c>
      <c r="D157" s="9">
        <f t="shared" si="14"/>
        <v>-13.148222364999995</v>
      </c>
      <c r="E157" s="12">
        <v>-8.9335063333333338</v>
      </c>
      <c r="F157" s="8" t="s">
        <v>8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-7.496681311666662</v>
      </c>
      <c r="D158" s="9">
        <f t="shared" si="14"/>
        <v>-11.824150123666662</v>
      </c>
      <c r="E158" s="12">
        <v>-0.7042733333333322</v>
      </c>
      <c r="F158" s="8" t="s">
        <v>8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-1.210595937666664</v>
      </c>
      <c r="D159" s="9">
        <f t="shared" si="14"/>
        <v>-7.45316151133333</v>
      </c>
      <c r="E159" s="12">
        <v>-8.3497963333333303</v>
      </c>
      <c r="F159" s="8" t="s">
        <v>8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-4.0430331876666639</v>
      </c>
      <c r="D160" s="9">
        <f t="shared" si="14"/>
        <v>-4.2501034789999972</v>
      </c>
      <c r="E160" s="12">
        <v>-7.8122663333333326</v>
      </c>
      <c r="F160" s="8" t="s">
        <v>8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-5.5845628606666624</v>
      </c>
      <c r="D161" s="9">
        <f t="shared" si="14"/>
        <v>-3.612730661999997</v>
      </c>
      <c r="E161" s="12">
        <v>5.9161746666666684</v>
      </c>
      <c r="F161" s="8" t="s">
        <v>8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6.4848722403333365</v>
      </c>
      <c r="D162" s="9">
        <f t="shared" si="14"/>
        <v>-1.0475746026666635</v>
      </c>
      <c r="E162" s="12">
        <v>6.6475546666666681</v>
      </c>
      <c r="F162" s="8" t="s">
        <v>8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5.0641984133333358</v>
      </c>
      <c r="D163" s="9">
        <f t="shared" si="14"/>
        <v>1.9881692643333366</v>
      </c>
      <c r="E163" s="12">
        <v>18.216586666666668</v>
      </c>
      <c r="F163" s="8" t="s">
        <v>8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-7.0843812326666642</v>
      </c>
      <c r="D164" s="9">
        <f t="shared" si="14"/>
        <v>1.4882298070000024</v>
      </c>
      <c r="E164" s="12">
        <v>5.4193156666666678</v>
      </c>
      <c r="F164" s="8" t="s">
        <v>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-0.45333427266666337</v>
      </c>
      <c r="D165" s="9">
        <f t="shared" si="14"/>
        <v>-0.82450569733333057</v>
      </c>
      <c r="E165" s="12">
        <v>-5.3440943333333317</v>
      </c>
      <c r="F165" s="8" t="s">
        <v>8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0.14140894733333642</v>
      </c>
      <c r="D166" s="9">
        <f t="shared" si="14"/>
        <v>-2.4654355193333304</v>
      </c>
      <c r="E166" s="12">
        <v>-4.8494053333333325</v>
      </c>
      <c r="F166" s="8" t="s">
        <v>8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7.3080188333336293E-2</v>
      </c>
      <c r="D167" s="9">
        <f t="shared" si="14"/>
        <v>-7.9615045666663553E-2</v>
      </c>
      <c r="E167" s="12">
        <v>1.0703306666666679</v>
      </c>
      <c r="F167" s="8" t="s">
        <v>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-8.5360798606666641</v>
      </c>
      <c r="D168" s="9">
        <f t="shared" si="14"/>
        <v>-2.7738635749999969</v>
      </c>
      <c r="E168" s="12">
        <v>-0.67508933333333321</v>
      </c>
      <c r="F168" s="8" t="s">
        <v>8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-11.606392566666662</v>
      </c>
      <c r="D169" s="9">
        <f t="shared" si="14"/>
        <v>-6.6897974129999964</v>
      </c>
      <c r="E169" s="12">
        <v>-12.192719333333329</v>
      </c>
      <c r="F169" s="8" t="s">
        <v>8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-3.9211061416666619</v>
      </c>
      <c r="D170" s="9">
        <f t="shared" si="14"/>
        <v>-8.0211928563333288</v>
      </c>
      <c r="E170" s="12">
        <v>-19.050307333333329</v>
      </c>
      <c r="F170" s="8" t="s">
        <v>8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-7.9420439966666603</v>
      </c>
      <c r="D171" s="9">
        <f t="shared" si="14"/>
        <v>-7.8231809016666611</v>
      </c>
      <c r="E171" s="12">
        <v>-6.8444433333333317</v>
      </c>
      <c r="F171" s="8" t="s">
        <v>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-13.035678717666661</v>
      </c>
      <c r="D172" s="9">
        <f t="shared" si="14"/>
        <v>-8.2996096186666612</v>
      </c>
      <c r="E172" s="12">
        <v>-6.0796303333333315</v>
      </c>
      <c r="F172" s="8" t="s">
        <v>8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0.67371517433333672</v>
      </c>
      <c r="D173" s="9">
        <f t="shared" si="14"/>
        <v>-6.7680025133333288</v>
      </c>
      <c r="E173" s="12">
        <v>22.596977666666668</v>
      </c>
      <c r="F173" s="8" t="s">
        <v>8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0.19266115733333677</v>
      </c>
      <c r="D174" s="9">
        <f t="shared" si="14"/>
        <v>-4.0564341286666625</v>
      </c>
      <c r="E174" s="12">
        <v>-2.4344003333333335</v>
      </c>
      <c r="F174" s="8" t="s">
        <v>8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-3.7797373666663248E-2</v>
      </c>
      <c r="D175" s="9">
        <f t="shared" si="14"/>
        <v>0.27619298600000342</v>
      </c>
      <c r="E175" s="12">
        <v>10.347687666666669</v>
      </c>
      <c r="F175" s="8" t="s">
        <v>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-0.91116190866666358</v>
      </c>
      <c r="D176" s="9">
        <f t="shared" si="14"/>
        <v>-0.25209937499999668</v>
      </c>
      <c r="E176" s="12">
        <v>21.864818666666668</v>
      </c>
      <c r="F176" s="8" t="s">
        <v>8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0.24649645766666861</v>
      </c>
      <c r="D177" s="9">
        <f t="shared" si="14"/>
        <v>-0.23415427488888607</v>
      </c>
      <c r="E177" s="12">
        <v>-1.0307112500000004</v>
      </c>
      <c r="F177" s="8" t="s">
        <v>8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3.8928146066666676</v>
      </c>
      <c r="D178" s="9">
        <f t="shared" si="14"/>
        <v>1.0760497185555575</v>
      </c>
      <c r="E178" s="12">
        <v>1.1642417499999995</v>
      </c>
      <c r="F178" s="8" t="s">
        <v>8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12.222410763666668</v>
      </c>
      <c r="D179" s="9">
        <f t="shared" si="14"/>
        <v>5.4539072760000016</v>
      </c>
      <c r="E179" s="12">
        <v>19.71732875</v>
      </c>
      <c r="F179" s="8" t="s">
        <v>8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17.78140195866667</v>
      </c>
      <c r="D180" s="9">
        <f t="shared" si="14"/>
        <v>11.298875776333334</v>
      </c>
      <c r="E180" s="12">
        <v>15.34671075</v>
      </c>
      <c r="F180" s="8" t="s">
        <v>8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14.232614800666669</v>
      </c>
      <c r="D181" s="9">
        <f t="shared" si="14"/>
        <v>14.745475841000001</v>
      </c>
      <c r="E181" s="12">
        <v>7.1928497499999997</v>
      </c>
      <c r="F181" s="8" t="s">
        <v>8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9.6956336176666671</v>
      </c>
      <c r="D182" s="9">
        <f t="shared" si="14"/>
        <v>13.903216792333334</v>
      </c>
      <c r="E182" s="12">
        <v>12.264463750000001</v>
      </c>
      <c r="F182" s="8" t="s">
        <v>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19.212498675666666</v>
      </c>
      <c r="D183" s="9">
        <f t="shared" si="14"/>
        <v>14.380249031333335</v>
      </c>
      <c r="E183" s="12">
        <v>12.038455750000001</v>
      </c>
      <c r="F183" s="8" t="s">
        <v>8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22.992740038666664</v>
      </c>
      <c r="D184" s="9">
        <f t="shared" si="14"/>
        <v>17.300290777333331</v>
      </c>
      <c r="E184" s="12">
        <v>-3.7692472500000003</v>
      </c>
      <c r="F184" s="8" t="s">
        <v>8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5.8710651176666673</v>
      </c>
      <c r="D185" s="9">
        <f t="shared" si="14"/>
        <v>16.025434610666668</v>
      </c>
      <c r="E185" s="12">
        <v>-4.3469322500000009</v>
      </c>
      <c r="F185" s="8" t="s">
        <v>8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2.3192261906666687</v>
      </c>
      <c r="D186" s="9">
        <f t="shared" si="14"/>
        <v>10.394343782333333</v>
      </c>
      <c r="E186" s="12">
        <v>14.999256750000001</v>
      </c>
      <c r="F186" s="8" t="s">
        <v>8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38.464053633666666</v>
      </c>
      <c r="D187" s="9">
        <f t="shared" si="14"/>
        <v>15.551448314</v>
      </c>
      <c r="E187" s="12">
        <v>13.778672749999998</v>
      </c>
      <c r="F187" s="8" t="s">
        <v>8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24.538543555666671</v>
      </c>
      <c r="D188" s="9">
        <f t="shared" si="14"/>
        <v>21.773941126666671</v>
      </c>
      <c r="E188" s="12">
        <v>-16.065265249999999</v>
      </c>
      <c r="F188" s="8" t="s">
        <v>8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-31.174253030333336</v>
      </c>
      <c r="D189" s="9">
        <f t="shared" si="14"/>
        <v>10.609448052999999</v>
      </c>
      <c r="E189" s="12">
        <v>-36.016167250000002</v>
      </c>
      <c r="F189" s="8" t="s">
        <v>8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24.121143847666666</v>
      </c>
      <c r="D190" s="9">
        <f t="shared" si="14"/>
        <v>5.8284781243333335</v>
      </c>
      <c r="E190" s="12">
        <v>16.905961749999999</v>
      </c>
      <c r="F190" s="8" t="s">
        <v>8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21.236617382666669</v>
      </c>
      <c r="D191" s="9">
        <f t="shared" si="14"/>
        <v>4.7278360666666659</v>
      </c>
      <c r="E191" s="12">
        <v>-27.560280249999998</v>
      </c>
      <c r="F191" s="8" t="s">
        <v>8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31.492210868666668</v>
      </c>
      <c r="D192" s="9">
        <f t="shared" si="14"/>
        <v>25.616657366333339</v>
      </c>
      <c r="E192" s="12">
        <v>-23.735798249999998</v>
      </c>
      <c r="F192" s="8" t="s">
        <v>8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22.50924658266667</v>
      </c>
      <c r="D193" s="9">
        <f t="shared" si="14"/>
        <v>25.079358278000001</v>
      </c>
      <c r="E193" s="12">
        <v>-31.224709249999997</v>
      </c>
      <c r="F193" s="8" t="s">
        <v>8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24.777372226666664</v>
      </c>
      <c r="D194" s="9">
        <f t="shared" si="14"/>
        <v>26.259609892666663</v>
      </c>
      <c r="E194" s="12">
        <v>-20.772815250000001</v>
      </c>
      <c r="F194" s="8" t="s">
        <v>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4.2806576076666669</v>
      </c>
      <c r="D195" s="9">
        <f t="shared" si="14"/>
        <v>17.189092139</v>
      </c>
      <c r="E195" s="12">
        <v>-5.5532482500000002</v>
      </c>
      <c r="F195" s="8" t="s">
        <v>8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26.300924322666663</v>
      </c>
      <c r="D196" s="9">
        <f t="shared" si="14"/>
        <v>18.452984719</v>
      </c>
      <c r="E196" s="12">
        <v>-12.493374249999999</v>
      </c>
      <c r="F196" s="8" t="s">
        <v>8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20.654609501666666</v>
      </c>
      <c r="D197" s="9">
        <f t="shared" si="14"/>
        <v>17.078730477333334</v>
      </c>
      <c r="E197" s="12">
        <v>-28.129308250000001</v>
      </c>
      <c r="F197" s="8" t="s">
        <v>8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12.275612886666668</v>
      </c>
      <c r="D198" s="9">
        <f t="shared" si="14"/>
        <v>19.743715570333332</v>
      </c>
      <c r="E198" s="12">
        <v>-23.76755125</v>
      </c>
      <c r="F198" s="8" t="s">
        <v>8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4.6957899996666654</v>
      </c>
      <c r="D199" s="9">
        <f t="shared" si="14"/>
        <v>12.542004129333334</v>
      </c>
      <c r="E199" s="12">
        <v>-15.242268249999999</v>
      </c>
      <c r="F199" s="8" t="s">
        <v>8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21.542827146666671</v>
      </c>
      <c r="D200" s="9">
        <f t="shared" si="14"/>
        <v>12.838076677666669</v>
      </c>
      <c r="E200" s="12">
        <v>-3.8249362499999995</v>
      </c>
      <c r="F200" s="8" t="s">
        <v>8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25.789425634666671</v>
      </c>
      <c r="D201" s="9">
        <f t="shared" si="14"/>
        <v>17.342680927000004</v>
      </c>
      <c r="E201" s="12">
        <v>-20.25329125</v>
      </c>
      <c r="F201" s="8" t="s">
        <v>8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-1.351887503333332</v>
      </c>
      <c r="D202" s="9">
        <f t="shared" si="14"/>
        <v>15.326788426000002</v>
      </c>
      <c r="E202" s="12">
        <v>-13.85612325</v>
      </c>
      <c r="F202" s="8" t="s">
        <v>8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8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-22.309936526333331</v>
      </c>
      <c r="D204" s="9">
        <f t="shared" si="21"/>
        <v>-18.391993659666664</v>
      </c>
      <c r="E204" s="12">
        <v>-20.185704250000001</v>
      </c>
      <c r="F204" s="8" t="s">
        <v>8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24.908523963666667</v>
      </c>
      <c r="D205" s="9">
        <f t="shared" si="21"/>
        <v>-9.6385231706666659</v>
      </c>
      <c r="E205" s="12">
        <v>-16.60993225</v>
      </c>
      <c r="F205" s="8" t="s">
        <v>8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-8.7450224513333339</v>
      </c>
      <c r="D206" s="9">
        <f t="shared" si="21"/>
        <v>-2.0488116713333326</v>
      </c>
      <c r="E206" s="12">
        <v>-4.833398250000001</v>
      </c>
      <c r="F206" s="8" t="s">
        <v>8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-3.6143293693333298</v>
      </c>
      <c r="D207" s="9">
        <f t="shared" si="21"/>
        <v>4.1830573810000011</v>
      </c>
      <c r="E207" s="12">
        <v>1.3166087499999994</v>
      </c>
      <c r="F207" s="8" t="s">
        <v>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-21.605046932333334</v>
      </c>
      <c r="D208" s="9">
        <f t="shared" si="21"/>
        <v>-11.321466250999999</v>
      </c>
      <c r="E208" s="12">
        <v>1.2380327499999995</v>
      </c>
      <c r="F208" s="8" t="s">
        <v>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11.239109666666664</v>
      </c>
      <c r="D209" s="9">
        <f t="shared" si="21"/>
        <v>-4.6600888783333332</v>
      </c>
      <c r="E209" s="12">
        <v>-16.08647225</v>
      </c>
      <c r="F209" s="8" t="s">
        <v>8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6.6423490806666674</v>
      </c>
      <c r="D210" s="9">
        <f t="shared" si="21"/>
        <v>-1.2411960616666675</v>
      </c>
      <c r="E210" s="12">
        <v>-16.912744249999999</v>
      </c>
      <c r="F210" s="8" t="s">
        <v>8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-2.2921261233333325</v>
      </c>
      <c r="D211" s="9">
        <f t="shared" si="21"/>
        <v>5.196444208</v>
      </c>
      <c r="E211" s="12">
        <v>-12.325832249999998</v>
      </c>
      <c r="F211" s="8" t="s">
        <v>8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1.2262757226666672</v>
      </c>
      <c r="D212" s="9">
        <f t="shared" si="21"/>
        <v>1.858832893333334</v>
      </c>
      <c r="E212" s="12">
        <v>-8.4074052500000001</v>
      </c>
      <c r="F212" s="8" t="s">
        <v>8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28.150828828666672</v>
      </c>
      <c r="D213" s="9">
        <f t="shared" si="21"/>
        <v>9.0283261426666694</v>
      </c>
      <c r="E213" s="12">
        <v>-5.8169912500000001</v>
      </c>
      <c r="F213" s="8" t="s">
        <v>8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15.333004541666666</v>
      </c>
      <c r="D214" s="9">
        <f t="shared" si="21"/>
        <v>14.903369697666669</v>
      </c>
      <c r="E214" s="12">
        <v>-17.977355249999999</v>
      </c>
      <c r="F214" s="8" t="s">
        <v>8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28.817958401666665</v>
      </c>
      <c r="D215" s="9">
        <f t="shared" si="21"/>
        <v>24.100597257333334</v>
      </c>
      <c r="E215" s="12">
        <v>-14.723087249999999</v>
      </c>
      <c r="F215" s="8" t="s">
        <v>8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31.280252637666671</v>
      </c>
      <c r="D216" s="9">
        <f t="shared" si="21"/>
        <v>25.143738527</v>
      </c>
      <c r="E216" s="12">
        <v>-27.023898250000002</v>
      </c>
      <c r="F216" s="8" t="s">
        <v>8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22.91682324166667</v>
      </c>
      <c r="D217" s="9">
        <f t="shared" si="21"/>
        <v>27.671678093666667</v>
      </c>
      <c r="E217" s="12">
        <v>-26.447089249999998</v>
      </c>
      <c r="F217" s="8" t="s">
        <v>8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-12.000374896333334</v>
      </c>
      <c r="D218" s="9">
        <f t="shared" si="21"/>
        <v>14.065566994333336</v>
      </c>
      <c r="E218" s="12">
        <v>-12.392491249999999</v>
      </c>
      <c r="F218" s="8" t="s">
        <v>8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-7.0726848563333355</v>
      </c>
      <c r="D219" s="9">
        <f t="shared" si="21"/>
        <v>1.2812544963333334</v>
      </c>
      <c r="E219" s="12">
        <v>10.15338875</v>
      </c>
      <c r="F219" s="8" t="s">
        <v>8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19.339731298666667</v>
      </c>
      <c r="D220" s="9">
        <f t="shared" si="21"/>
        <v>8.8890515333332587E-2</v>
      </c>
      <c r="E220" s="12">
        <v>3.8159657499999993</v>
      </c>
      <c r="F220" s="8" t="s">
        <v>8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22.811980032666671</v>
      </c>
      <c r="D221" s="9">
        <f t="shared" si="21"/>
        <v>11.693008825000001</v>
      </c>
      <c r="E221" s="12">
        <v>-10.33437425</v>
      </c>
      <c r="F221" s="8" t="s">
        <v>8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15.334006619666667</v>
      </c>
      <c r="D222" s="9">
        <f t="shared" si="21"/>
        <v>19.161905983666667</v>
      </c>
      <c r="E222" s="12">
        <v>-11.194849250000001</v>
      </c>
      <c r="F222" s="8" t="s">
        <v>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16.068181669666671</v>
      </c>
      <c r="D223" s="9">
        <f t="shared" si="21"/>
        <v>18.071389440666668</v>
      </c>
      <c r="E223" s="12">
        <v>-3.5217082500000005</v>
      </c>
      <c r="F223" s="8" t="s">
        <v>8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15.055103240666666</v>
      </c>
      <c r="D224" s="9">
        <f t="shared" si="21"/>
        <v>15.485763843333336</v>
      </c>
      <c r="E224" s="12">
        <v>-0.92717824999999987</v>
      </c>
      <c r="F224" s="8" t="s">
        <v>8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-7.3759256693333315</v>
      </c>
      <c r="D225" s="9">
        <f t="shared" si="21"/>
        <v>7.9157864136666696</v>
      </c>
      <c r="E225" s="12">
        <v>-1.2170342500000002</v>
      </c>
      <c r="F225" s="8" t="s">
        <v>8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27.456717049666672</v>
      </c>
      <c r="D226" s="9">
        <f t="shared" si="21"/>
        <v>11.711964873666668</v>
      </c>
      <c r="E226" s="12">
        <v>-9.9167092500000003</v>
      </c>
      <c r="F226" s="8" t="s">
        <v>8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-13.64509053733333</v>
      </c>
      <c r="D227" s="9">
        <f t="shared" si="21"/>
        <v>2.1452336143333373</v>
      </c>
      <c r="E227" s="12">
        <v>-12.80892725</v>
      </c>
      <c r="F227" s="8" t="s">
        <v>8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5.0030542336666688</v>
      </c>
      <c r="D228" s="9">
        <f t="shared" si="21"/>
        <v>6.2715602486666704</v>
      </c>
      <c r="E228" s="12">
        <v>16.50736375</v>
      </c>
      <c r="F228" s="8" t="s">
        <v>8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22.488214047666673</v>
      </c>
      <c r="D229" s="9">
        <f t="shared" si="21"/>
        <v>4.6153925813333379</v>
      </c>
      <c r="E229" s="12">
        <v>-13.531770250000001</v>
      </c>
      <c r="F229" s="8" t="s">
        <v>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46.321331495666669</v>
      </c>
      <c r="D230" s="9">
        <f t="shared" si="21"/>
        <v>24.604199925666666</v>
      </c>
      <c r="E230" s="12">
        <v>-5.07688425</v>
      </c>
      <c r="F230" s="8" t="s">
        <v>8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35.937672154666664</v>
      </c>
      <c r="D231" s="9">
        <f t="shared" si="21"/>
        <v>34.915739232666674</v>
      </c>
      <c r="E231" s="12">
        <v>2.3130497499999993</v>
      </c>
      <c r="F231" s="8" t="s">
        <v>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-19.778264783333327</v>
      </c>
      <c r="D232" s="9">
        <f t="shared" si="21"/>
        <v>20.826912955666671</v>
      </c>
      <c r="E232" s="12">
        <v>3.9206127500000001</v>
      </c>
      <c r="F232" s="8" t="s">
        <v>8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22.675772262666666</v>
      </c>
      <c r="D233" s="9">
        <f t="shared" si="21"/>
        <v>12.945059878</v>
      </c>
      <c r="E233" s="12">
        <v>-12.870600249999999</v>
      </c>
      <c r="F233" s="8" t="s">
        <v>8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28.920897053666668</v>
      </c>
      <c r="D234" s="9">
        <f t="shared" si="21"/>
        <v>10.606134844333335</v>
      </c>
      <c r="E234" s="12">
        <v>-6.3634072500000007</v>
      </c>
      <c r="F234" s="8" t="s">
        <v>8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12.117938683666665</v>
      </c>
      <c r="D235" s="9">
        <f t="shared" si="21"/>
        <v>21.238202666666666</v>
      </c>
      <c r="E235" s="12">
        <v>-6.1204722499999997</v>
      </c>
      <c r="F235" s="8" t="s">
        <v>8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-48.901802567333334</v>
      </c>
      <c r="D236" s="9">
        <f t="shared" si="21"/>
        <v>-2.6209889433333351</v>
      </c>
      <c r="E236" s="12">
        <v>-14.565339250000001</v>
      </c>
      <c r="F236" s="8" t="s">
        <v>8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-56.460469344333333</v>
      </c>
      <c r="D237" s="9">
        <f t="shared" si="21"/>
        <v>-31.081444409333333</v>
      </c>
      <c r="E237" s="12">
        <v>-15.107297249999998</v>
      </c>
      <c r="F237" s="8" t="s">
        <v>8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-24.727023768333332</v>
      </c>
      <c r="D238" s="9">
        <f t="shared" si="21"/>
        <v>-43.363098559999997</v>
      </c>
      <c r="E238" s="12">
        <v>-19.119408249999999</v>
      </c>
      <c r="F238" s="8" t="s">
        <v>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9.4920437816666681</v>
      </c>
      <c r="D239" s="9">
        <f t="shared" si="21"/>
        <v>-23.898483110333331</v>
      </c>
      <c r="E239" s="12">
        <v>-0.88521325000000051</v>
      </c>
      <c r="F239" s="8" t="s">
        <v>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5.0089914106666686</v>
      </c>
      <c r="D240" s="9">
        <f t="shared" si="21"/>
        <v>-3.408662858666665</v>
      </c>
      <c r="E240" s="12">
        <v>-23.779596250000001</v>
      </c>
      <c r="F240" s="8" t="s">
        <v>8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7.2428064076666665</v>
      </c>
      <c r="D241" s="9">
        <f t="shared" si="21"/>
        <v>7.2479472000000014</v>
      </c>
      <c r="E241" s="12">
        <v>-30.80776925</v>
      </c>
      <c r="F241" s="8" t="s">
        <v>8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14.756005576666668</v>
      </c>
      <c r="D242" s="9">
        <f t="shared" si="21"/>
        <v>9.0026011316666672</v>
      </c>
      <c r="E242" s="12">
        <v>-6.894697250000001</v>
      </c>
      <c r="F242" s="8" t="s">
        <v>8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17.081924375666667</v>
      </c>
      <c r="D243" s="9">
        <f t="shared" si="21"/>
        <v>13.02691212</v>
      </c>
      <c r="E243" s="12">
        <v>1.0546497499999994</v>
      </c>
      <c r="F243" s="8" t="s">
        <v>8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11.665395704666668</v>
      </c>
      <c r="D244" s="9">
        <f t="shared" si="21"/>
        <v>14.501108552333335</v>
      </c>
      <c r="E244" s="12">
        <v>-0.79484624999999998</v>
      </c>
      <c r="F244" s="8" t="s">
        <v>8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-5.4624081163333305</v>
      </c>
      <c r="D245" s="9">
        <f t="shared" si="21"/>
        <v>7.7616373213333345</v>
      </c>
      <c r="E245" s="12">
        <v>-10.22771625</v>
      </c>
      <c r="F245" s="8" t="s">
        <v>8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1.9204016216666684</v>
      </c>
      <c r="D246" s="9">
        <f t="shared" si="21"/>
        <v>2.7077964033333353</v>
      </c>
      <c r="E246" s="12">
        <v>-14.99036825</v>
      </c>
      <c r="F246" s="8" t="s">
        <v>8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16.475806913666666</v>
      </c>
      <c r="D247" s="9">
        <f t="shared" si="21"/>
        <v>4.311266806333335</v>
      </c>
      <c r="E247" s="12">
        <v>-13.16410325</v>
      </c>
      <c r="F247" s="8" t="s">
        <v>8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-16.835415611333332</v>
      </c>
      <c r="D248" s="9">
        <f t="shared" si="21"/>
        <v>0.52026430800000156</v>
      </c>
      <c r="E248" s="12">
        <v>-18.443657250000001</v>
      </c>
      <c r="F248" s="8" t="s">
        <v>8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15.005521709</v>
      </c>
      <c r="D249" s="9">
        <f t="shared" si="21"/>
        <v>4.8819710037777782</v>
      </c>
      <c r="E249" s="12">
        <v>-13.599031</v>
      </c>
      <c r="F249" s="8" t="s">
        <v>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9.0634886930000018</v>
      </c>
      <c r="D250" s="9">
        <f t="shared" si="21"/>
        <v>2.4111982635555567</v>
      </c>
      <c r="E250" s="12">
        <v>-3.7411409999999998</v>
      </c>
      <c r="F250" s="8" t="s">
        <v>8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15.115650992000001</v>
      </c>
      <c r="D251" s="9">
        <f t="shared" si="21"/>
        <v>13.061553798</v>
      </c>
      <c r="E251" s="12">
        <v>-8.5155349999999999</v>
      </c>
      <c r="F251" s="8" t="s">
        <v>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27.021200903000004</v>
      </c>
      <c r="D252" s="9">
        <f t="shared" si="21"/>
        <v>17.066780196</v>
      </c>
      <c r="E252" s="12">
        <v>-8.4138640000000002</v>
      </c>
      <c r="F252" s="8" t="s">
        <v>8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12.802982306000001</v>
      </c>
      <c r="D253" s="9">
        <f t="shared" si="21"/>
        <v>18.313278067000002</v>
      </c>
      <c r="E253" s="12">
        <v>-16.059449999999998</v>
      </c>
      <c r="F253" s="8" t="s">
        <v>8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16.733271308999999</v>
      </c>
      <c r="D254" s="9">
        <f t="shared" si="21"/>
        <v>18.852484839333332</v>
      </c>
      <c r="E254" s="12">
        <v>24.401810999999999</v>
      </c>
      <c r="F254" s="8" t="s">
        <v>8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17.001434067999998</v>
      </c>
      <c r="D255" s="9">
        <f t="shared" si="21"/>
        <v>15.512562561000001</v>
      </c>
      <c r="E255" s="12">
        <v>33.766730000000003</v>
      </c>
      <c r="F255" s="8" t="s">
        <v>8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34.177733106000005</v>
      </c>
      <c r="D256" s="9">
        <f t="shared" si="21"/>
        <v>22.637479494333334</v>
      </c>
      <c r="E256" s="12">
        <v>9.3549930000000003</v>
      </c>
      <c r="F256" s="8" t="s">
        <v>8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20.272131091000002</v>
      </c>
      <c r="D257" s="9">
        <f t="shared" si="21"/>
        <v>23.817099421666668</v>
      </c>
      <c r="E257" s="12">
        <v>-9.5331200000000003</v>
      </c>
      <c r="F257" s="8" t="s">
        <v>8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5.0427416909999998</v>
      </c>
      <c r="D258" s="9">
        <f t="shared" si="21"/>
        <v>19.830868629333338</v>
      </c>
      <c r="E258" s="12">
        <v>-0.71168399999999998</v>
      </c>
      <c r="F258" s="8" t="s">
        <v>8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8.2513757900000009</v>
      </c>
      <c r="D259" s="9">
        <f t="shared" si="21"/>
        <v>11.188749524000002</v>
      </c>
      <c r="E259" s="12">
        <v>10.300732</v>
      </c>
      <c r="F259" s="8" t="s">
        <v>8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22.205150648</v>
      </c>
      <c r="D260" s="9">
        <f t="shared" si="21"/>
        <v>11.833089376333334</v>
      </c>
      <c r="E260" s="12">
        <v>-2.266483</v>
      </c>
      <c r="F260" s="8" t="s">
        <v>8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25.788794029000002</v>
      </c>
      <c r="D261" s="9">
        <f t="shared" si="21"/>
        <v>18.748440155666668</v>
      </c>
      <c r="E261" s="12">
        <v>-9.119154</v>
      </c>
      <c r="F261" s="8" t="s">
        <v>8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8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8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8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8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8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8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8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8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8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8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8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7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8</v>
      </c>
      <c r="G274" s="11">
        <f t="shared" ref="G274" si="126">AVERAGE(E272:E274)</f>
        <v>25.660676333333331</v>
      </c>
      <c r="H274" s="12">
        <v>29.377189000000001</v>
      </c>
      <c r="I274" s="8" t="s">
        <v>8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8</v>
      </c>
      <c r="V274" s="11">
        <f t="shared" ref="V274" si="131">AVERAGE(T272:T274)</f>
        <v>-17.020864166666666</v>
      </c>
      <c r="W274" s="12">
        <v>3.8062230000000001</v>
      </c>
      <c r="X274" s="8" t="s">
        <v>8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7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8</v>
      </c>
      <c r="G275" s="11">
        <f t="shared" ref="G275" si="134">AVERAGE(E273:E275)</f>
        <v>22.506612333333333</v>
      </c>
      <c r="H275" s="12">
        <v>6.017963</v>
      </c>
      <c r="I275" s="8" t="s">
        <v>8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8</v>
      </c>
      <c r="V275" s="11">
        <f t="shared" ref="V275" si="139">AVERAGE(T273:T275)</f>
        <v>-17.999728999999999</v>
      </c>
      <c r="W275" s="12">
        <v>4.796424</v>
      </c>
      <c r="X275" s="8" t="s">
        <v>8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7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8</v>
      </c>
      <c r="G276" s="11">
        <f t="shared" ref="G276" si="142">AVERAGE(E274:E276)</f>
        <v>12.444696333333333</v>
      </c>
      <c r="H276" s="12">
        <v>25.712705</v>
      </c>
      <c r="I276" s="8" t="s">
        <v>8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8</v>
      </c>
      <c r="V276" s="11">
        <f t="shared" ref="V276" si="147">AVERAGE(T274:T276)</f>
        <v>-20.145843166666666</v>
      </c>
      <c r="W276" s="12">
        <v>7.347086</v>
      </c>
      <c r="X276" s="8" t="s">
        <v>8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7">
        <v>17.789332315000003</v>
      </c>
      <c r="D277" s="9">
        <f t="shared" ref="D277" si="149">AVERAGE(C275:C277)</f>
        <v>24.002733453000001</v>
      </c>
      <c r="E277" s="12">
        <v>-8.197438</v>
      </c>
      <c r="F277" s="8" t="s">
        <v>8</v>
      </c>
      <c r="G277" s="11">
        <f t="shared" ref="G277" si="150">AVERAGE(E275:E277)</f>
        <v>-2.1378626666666665</v>
      </c>
      <c r="H277" s="12">
        <v>31.416640000000001</v>
      </c>
      <c r="I277" s="8" t="s">
        <v>8</v>
      </c>
      <c r="J277" s="11">
        <f t="shared" ref="J277" si="151">AVERAGE(H275:H277)</f>
        <v>21.049102666666666</v>
      </c>
      <c r="K277" s="12">
        <v>35.256033000000002</v>
      </c>
      <c r="L277" s="8">
        <v>7.9070623180000013</v>
      </c>
      <c r="M277" s="11">
        <f t="shared" ref="M277" si="152">AVERAGE(L275:L277)</f>
        <v>12.755242017666667</v>
      </c>
      <c r="N277" s="12">
        <v>24.544004000000001</v>
      </c>
      <c r="O277" s="8">
        <v>12.865276771000001</v>
      </c>
      <c r="P277" s="11">
        <f t="shared" ref="P277" si="153">AVERAGE(O275:O277)</f>
        <v>19.429470878333333</v>
      </c>
      <c r="Q277" s="12">
        <v>6.9572529999999997</v>
      </c>
      <c r="R277" s="8">
        <v>21.170962203999999</v>
      </c>
      <c r="S277" s="11">
        <f t="shared" ref="S277" si="154">AVERAGE(R275:R277)</f>
        <v>18.757654243000001</v>
      </c>
      <c r="T277" s="12">
        <v>-17.277999999999999</v>
      </c>
      <c r="U277" s="8" t="s">
        <v>8</v>
      </c>
      <c r="V277" s="11">
        <f t="shared" ref="V277" si="155">AVERAGE(T275:T277)</f>
        <v>-19.519268666666665</v>
      </c>
      <c r="W277" s="12">
        <v>6.2368759999999996</v>
      </c>
      <c r="X277" s="8" t="s">
        <v>8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7">
        <v>-7.2868185600000004</v>
      </c>
      <c r="D278" s="9">
        <f t="shared" ref="D278" si="157">AVERAGE(C276:C278)</f>
        <v>11.063404508</v>
      </c>
      <c r="E278" s="12">
        <v>19.442104</v>
      </c>
      <c r="F278" s="8" t="s">
        <v>8</v>
      </c>
      <c r="G278" s="11">
        <f t="shared" ref="G278" si="158">AVERAGE(E276:E278)</f>
        <v>4.3558266666666663</v>
      </c>
      <c r="H278" s="12">
        <v>39.520209999999999</v>
      </c>
      <c r="I278" s="8" t="s">
        <v>8</v>
      </c>
      <c r="J278" s="11">
        <f t="shared" ref="J278" si="159">AVERAGE(H276:H278)</f>
        <v>32.216518333333333</v>
      </c>
      <c r="K278" s="12">
        <v>6.0023010000000001</v>
      </c>
      <c r="L278" s="8">
        <v>25.625464646999998</v>
      </c>
      <c r="M278" s="11">
        <f t="shared" ref="M278" si="160">AVERAGE(L276:L278)</f>
        <v>16.456297025333331</v>
      </c>
      <c r="N278" s="12">
        <v>-4.8948499999999999</v>
      </c>
      <c r="O278" s="8">
        <v>-14.408257394</v>
      </c>
      <c r="P278" s="11">
        <f t="shared" ref="P278" si="161">AVERAGE(O276:O278)</f>
        <v>4.3040168813333333</v>
      </c>
      <c r="Q278" s="12">
        <v>27.806183999999998</v>
      </c>
      <c r="R278" s="8">
        <v>19.307392901999997</v>
      </c>
      <c r="S278" s="11">
        <f t="shared" ref="S278" si="162">AVERAGE(R276:R278)</f>
        <v>18.128300216333333</v>
      </c>
      <c r="T278" s="12">
        <v>-8.0022169999999999</v>
      </c>
      <c r="U278" s="8" t="s">
        <v>8</v>
      </c>
      <c r="V278" s="11">
        <f t="shared" ref="V278" si="163">AVERAGE(T276:T278)</f>
        <v>-15.649271166666665</v>
      </c>
      <c r="W278" s="12">
        <v>7.1461350000000001</v>
      </c>
      <c r="X278" s="8" t="s">
        <v>8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7">
        <v>-2.8511454500000002</v>
      </c>
      <c r="D279" s="9">
        <f t="shared" ref="D279" si="165">AVERAGE(C277:C279)</f>
        <v>2.5504561016666671</v>
      </c>
      <c r="E279" s="12">
        <v>45.654840999999998</v>
      </c>
      <c r="F279" s="8" t="s">
        <v>8</v>
      </c>
      <c r="G279" s="11">
        <f t="shared" ref="G279" si="166">AVERAGE(E277:E279)</f>
        <v>18.966502333333334</v>
      </c>
      <c r="H279" s="12">
        <v>28.326678000000001</v>
      </c>
      <c r="I279" s="8" t="s">
        <v>8</v>
      </c>
      <c r="J279" s="11">
        <f t="shared" ref="J279" si="167">AVERAGE(H277:H279)</f>
        <v>33.087842666666667</v>
      </c>
      <c r="K279" s="12">
        <v>20.30021</v>
      </c>
      <c r="L279" s="8">
        <v>10.275654807</v>
      </c>
      <c r="M279" s="11">
        <f t="shared" ref="M279" si="168">AVERAGE(L277:L279)</f>
        <v>14.602727257333335</v>
      </c>
      <c r="N279" s="12">
        <v>-8.0951710000000006</v>
      </c>
      <c r="O279" s="8">
        <v>-8.4382899210000009</v>
      </c>
      <c r="P279" s="11">
        <f t="shared" ref="P279" si="169">AVERAGE(O277:O279)</f>
        <v>-3.3270901813333329</v>
      </c>
      <c r="Q279" s="12">
        <v>19.713629000000001</v>
      </c>
      <c r="R279" s="8">
        <v>25.112394684000002</v>
      </c>
      <c r="S279" s="11">
        <f t="shared" ref="S279" si="170">AVERAGE(R277:R279)</f>
        <v>21.863583263333329</v>
      </c>
      <c r="T279" s="12">
        <v>-15.609145</v>
      </c>
      <c r="U279" s="8" t="s">
        <v>8</v>
      </c>
      <c r="V279" s="11">
        <f t="shared" ref="V279" si="171">AVERAGE(T277:T279)</f>
        <v>-13.629787333333333</v>
      </c>
      <c r="W279" s="12">
        <v>7.5268160000000002</v>
      </c>
      <c r="X279" s="8" t="s">
        <v>8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7">
        <v>32.127400377999997</v>
      </c>
      <c r="D280" s="9">
        <f t="shared" ref="D280" si="173">AVERAGE(C278:C280)</f>
        <v>7.3298121226666657</v>
      </c>
      <c r="E280" s="12">
        <v>34.063997999999998</v>
      </c>
      <c r="F280" s="8" t="s">
        <v>8</v>
      </c>
      <c r="G280" s="11">
        <f t="shared" ref="G280" si="174">AVERAGE(E278:E280)</f>
        <v>33.05364766666667</v>
      </c>
      <c r="H280" s="12">
        <v>-7.7268470000000002</v>
      </c>
      <c r="I280" s="8" t="s">
        <v>8</v>
      </c>
      <c r="J280" s="11">
        <f t="shared" ref="J280" si="175">AVERAGE(H278:H280)</f>
        <v>20.04001366666667</v>
      </c>
      <c r="K280" s="12">
        <v>22.925415999999998</v>
      </c>
      <c r="L280" s="8">
        <v>48.994677957999997</v>
      </c>
      <c r="M280" s="11">
        <f t="shared" ref="M280" si="176">AVERAGE(L278:L280)</f>
        <v>28.29859913733333</v>
      </c>
      <c r="N280" s="12">
        <v>25.114903999999999</v>
      </c>
      <c r="O280" s="8">
        <v>31.756959086999998</v>
      </c>
      <c r="P280" s="11">
        <f t="shared" ref="P280" si="177">AVERAGE(O278:O280)</f>
        <v>2.9701372573333322</v>
      </c>
      <c r="Q280" s="12">
        <v>-12.826839</v>
      </c>
      <c r="R280" s="8">
        <v>20.465141373999998</v>
      </c>
      <c r="S280" s="11">
        <f t="shared" ref="S280" si="178">AVERAGE(R278:R280)</f>
        <v>21.628309653333332</v>
      </c>
      <c r="T280" s="12">
        <v>-7.347912</v>
      </c>
      <c r="U280" s="8" t="s">
        <v>8</v>
      </c>
      <c r="V280" s="11">
        <f t="shared" ref="V280" si="179">AVERAGE(T278:T280)</f>
        <v>-10.319758</v>
      </c>
      <c r="W280" s="12">
        <v>23.721730999999998</v>
      </c>
      <c r="X280" s="8" t="s">
        <v>8</v>
      </c>
      <c r="Y280" s="11">
        <f t="shared" ref="Y280" si="180">AVERAGE(W278:W280)</f>
        <v>12.798227333333335</v>
      </c>
    </row>
  </sheetData>
  <mergeCells count="17"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0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tr">
        <f>Índice!B54</f>
        <v>Séries cronológicas mensais - Atividades Imobiliárias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538</v>
      </c>
      <c r="C6" s="73"/>
      <c r="D6" s="79"/>
      <c r="E6" s="72" t="s">
        <v>538</v>
      </c>
      <c r="F6" s="73"/>
      <c r="G6" s="79"/>
      <c r="H6" s="72" t="s">
        <v>538</v>
      </c>
      <c r="I6" s="73"/>
      <c r="J6" s="79"/>
      <c r="K6" s="72" t="s">
        <v>538</v>
      </c>
      <c r="L6" s="73"/>
      <c r="M6" s="79"/>
      <c r="N6" s="72" t="s">
        <v>538</v>
      </c>
      <c r="O6" s="73"/>
      <c r="P6" s="79"/>
      <c r="Q6" s="72" t="s">
        <v>538</v>
      </c>
      <c r="R6" s="73"/>
      <c r="S6" s="79"/>
      <c r="T6" s="72" t="s">
        <v>538</v>
      </c>
      <c r="U6" s="73"/>
      <c r="V6" s="79"/>
      <c r="W6" s="72" t="s">
        <v>538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7" t="s">
        <v>8</v>
      </c>
      <c r="D274" s="9">
        <f t="shared" ref="D274" si="125">AVERAGE(B272:B274)</f>
        <v>4.835182333333333</v>
      </c>
      <c r="E274" s="12">
        <v>7.3995839999999999</v>
      </c>
      <c r="F274" s="8" t="s">
        <v>8</v>
      </c>
      <c r="G274" s="9">
        <f t="shared" ref="G274" si="126">AVERAGE(E272:E274)</f>
        <v>3.3764489999999996</v>
      </c>
      <c r="H274" s="12">
        <v>1.694896</v>
      </c>
      <c r="I274" s="8" t="s">
        <v>8</v>
      </c>
      <c r="J274" s="9">
        <f t="shared" ref="J274" si="127">AVERAGE(H272:H274)</f>
        <v>10.738631</v>
      </c>
      <c r="K274" s="12">
        <v>7.8245979999999999</v>
      </c>
      <c r="L274" s="8" t="s">
        <v>8</v>
      </c>
      <c r="M274" s="9">
        <f t="shared" ref="M274" si="128">AVERAGE(K272:K274)</f>
        <v>12.414511666666668</v>
      </c>
      <c r="N274" s="12">
        <v>7.2798569999999998</v>
      </c>
      <c r="O274" s="8" t="s">
        <v>8</v>
      </c>
      <c r="P274" s="9">
        <f t="shared" ref="P274" si="129">AVERAGE(N272:N274)</f>
        <v>7.2865373333333325</v>
      </c>
      <c r="Q274" s="12">
        <v>8.758597</v>
      </c>
      <c r="R274" s="8" t="s">
        <v>8</v>
      </c>
      <c r="S274" s="9">
        <f t="shared" ref="S274" si="130">AVERAGE(Q272:Q274)</f>
        <v>12.863857666666666</v>
      </c>
      <c r="T274" s="12">
        <v>-1.2378145</v>
      </c>
      <c r="U274" s="8" t="s">
        <v>8</v>
      </c>
      <c r="V274" s="11">
        <f t="shared" ref="V274" si="131">AVERAGE(T272:T274)</f>
        <v>-6.4482363333333339</v>
      </c>
      <c r="W274" s="12">
        <v>13.565333000000001</v>
      </c>
      <c r="X274" s="8" t="s">
        <v>8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7" t="s">
        <v>8</v>
      </c>
      <c r="D275" s="9">
        <f t="shared" ref="D275" si="133">AVERAGE(B273:B275)</f>
        <v>9.9822896666666665</v>
      </c>
      <c r="E275" s="12">
        <v>7.7439590000000003</v>
      </c>
      <c r="F275" s="8" t="s">
        <v>8</v>
      </c>
      <c r="G275" s="9">
        <f t="shared" ref="G275" si="134">AVERAGE(E273:E275)</f>
        <v>4.9676073333333335</v>
      </c>
      <c r="H275" s="12">
        <v>-5.3587150000000001</v>
      </c>
      <c r="I275" s="8" t="s">
        <v>8</v>
      </c>
      <c r="J275" s="9">
        <f t="shared" ref="J275" si="135">AVERAGE(H273:H275)</f>
        <v>6.9225649999999996</v>
      </c>
      <c r="K275" s="12">
        <v>-1.2435400000000001</v>
      </c>
      <c r="L275" s="8" t="s">
        <v>8</v>
      </c>
      <c r="M275" s="9">
        <f t="shared" ref="M275" si="136">AVERAGE(K273:K275)</f>
        <v>6.6867003333333335</v>
      </c>
      <c r="N275" s="12">
        <v>-3.425446</v>
      </c>
      <c r="O275" s="8" t="s">
        <v>8</v>
      </c>
      <c r="P275" s="9">
        <f t="shared" ref="P275" si="137">AVERAGE(N273:N275)</f>
        <v>8.3357046666666665</v>
      </c>
      <c r="Q275" s="12">
        <v>-3.8956879999999998</v>
      </c>
      <c r="R275" s="8" t="s">
        <v>8</v>
      </c>
      <c r="S275" s="9">
        <f t="shared" ref="S275" si="138">AVERAGE(Q273:Q275)</f>
        <v>8.2569146666666668</v>
      </c>
      <c r="T275" s="12">
        <v>9.80471</v>
      </c>
      <c r="U275" s="8" t="s">
        <v>8</v>
      </c>
      <c r="V275" s="11">
        <f t="shared" ref="V275" si="139">AVERAGE(T273:T275)</f>
        <v>-0.15063766666666703</v>
      </c>
      <c r="W275" s="12">
        <v>3.9992190000000001</v>
      </c>
      <c r="X275" s="8" t="s">
        <v>8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7" t="s">
        <v>8</v>
      </c>
      <c r="D276" s="9">
        <f t="shared" ref="D276" si="141">AVERAGE(B274:B276)</f>
        <v>7.8148446666666658</v>
      </c>
      <c r="E276" s="12">
        <v>-16.893196</v>
      </c>
      <c r="F276" s="8" t="s">
        <v>8</v>
      </c>
      <c r="G276" s="9">
        <f t="shared" ref="G276" si="142">AVERAGE(E274:E276)</f>
        <v>-0.58321766666666619</v>
      </c>
      <c r="H276" s="12">
        <v>-5.6318950000000001</v>
      </c>
      <c r="I276" s="8" t="s">
        <v>8</v>
      </c>
      <c r="J276" s="9">
        <f t="shared" ref="J276" si="143">AVERAGE(H274:H276)</f>
        <v>-3.0985713333333336</v>
      </c>
      <c r="K276" s="12">
        <v>-16.867160999999999</v>
      </c>
      <c r="L276" s="8" t="s">
        <v>8</v>
      </c>
      <c r="M276" s="9">
        <f t="shared" ref="M276" si="144">AVERAGE(K274:K276)</f>
        <v>-3.4287010000000002</v>
      </c>
      <c r="N276" s="12">
        <v>-21.539185</v>
      </c>
      <c r="O276" s="8" t="s">
        <v>8</v>
      </c>
      <c r="P276" s="9">
        <f t="shared" ref="P276" si="145">AVERAGE(N274:N276)</f>
        <v>-5.8949246666666673</v>
      </c>
      <c r="Q276" s="12">
        <v>-10.211486000000001</v>
      </c>
      <c r="R276" s="8" t="s">
        <v>8</v>
      </c>
      <c r="S276" s="9">
        <f t="shared" ref="S276" si="146">AVERAGE(Q274:Q276)</f>
        <v>-1.7828590000000002</v>
      </c>
      <c r="T276" s="12">
        <v>6.0434295000000002</v>
      </c>
      <c r="U276" s="8" t="s">
        <v>8</v>
      </c>
      <c r="V276" s="11">
        <f t="shared" ref="V276" si="147">AVERAGE(T274:T276)</f>
        <v>4.8701083333333335</v>
      </c>
      <c r="W276" s="12">
        <v>1.367483</v>
      </c>
      <c r="X276" s="8" t="s">
        <v>8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7" t="s">
        <v>8</v>
      </c>
      <c r="D277" s="9">
        <f t="shared" ref="D277" si="149">AVERAGE(B275:B277)</f>
        <v>-1.211514</v>
      </c>
      <c r="E277" s="12">
        <v>-11.888066999999999</v>
      </c>
      <c r="F277" s="8" t="s">
        <v>8</v>
      </c>
      <c r="G277" s="9">
        <f t="shared" ref="G277" si="150">AVERAGE(E275:E277)</f>
        <v>-7.0124346666666666</v>
      </c>
      <c r="H277" s="12">
        <v>-3.454774</v>
      </c>
      <c r="I277" s="8" t="s">
        <v>8</v>
      </c>
      <c r="J277" s="9">
        <f t="shared" ref="J277" si="151">AVERAGE(H275:H277)</f>
        <v>-4.8151280000000005</v>
      </c>
      <c r="K277" s="12">
        <v>-12.602874</v>
      </c>
      <c r="L277" s="8" t="s">
        <v>8</v>
      </c>
      <c r="M277" s="9">
        <f t="shared" ref="M277" si="152">AVERAGE(K275:K277)</f>
        <v>-10.237858333333334</v>
      </c>
      <c r="N277" s="12">
        <v>-20.257725000000001</v>
      </c>
      <c r="O277" s="8" t="s">
        <v>8</v>
      </c>
      <c r="P277" s="9">
        <f t="shared" ref="P277" si="153">AVERAGE(N275:N277)</f>
        <v>-15.074118666666669</v>
      </c>
      <c r="Q277" s="12">
        <v>-9.8396469999999994</v>
      </c>
      <c r="R277" s="8" t="s">
        <v>8</v>
      </c>
      <c r="S277" s="9">
        <f t="shared" ref="S277" si="154">AVERAGE(Q275:Q277)</f>
        <v>-7.9822736666666669</v>
      </c>
      <c r="T277" s="12">
        <v>1.336492</v>
      </c>
      <c r="U277" s="8" t="s">
        <v>8</v>
      </c>
      <c r="V277" s="11">
        <f t="shared" ref="V277" si="155">AVERAGE(T275:T277)</f>
        <v>5.7282105000000003</v>
      </c>
      <c r="W277" s="12">
        <v>1.6899850000000001</v>
      </c>
      <c r="X277" s="8" t="s">
        <v>8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7" t="s">
        <v>8</v>
      </c>
      <c r="D278" s="9">
        <f t="shared" ref="D278" si="157">AVERAGE(B276:B278)</f>
        <v>-6.4503309999999994</v>
      </c>
      <c r="E278" s="12">
        <v>-14.903383</v>
      </c>
      <c r="F278" s="8" t="s">
        <v>8</v>
      </c>
      <c r="G278" s="9">
        <f t="shared" ref="G278" si="158">AVERAGE(E276:E278)</f>
        <v>-14.561548666666667</v>
      </c>
      <c r="H278" s="12">
        <v>0.89290199999999997</v>
      </c>
      <c r="I278" s="8" t="s">
        <v>8</v>
      </c>
      <c r="J278" s="9">
        <f t="shared" ref="J278" si="159">AVERAGE(H276:H278)</f>
        <v>-2.7312556666666672</v>
      </c>
      <c r="K278" s="12">
        <v>-20.954008999999999</v>
      </c>
      <c r="L278" s="8" t="s">
        <v>8</v>
      </c>
      <c r="M278" s="9">
        <f t="shared" ref="M278" si="160">AVERAGE(K276:K278)</f>
        <v>-16.808014666666665</v>
      </c>
      <c r="N278" s="12">
        <v>-18.856479</v>
      </c>
      <c r="O278" s="8" t="s">
        <v>8</v>
      </c>
      <c r="P278" s="9">
        <f t="shared" ref="P278" si="161">AVERAGE(N276:N278)</f>
        <v>-20.217796333333332</v>
      </c>
      <c r="Q278" s="12">
        <v>-6.2719290000000001</v>
      </c>
      <c r="R278" s="8" t="s">
        <v>8</v>
      </c>
      <c r="S278" s="9">
        <f t="shared" ref="S278" si="162">AVERAGE(Q276:Q278)</f>
        <v>-8.7743540000000007</v>
      </c>
      <c r="T278" s="12">
        <v>6.4514104999999997</v>
      </c>
      <c r="U278" s="8" t="s">
        <v>8</v>
      </c>
      <c r="V278" s="11">
        <f t="shared" ref="V278" si="163">AVERAGE(T276:T278)</f>
        <v>4.6104440000000002</v>
      </c>
      <c r="W278" s="12">
        <v>2.5322480000000001</v>
      </c>
      <c r="X278" s="8" t="s">
        <v>8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7" t="s">
        <v>8</v>
      </c>
      <c r="D279" s="9">
        <f t="shared" ref="D279" si="165">AVERAGE(B277:B279)</f>
        <v>-14.437407</v>
      </c>
      <c r="E279" s="12">
        <v>6.228834</v>
      </c>
      <c r="F279" s="8" t="s">
        <v>8</v>
      </c>
      <c r="G279" s="9">
        <f t="shared" ref="G279" si="166">AVERAGE(E277:E279)</f>
        <v>-6.8542053333333328</v>
      </c>
      <c r="H279" s="12">
        <v>0.51360399999999995</v>
      </c>
      <c r="I279" s="8" t="s">
        <v>8</v>
      </c>
      <c r="J279" s="9">
        <f t="shared" ref="J279" si="167">AVERAGE(H277:H279)</f>
        <v>-0.68275600000000003</v>
      </c>
      <c r="K279" s="12">
        <v>7.673089</v>
      </c>
      <c r="L279" s="8" t="s">
        <v>8</v>
      </c>
      <c r="M279" s="9">
        <f t="shared" ref="M279" si="168">AVERAGE(K277:K279)</f>
        <v>-8.6279313333333327</v>
      </c>
      <c r="N279" s="12">
        <v>-5.6306219999999998</v>
      </c>
      <c r="O279" s="8" t="s">
        <v>8</v>
      </c>
      <c r="P279" s="9">
        <f t="shared" ref="P279" si="169">AVERAGE(N277:N279)</f>
        <v>-14.914942000000002</v>
      </c>
      <c r="Q279" s="12">
        <v>7.0895010000000003</v>
      </c>
      <c r="R279" s="8" t="s">
        <v>8</v>
      </c>
      <c r="S279" s="9">
        <f t="shared" ref="S279" si="170">AVERAGE(Q277:Q279)</f>
        <v>-3.0073583333333329</v>
      </c>
      <c r="T279" s="12">
        <v>13.581612</v>
      </c>
      <c r="U279" s="8" t="s">
        <v>8</v>
      </c>
      <c r="V279" s="11">
        <f t="shared" ref="V279" si="171">AVERAGE(T277:T279)</f>
        <v>7.1231715000000007</v>
      </c>
      <c r="W279" s="12">
        <v>9.8865719999999992</v>
      </c>
      <c r="X279" s="8" t="s">
        <v>8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7" t="s">
        <v>8</v>
      </c>
      <c r="D280" s="9">
        <f t="shared" ref="D280" si="173">AVERAGE(B278:B280)</f>
        <v>-19.864230333333332</v>
      </c>
      <c r="E280" s="12">
        <v>-24.429210999999999</v>
      </c>
      <c r="F280" s="8" t="s">
        <v>8</v>
      </c>
      <c r="G280" s="9">
        <f t="shared" ref="G280" si="174">AVERAGE(E278:E280)</f>
        <v>-11.034586666666664</v>
      </c>
      <c r="H280" s="12">
        <v>-1.2732969999999999</v>
      </c>
      <c r="I280" s="8" t="s">
        <v>8</v>
      </c>
      <c r="J280" s="9">
        <f t="shared" ref="J280" si="175">AVERAGE(H278:H280)</f>
        <v>4.440299999999997E-2</v>
      </c>
      <c r="K280" s="12">
        <v>-28.871599</v>
      </c>
      <c r="L280" s="8" t="s">
        <v>8</v>
      </c>
      <c r="M280" s="9">
        <f t="shared" ref="M280" si="176">AVERAGE(K278:K280)</f>
        <v>-14.050839666666667</v>
      </c>
      <c r="N280" s="12">
        <v>-30.542301999999999</v>
      </c>
      <c r="O280" s="8" t="s">
        <v>8</v>
      </c>
      <c r="P280" s="9">
        <f t="shared" ref="P280" si="177">AVERAGE(N278:N280)</f>
        <v>-18.343134333333335</v>
      </c>
      <c r="Q280" s="12">
        <v>5.692399</v>
      </c>
      <c r="R280" s="8" t="s">
        <v>8</v>
      </c>
      <c r="S280" s="9">
        <f t="shared" ref="S280" si="178">AVERAGE(Q278:Q280)</f>
        <v>2.1699903333333332</v>
      </c>
      <c r="T280" s="12">
        <v>16.280023</v>
      </c>
      <c r="U280" s="8" t="s">
        <v>8</v>
      </c>
      <c r="V280" s="11">
        <f t="shared" ref="V280" si="179">AVERAGE(T278:T280)</f>
        <v>12.1043485</v>
      </c>
      <c r="W280" s="12">
        <v>15.793245000000001</v>
      </c>
      <c r="X280" s="8" t="s">
        <v>8</v>
      </c>
      <c r="Y280" s="11">
        <f t="shared" ref="Y280" si="180">AVERAGE(W278:W280)</f>
        <v>9.4040216666666669</v>
      </c>
    </row>
  </sheetData>
  <mergeCells count="17"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  <mergeCell ref="E6:G6"/>
    <mergeCell ref="A5:A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0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773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546</v>
      </c>
      <c r="C6" s="73"/>
      <c r="D6" s="79"/>
      <c r="E6" s="72" t="s">
        <v>546</v>
      </c>
      <c r="F6" s="73"/>
      <c r="G6" s="79"/>
      <c r="H6" s="72" t="s">
        <v>546</v>
      </c>
      <c r="I6" s="73"/>
      <c r="J6" s="79"/>
      <c r="K6" s="72" t="s">
        <v>546</v>
      </c>
      <c r="L6" s="73"/>
      <c r="M6" s="79"/>
      <c r="N6" s="72" t="s">
        <v>546</v>
      </c>
      <c r="O6" s="73"/>
      <c r="P6" s="79"/>
      <c r="Q6" s="72" t="s">
        <v>546</v>
      </c>
      <c r="R6" s="73"/>
      <c r="S6" s="79"/>
      <c r="T6" s="72" t="s">
        <v>546</v>
      </c>
      <c r="U6" s="73"/>
      <c r="V6" s="79"/>
      <c r="W6" s="72" t="s">
        <v>546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8">
        <v>-2.2883404780000087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18.268782102333336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15.609560418000001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8">
        <v>-13.885860142000009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14.140334800333331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25.654989223000001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AVERAGE(L8:L10)</f>
        <v>15.990443990666668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AVERAGE(L9:L11)</f>
        <v>18.909401908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19.191011588666665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20.412181727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16.835063591333334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18.751429907666665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20.082313264333337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19.59911171966667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25.392503744333339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25.470006817666672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27.330639989000002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18.050309769000005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18.873725509333337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20.687698516333338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14.563968658333332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17.536928970666665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13.746323194666665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19.333337511666667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7.953664679333337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5.6172232800000019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6.4694934813333349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9.5853943020000028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5.831558932000001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5.0415256380000004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3.1958514670000007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2.4521470586666685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-0.32052715499999707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-3.5702282963333314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-2.4137899256666659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3.0173065836666666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13.237419446666665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21.064414735333333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18.373138857333334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15.147131679000003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20.208252235000003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23.745048825666672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21.447240126666671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10.235386716333336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4.9953065176666689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7.7984492693333358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12.698322764666665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17.682200262999999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16.749078201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6.1687277386666679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18.217272583333337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15.099638317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27.337251204333331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13.830460369000003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17.520798114333335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17.162591737333333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20.533002173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17.881412038333334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13.889695407666666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8.6960808153333353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7.8287102676666684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9.4205617506666677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10.803904635000002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14.627556912333333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9.9796681466666683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8.3199602670000008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19.365034862000002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21.350983593333336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23.243039636000002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10.525504089666667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10.424993473333332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AVERAGE(L73:L75)</f>
        <v>9.6912438973333348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10.960660200000001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14.886756144000003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15.258925216000002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10.562461751333336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6.1276793933333353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1.7701724693333345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0.79362716100000075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4.030116779000001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5.9273405930000029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15.274071977333335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19.466280906666672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20.268248282000005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10.188954519666671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-4.6538785333330779E-2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-4.3819719356666651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0.99624808433333334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7.8359197936666662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16.076179223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12.013917071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8.1232775969999995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3.1515578263333346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-0.17576270499999799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-2.0337901629999977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-5.2796843843333319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-4.7039105253333329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-5.2940787276666681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-4.6789994346666699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-5.129494098000003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-6.0865137953333353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-12.423824212666666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-9.5064505529999987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-8.9387282093333322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-0.59231457799999898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2.4729799440000013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-0.55182580166666639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-1.4933615249999999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0.56899978566666753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8.1343874793333342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10.522590892000002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5.0125510053333331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3.8810888540000001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1.9850497840000003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4.4979876800000005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1.3266003943333333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-1.1089613546666657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-5.4626526666666662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-3.0932347749999991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-0.71869135433333309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1.3667996916666671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-1.7558575920000008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-1.2513050353333339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-0.19158093366666717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0.7096135340000006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-1.5088174903333327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-3.5680007639999993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-3.5352174693333329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-0.57434911366666697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2.8092315393333327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-0.25878354433333389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-3.263509097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-6.6331983359999995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-9.6442348320000004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-10.526077412000001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AVERAGE(L137:L139)</f>
        <v>-9.3324680433333338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-6.6446449529999994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-5.5987725806666662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-7.8392194366666663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-8.612040361666665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-13.514781466000001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-16.120568570333333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-12.307721458333333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-8.4062442239999999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-8.7625269296666666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-14.486306690333331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-18.145996297333337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-23.104786689333334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-20.799032912666668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-15.896724945666669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-7.1359762213333333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-8.5786466889999993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-9.5541897629999983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-9.4270028270000008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-1.164583055666667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1.3010051523333335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0.53789943333333345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-0.67834789599999967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-0.39101463466666608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4.4888610113333343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5.6692695663333339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7.3572055056666672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9.5914033399999994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8.7261421529999996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7.379768962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3.0340872720000007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5.7083921863333336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7.6353758553333337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6.7920138769999996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3.5409156286666668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1.1405748786666667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4.7460073960000004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8.2109214486666673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5.8234986126666675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2.0189980156666656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2.6187478293333313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13.984025649999998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18.775462190666666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14.070162053333334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-0.88370155199999978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-0.28809774700000013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0.49265491266666617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6.243122438333331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6.3825211446666659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10.032574306333332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3.9420110136666651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-1.3219193403333349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-14.102618644666668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0.32439772799999861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3.9505787833333321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13.800826719666665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0.11108826066666448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0.52165145799999735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4.7018394776666641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15.047386589666665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11.495322280666665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5.4379239619999993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-1.3411933613333347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0.24179389533333287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AVERAGE(L201:L203)</f>
        <v>6.9075940903333333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16.312031731999998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18.447283668999997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29.22861588233333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17.26046341333333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17.477212986666665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6.4642842616666654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16.844657722666664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27.145703887666667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22.29216641733333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26.281836696999999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14.189951649333333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12.527683831666666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6.5200141676666652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8.387695815999999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13.188878029666666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17.844028769666668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5.1720156280000005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5.8979727836666669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2.336354282666667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12.823469726666668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7.9118966603333334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9.5177616006666668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8.9073015863333325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17.836558790333331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8.2722944436666648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10.634062514666665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4.6209324939999989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15.399354908999998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16.470999285333331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19.650178295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16.369293327666664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11.111682081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-10.917159270666666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-33.953493630666664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-41.613847446999998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-33.10081950033333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-18.997015891333337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-12.339028117333337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9.3791749856666655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8.6142213429999988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10.919410626666666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-1.0254296210000016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1.8496462126666653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8.8600076603333324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14.744551954333332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23.200072544555553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27.725708624777781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29.567768948666668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29.920768500333338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13.332381085333333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19.574916103333337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17.356702790333333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24.609665512333333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15.648097434666667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12.85297218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20.216799623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20.788950381333336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22.817867819333333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8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AVERAGE(L260:L262)</f>
        <v>11.755165037333333</v>
      </c>
      <c r="N262" s="12">
        <v>21.928080000000001</v>
      </c>
      <c r="O262" s="8" t="s">
        <v>8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8</v>
      </c>
      <c r="V262" s="11">
        <f t="shared" ref="V262" si="35">AVERAGE(T260:T262)</f>
        <v>-17.7575225</v>
      </c>
      <c r="W262" s="12">
        <v>8.7534740000000006</v>
      </c>
      <c r="X262" s="8" t="s">
        <v>8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8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AVERAGE(L261:L263)</f>
        <v>1.6588792016666662</v>
      </c>
      <c r="N263" s="12">
        <v>17.244392999999999</v>
      </c>
      <c r="O263" s="8" t="s">
        <v>8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8</v>
      </c>
      <c r="V263" s="11">
        <f t="shared" ref="V263" si="43">AVERAGE(T261:T263)</f>
        <v>-16.797297166666667</v>
      </c>
      <c r="W263" s="12">
        <v>8.3342379999999991</v>
      </c>
      <c r="X263" s="8" t="s">
        <v>8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8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AVERAGE(L262:L264)</f>
        <v>-0.74620708266666702</v>
      </c>
      <c r="N264" s="12">
        <v>25.906054999999999</v>
      </c>
      <c r="O264" s="8" t="s">
        <v>8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8</v>
      </c>
      <c r="V264" s="11">
        <f t="shared" ref="V264" si="51">AVERAGE(T262:T264)</f>
        <v>-16.311251666666667</v>
      </c>
      <c r="W264" s="12">
        <v>10.644997</v>
      </c>
      <c r="X264" s="8" t="s">
        <v>8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8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AVERAGE(L263:L265)</f>
        <v>1.0495691393333342</v>
      </c>
      <c r="N265" s="12">
        <v>20.311785</v>
      </c>
      <c r="O265" s="8" t="s">
        <v>8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8</v>
      </c>
      <c r="V265" s="11">
        <f t="shared" ref="V265" si="59">AVERAGE(T263:T265)</f>
        <v>-16.419993333333334</v>
      </c>
      <c r="W265" s="12">
        <v>8.0375250000000005</v>
      </c>
      <c r="X265" s="8" t="s">
        <v>8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8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AVERAGE(L264:L266)</f>
        <v>4.6488095256666666</v>
      </c>
      <c r="N266" s="12">
        <v>20.759246999999998</v>
      </c>
      <c r="O266" s="8" t="s">
        <v>8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8</v>
      </c>
      <c r="V266" s="11">
        <f t="shared" ref="V266" si="67">AVERAGE(T264:T266)</f>
        <v>-16.842775333333332</v>
      </c>
      <c r="W266" s="12">
        <v>11.567957</v>
      </c>
      <c r="X266" s="8" t="s">
        <v>8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8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AVERAGE(L265:L267)</f>
        <v>6.2922157016666675</v>
      </c>
      <c r="N267" s="12">
        <v>18.119627999999999</v>
      </c>
      <c r="O267" s="8" t="s">
        <v>8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8</v>
      </c>
      <c r="V267" s="11">
        <f t="shared" ref="V267" si="75">AVERAGE(T265:T267)</f>
        <v>-16.907737833333332</v>
      </c>
      <c r="W267" s="12">
        <v>8.0372249999999994</v>
      </c>
      <c r="X267" s="8" t="s">
        <v>8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8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AVERAGE(L266:L268)</f>
        <v>7.0941373816666671</v>
      </c>
      <c r="N268" s="12">
        <v>15.675898</v>
      </c>
      <c r="O268" s="8" t="s">
        <v>8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8</v>
      </c>
      <c r="V268" s="11">
        <f t="shared" ref="V268" si="83">AVERAGE(T266:T268)</f>
        <v>-17.043756999999999</v>
      </c>
      <c r="W268" s="12">
        <v>14.778438</v>
      </c>
      <c r="X268" s="8" t="s">
        <v>8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8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AVERAGE(L267:L269)</f>
        <v>2.4566212280000008</v>
      </c>
      <c r="N269" s="12">
        <v>17.903915000000001</v>
      </c>
      <c r="O269" s="8" t="s">
        <v>8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8</v>
      </c>
      <c r="V269" s="11">
        <f t="shared" ref="V269" si="91">AVERAGE(T267:T269)</f>
        <v>-17.809722500000003</v>
      </c>
      <c r="W269" s="12">
        <v>15.222702999999999</v>
      </c>
      <c r="X269" s="8" t="s">
        <v>8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8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AVERAGE(L268:L270)</f>
        <v>1.8140025503333337</v>
      </c>
      <c r="N270" s="12">
        <v>18.451836</v>
      </c>
      <c r="O270" s="8" t="s">
        <v>8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8</v>
      </c>
      <c r="V270" s="11">
        <f t="shared" ref="V270" si="99">AVERAGE(T268:T270)</f>
        <v>-17.577103500000003</v>
      </c>
      <c r="W270" s="12">
        <v>10.733676000000001</v>
      </c>
      <c r="X270" s="8" t="s">
        <v>8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8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AVERAGE(L269:L271)</f>
        <v>-2.7509090873333335</v>
      </c>
      <c r="N271" s="12">
        <v>-14.613295000000001</v>
      </c>
      <c r="O271" s="8" t="s">
        <v>8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8</v>
      </c>
      <c r="V271" s="11">
        <f t="shared" ref="V271" si="107">AVERAGE(T269:T271)</f>
        <v>-18.759887333333335</v>
      </c>
      <c r="W271" s="12">
        <v>6.9609269999999999</v>
      </c>
      <c r="X271" s="8" t="s">
        <v>8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8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AVERAGE(L270:L272)</f>
        <v>-3.9260036703333334</v>
      </c>
      <c r="N272" s="12">
        <v>-11.533669</v>
      </c>
      <c r="O272" s="8" t="s">
        <v>8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8</v>
      </c>
      <c r="V272" s="11">
        <f t="shared" ref="V272" si="115">AVERAGE(T270:T272)</f>
        <v>-18.303393</v>
      </c>
      <c r="W272" s="12">
        <v>3.1884299999999999</v>
      </c>
      <c r="X272" s="8" t="s">
        <v>8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8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AVERAGE(L271:L273)</f>
        <v>1.1532755343333332</v>
      </c>
      <c r="N273" s="12">
        <v>-13.304489</v>
      </c>
      <c r="O273" s="8" t="s">
        <v>8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8</v>
      </c>
      <c r="V273" s="11">
        <f t="shared" ref="V273" si="123">AVERAGE(T271:T273)</f>
        <v>-22.900326499999995</v>
      </c>
      <c r="W273" s="12">
        <v>4.458774</v>
      </c>
      <c r="X273" s="8" t="s">
        <v>8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7" t="s">
        <v>8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8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AVERAGE(L272:L274)</f>
        <v>17.56674060766667</v>
      </c>
      <c r="N274" s="12">
        <v>30.071016</v>
      </c>
      <c r="O274" s="8" t="s">
        <v>8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8</v>
      </c>
      <c r="V274" s="11">
        <f t="shared" ref="V274" si="131">AVERAGE(T272:T274)</f>
        <v>-25.664896166666665</v>
      </c>
      <c r="W274" s="12">
        <v>2.5284819999999999</v>
      </c>
      <c r="X274" s="8" t="s">
        <v>8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7" t="s">
        <v>8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8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AVERAGE(L273:L275)</f>
        <v>21.066453144333337</v>
      </c>
      <c r="N275" s="12">
        <v>4.153111</v>
      </c>
      <c r="O275" s="8" t="s">
        <v>8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8</v>
      </c>
      <c r="V275" s="11">
        <f t="shared" ref="V275" si="139">AVERAGE(T273:T275)</f>
        <v>-29.659794333333334</v>
      </c>
      <c r="W275" s="12">
        <v>5.8365980000000004</v>
      </c>
      <c r="X275" s="8" t="s">
        <v>8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7" t="s">
        <v>8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8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AVERAGE(L274:L276)</f>
        <v>20.969802552666668</v>
      </c>
      <c r="N276" s="12">
        <v>4.6200570000000001</v>
      </c>
      <c r="O276" s="8" t="s">
        <v>8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8</v>
      </c>
      <c r="V276" s="11">
        <f t="shared" ref="V276" si="147">AVERAGE(T274:T276)</f>
        <v>-22.565552333333333</v>
      </c>
      <c r="W276" s="12">
        <v>3.5248149999999998</v>
      </c>
      <c r="X276" s="8" t="s">
        <v>8</v>
      </c>
      <c r="Y276" s="11">
        <f t="shared" ref="Y276" si="148">AVERAGE(W274:W276)</f>
        <v>3.9632983333333338</v>
      </c>
    </row>
    <row r="277" spans="1:25">
      <c r="A277" s="3">
        <v>45170</v>
      </c>
      <c r="B277" s="8">
        <v>-17.436259</v>
      </c>
      <c r="C277" s="37" t="s">
        <v>8</v>
      </c>
      <c r="D277" s="9">
        <f t="shared" ref="D277" si="149">AVERAGE(B275:B277)</f>
        <v>-1.2573159999999994</v>
      </c>
      <c r="E277" s="12">
        <v>4.8386509999999996</v>
      </c>
      <c r="F277" s="8">
        <v>9.1183194999999984</v>
      </c>
      <c r="G277" s="11">
        <f t="shared" ref="G277" si="150">AVERAGE(F275:F277)</f>
        <v>11.559635626</v>
      </c>
      <c r="H277" s="12">
        <v>-17.832021999999998</v>
      </c>
      <c r="I277" s="8" t="s">
        <v>8</v>
      </c>
      <c r="J277" s="11">
        <f t="shared" ref="J277" si="151">AVERAGE(H275:H277)</f>
        <v>-8.0544943333333325</v>
      </c>
      <c r="K277" s="12">
        <v>31.872216999999999</v>
      </c>
      <c r="L277" s="8">
        <v>11.988433002000001</v>
      </c>
      <c r="M277" s="11">
        <f t="shared" ref="M277" si="152">AVERAGE(L275:L277)</f>
        <v>10.895253884666666</v>
      </c>
      <c r="N277" s="12">
        <v>-17.502144999999999</v>
      </c>
      <c r="O277" s="8" t="s">
        <v>8</v>
      </c>
      <c r="P277" s="11">
        <f t="shared" ref="P277" si="153">AVERAGE(N275:N277)</f>
        <v>-2.9096589999999996</v>
      </c>
      <c r="Q277" s="12">
        <v>9.2954299999999996</v>
      </c>
      <c r="R277" s="8">
        <v>6.9266457279999996</v>
      </c>
      <c r="S277" s="11">
        <f t="shared" ref="S277" si="154">AVERAGE(R275:R277)</f>
        <v>10.555112469999999</v>
      </c>
      <c r="T277" s="12">
        <v>-27.304550500000001</v>
      </c>
      <c r="U277" s="8" t="s">
        <v>8</v>
      </c>
      <c r="V277" s="11">
        <f t="shared" ref="V277" si="155">AVERAGE(T275:T277)</f>
        <v>-22.425024666666669</v>
      </c>
      <c r="W277" s="12">
        <v>4.403365</v>
      </c>
      <c r="X277" s="8" t="s">
        <v>8</v>
      </c>
      <c r="Y277" s="11">
        <f t="shared" ref="Y277" si="156">AVERAGE(W275:W277)</f>
        <v>4.5882593333333332</v>
      </c>
    </row>
    <row r="278" spans="1:25">
      <c r="A278" s="3">
        <v>45200</v>
      </c>
      <c r="B278" s="8">
        <v>-18.902854999999999</v>
      </c>
      <c r="C278" s="37" t="s">
        <v>8</v>
      </c>
      <c r="D278" s="9">
        <f t="shared" ref="D278" si="157">AVERAGE(B276:B278)</f>
        <v>-8.9815529999999999</v>
      </c>
      <c r="E278" s="12">
        <v>9.0319470000000006</v>
      </c>
      <c r="F278" s="8">
        <v>7.0469210380000007</v>
      </c>
      <c r="G278" s="11">
        <f t="shared" ref="G278" si="158">AVERAGE(F276:F278)</f>
        <v>13.388787692999999</v>
      </c>
      <c r="H278" s="12">
        <v>-17.672014000000001</v>
      </c>
      <c r="I278" s="8" t="s">
        <v>8</v>
      </c>
      <c r="J278" s="11">
        <f t="shared" ref="J278" si="159">AVERAGE(H276:H278)</f>
        <v>-8.3882226666666657</v>
      </c>
      <c r="K278" s="12">
        <v>-16.980740000000001</v>
      </c>
      <c r="L278" s="8">
        <v>1.268283842999999</v>
      </c>
      <c r="M278" s="11">
        <f t="shared" ref="M278" si="160">AVERAGE(L276:L278)</f>
        <v>12.024185574666667</v>
      </c>
      <c r="N278" s="12">
        <v>-21.143749</v>
      </c>
      <c r="O278" s="8" t="s">
        <v>8</v>
      </c>
      <c r="P278" s="11">
        <f t="shared" ref="P278" si="161">AVERAGE(N276:N278)</f>
        <v>-11.341945666666666</v>
      </c>
      <c r="Q278" s="12">
        <v>10.939562</v>
      </c>
      <c r="R278" s="8">
        <v>10.123352859000001</v>
      </c>
      <c r="S278" s="11">
        <f t="shared" ref="S278" si="162">AVERAGE(R276:R278)</f>
        <v>10.139743049</v>
      </c>
      <c r="T278" s="12">
        <v>-29.165889</v>
      </c>
      <c r="U278" s="8" t="s">
        <v>8</v>
      </c>
      <c r="V278" s="11">
        <f t="shared" ref="V278" si="163">AVERAGE(T276:T278)</f>
        <v>-21.976670333333335</v>
      </c>
      <c r="W278" s="12">
        <v>5.6995990000000001</v>
      </c>
      <c r="X278" s="8" t="s">
        <v>8</v>
      </c>
      <c r="Y278" s="11">
        <f t="shared" ref="Y278" si="164">AVERAGE(W276:W278)</f>
        <v>4.5425930000000001</v>
      </c>
    </row>
    <row r="279" spans="1:25">
      <c r="A279" s="3">
        <v>45231</v>
      </c>
      <c r="B279" s="8">
        <v>-17.841842</v>
      </c>
      <c r="C279" s="37" t="s">
        <v>8</v>
      </c>
      <c r="D279" s="9">
        <f t="shared" ref="D279" si="165">AVERAGE(B277:B279)</f>
        <v>-18.060318666666664</v>
      </c>
      <c r="E279" s="12">
        <v>5.6935130000000003</v>
      </c>
      <c r="F279" s="8">
        <v>4.5756290680000005</v>
      </c>
      <c r="G279" s="11">
        <f t="shared" ref="G279" si="166">AVERAGE(F277:F279)</f>
        <v>6.9136232020000001</v>
      </c>
      <c r="H279" s="12">
        <v>-15.562144</v>
      </c>
      <c r="I279" s="8" t="s">
        <v>8</v>
      </c>
      <c r="J279" s="11">
        <f t="shared" ref="J279" si="167">AVERAGE(H277:H279)</f>
        <v>-17.02206</v>
      </c>
      <c r="K279" s="12">
        <v>-17.213591000000001</v>
      </c>
      <c r="L279" s="8">
        <v>-29.114854801</v>
      </c>
      <c r="M279" s="11">
        <f t="shared" ref="M279" si="168">AVERAGE(L277:L279)</f>
        <v>-5.2860459853333337</v>
      </c>
      <c r="N279" s="12">
        <v>-17.959402000000001</v>
      </c>
      <c r="O279" s="8" t="s">
        <v>8</v>
      </c>
      <c r="P279" s="11">
        <f t="shared" ref="P279" si="169">AVERAGE(N277:N279)</f>
        <v>-18.868431999999999</v>
      </c>
      <c r="Q279" s="12">
        <v>11.473361000000001</v>
      </c>
      <c r="R279" s="8">
        <v>14.556484022000001</v>
      </c>
      <c r="S279" s="11">
        <f t="shared" ref="S279" si="170">AVERAGE(R277:R279)</f>
        <v>10.535494203000001</v>
      </c>
      <c r="T279" s="12">
        <v>-29.481712999999999</v>
      </c>
      <c r="U279" s="8" t="s">
        <v>8</v>
      </c>
      <c r="V279" s="11">
        <f t="shared" ref="V279" si="171">AVERAGE(T277:T279)</f>
        <v>-28.650717499999999</v>
      </c>
      <c r="W279" s="12">
        <v>7.118468</v>
      </c>
      <c r="X279" s="8" t="s">
        <v>8</v>
      </c>
      <c r="Y279" s="11">
        <f t="shared" ref="Y279" si="172">AVERAGE(W277:W279)</f>
        <v>5.7404773333333337</v>
      </c>
    </row>
    <row r="280" spans="1:25">
      <c r="A280" s="3">
        <v>45261</v>
      </c>
      <c r="B280" s="8">
        <v>-22.602079</v>
      </c>
      <c r="C280" s="37" t="s">
        <v>8</v>
      </c>
      <c r="D280" s="9">
        <f t="shared" ref="D280" si="173">AVERAGE(B278:B280)</f>
        <v>-19.782258666666667</v>
      </c>
      <c r="E280" s="12">
        <v>5.0232780000000004</v>
      </c>
      <c r="F280" s="8">
        <v>10.090577893999999</v>
      </c>
      <c r="G280" s="11">
        <f t="shared" ref="G280" si="174">AVERAGE(F278:F280)</f>
        <v>7.237709333333334</v>
      </c>
      <c r="H280" s="12">
        <v>-21.871008</v>
      </c>
      <c r="I280" s="8" t="s">
        <v>8</v>
      </c>
      <c r="J280" s="11">
        <f t="shared" ref="J280" si="175">AVERAGE(H278:H280)</f>
        <v>-18.368388666666664</v>
      </c>
      <c r="K280" s="12">
        <v>31.460097999999999</v>
      </c>
      <c r="L280" s="8">
        <v>16.793606251</v>
      </c>
      <c r="M280" s="11">
        <f t="shared" ref="M280" si="176">AVERAGE(L278:L280)</f>
        <v>-3.6843215690000002</v>
      </c>
      <c r="N280" s="12">
        <v>-20.686136999999999</v>
      </c>
      <c r="O280" s="8" t="s">
        <v>8</v>
      </c>
      <c r="P280" s="11">
        <f t="shared" ref="P280" si="177">AVERAGE(N278:N280)</f>
        <v>-19.929762666666665</v>
      </c>
      <c r="Q280" s="12">
        <v>5.6410960000000001</v>
      </c>
      <c r="R280" s="8">
        <v>12.059327189000001</v>
      </c>
      <c r="S280" s="11">
        <f t="shared" ref="S280" si="178">AVERAGE(R278:R280)</f>
        <v>12.246388023333333</v>
      </c>
      <c r="T280" s="12">
        <v>-31.731466999999999</v>
      </c>
      <c r="U280" s="8" t="s">
        <v>8</v>
      </c>
      <c r="V280" s="11">
        <f t="shared" ref="V280" si="179">AVERAGE(T278:T280)</f>
        <v>-30.126356333333334</v>
      </c>
      <c r="W280" s="12">
        <v>11.134631000000001</v>
      </c>
      <c r="X280" s="8" t="s">
        <v>8</v>
      </c>
      <c r="Y280" s="11">
        <f t="shared" ref="Y280" si="180">AVERAGE(W278:W280)</f>
        <v>7.9842326666666663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0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774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584</v>
      </c>
      <c r="C6" s="73"/>
      <c r="D6" s="79"/>
      <c r="E6" s="72" t="s">
        <v>584</v>
      </c>
      <c r="F6" s="73"/>
      <c r="G6" s="79"/>
      <c r="H6" s="72" t="s">
        <v>584</v>
      </c>
      <c r="I6" s="73"/>
      <c r="J6" s="79"/>
      <c r="K6" s="72" t="s">
        <v>584</v>
      </c>
      <c r="L6" s="73"/>
      <c r="M6" s="79"/>
      <c r="N6" s="72" t="s">
        <v>584</v>
      </c>
      <c r="O6" s="73"/>
      <c r="P6" s="79"/>
      <c r="Q6" s="72" t="s">
        <v>584</v>
      </c>
      <c r="R6" s="73"/>
      <c r="S6" s="79"/>
      <c r="T6" s="72" t="s">
        <v>584</v>
      </c>
      <c r="U6" s="73"/>
      <c r="V6" s="79"/>
      <c r="W6" s="72" t="s">
        <v>584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26.609916790333333</v>
      </c>
      <c r="D8" s="9" t="s">
        <v>8</v>
      </c>
      <c r="E8" s="12">
        <v>17.639289649999998</v>
      </c>
      <c r="F8" s="8">
        <v>20.303420360999997</v>
      </c>
      <c r="G8" s="11" t="s">
        <v>8</v>
      </c>
      <c r="H8" s="12">
        <v>18.346101458333333</v>
      </c>
      <c r="I8" s="8">
        <v>11.520965532333333</v>
      </c>
      <c r="J8" s="11" t="s">
        <v>8</v>
      </c>
      <c r="K8" s="12">
        <v>26.011792508333329</v>
      </c>
      <c r="L8" s="8">
        <v>14.39261352533333</v>
      </c>
      <c r="M8" s="11" t="s">
        <v>8</v>
      </c>
      <c r="N8" s="12">
        <v>7.2577021000000022</v>
      </c>
      <c r="O8" s="8">
        <v>7.8914498200000018</v>
      </c>
      <c r="P8" s="11" t="s">
        <v>8</v>
      </c>
      <c r="Q8" s="12">
        <v>36.831258741666666</v>
      </c>
      <c r="R8" s="8">
        <v>21.180052975666666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24.731059351333336</v>
      </c>
      <c r="D9" s="9" t="s">
        <v>8</v>
      </c>
      <c r="E9" s="12">
        <v>28.239941849999997</v>
      </c>
      <c r="F9" s="8">
        <v>29.860066807999999</v>
      </c>
      <c r="G9" s="11" t="s">
        <v>8</v>
      </c>
      <c r="H9" s="12">
        <v>26.235055158333331</v>
      </c>
      <c r="I9" s="8">
        <v>11.982010512333332</v>
      </c>
      <c r="J9" s="11" t="s">
        <v>8</v>
      </c>
      <c r="K9" s="12">
        <v>26.336375108333328</v>
      </c>
      <c r="L9" s="8">
        <v>8.5602714863333276</v>
      </c>
      <c r="M9" s="11" t="s">
        <v>8</v>
      </c>
      <c r="N9" s="12">
        <v>22.856874100000002</v>
      </c>
      <c r="O9" s="8">
        <v>16.602539295000003</v>
      </c>
      <c r="P9" s="11" t="s">
        <v>8</v>
      </c>
      <c r="Q9" s="12">
        <v>29.87027114166667</v>
      </c>
      <c r="R9" s="8">
        <v>7.6167547216666698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22.539024018333336</v>
      </c>
      <c r="D10" s="9">
        <f>AVERAGE(C8:C10)</f>
        <v>24.626666720000003</v>
      </c>
      <c r="E10" s="12">
        <v>14.472361649999998</v>
      </c>
      <c r="F10" s="8">
        <v>12.179670022999998</v>
      </c>
      <c r="G10" s="11">
        <f>AVERAGE(F8:F10)</f>
        <v>20.78105239733333</v>
      </c>
      <c r="H10" s="12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16.199371972333335</v>
      </c>
      <c r="D11" s="9">
        <f t="shared" ref="D11:D74" si="0">AVERAGE(C9:C11)</f>
        <v>21.156485114000002</v>
      </c>
      <c r="E11" s="12">
        <v>9.5021907499999969</v>
      </c>
      <c r="F11" s="8">
        <v>2.9462243789999967</v>
      </c>
      <c r="G11" s="11">
        <f t="shared" ref="G11:G74" si="1">AVERAGE(F9:F11)</f>
        <v>14.995320403333332</v>
      </c>
      <c r="H11" s="12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14.937370566333335</v>
      </c>
      <c r="D12" s="9">
        <f t="shared" si="0"/>
        <v>17.891922185666669</v>
      </c>
      <c r="E12" s="12">
        <v>10.950432249999999</v>
      </c>
      <c r="F12" s="8">
        <v>-1.6135512190000014</v>
      </c>
      <c r="G12" s="11">
        <f t="shared" si="1"/>
        <v>4.5041143943333308</v>
      </c>
      <c r="H12" s="12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14.510350225333337</v>
      </c>
      <c r="D13" s="9">
        <f t="shared" si="0"/>
        <v>15.215697588000003</v>
      </c>
      <c r="E13" s="12">
        <v>3.8040126499999998</v>
      </c>
      <c r="F13" s="8">
        <v>-6.2181044040000009</v>
      </c>
      <c r="G13" s="11">
        <f t="shared" si="1"/>
        <v>-1.6284770813333351</v>
      </c>
      <c r="H13" s="12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14.690473404333334</v>
      </c>
      <c r="D14" s="9">
        <f t="shared" si="0"/>
        <v>14.712731398666669</v>
      </c>
      <c r="E14" s="12">
        <v>7.7620848499999964</v>
      </c>
      <c r="F14" s="8">
        <v>3.9425766649999963</v>
      </c>
      <c r="G14" s="11">
        <f t="shared" si="1"/>
        <v>-1.2963596526666687</v>
      </c>
      <c r="H14" s="12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5.6651477563333374</v>
      </c>
      <c r="D15" s="9">
        <f t="shared" si="0"/>
        <v>11.621990462000005</v>
      </c>
      <c r="E15" s="12">
        <v>-5.8459394499999959</v>
      </c>
      <c r="F15" s="8">
        <v>-3.0438271159999961</v>
      </c>
      <c r="G15" s="11">
        <f t="shared" si="1"/>
        <v>-1.773118285</v>
      </c>
      <c r="H15" s="12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16.888437160333332</v>
      </c>
      <c r="D16" s="9">
        <f t="shared" si="0"/>
        <v>12.414686107000001</v>
      </c>
      <c r="E16" s="12">
        <v>-3.3515910500000006</v>
      </c>
      <c r="F16" s="8">
        <v>3.2652595039999994</v>
      </c>
      <c r="G16" s="11">
        <f t="shared" si="1"/>
        <v>1.3880030176666664</v>
      </c>
      <c r="H16" s="12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15.090384054333335</v>
      </c>
      <c r="D17" s="9">
        <f t="shared" si="0"/>
        <v>12.547989657000002</v>
      </c>
      <c r="E17" s="12">
        <v>-17.578238650000003</v>
      </c>
      <c r="F17" s="8">
        <v>-4.5895674560000028</v>
      </c>
      <c r="G17" s="11">
        <f t="shared" si="1"/>
        <v>-1.4560450226666664</v>
      </c>
      <c r="H17" s="12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14.394960279333336</v>
      </c>
      <c r="D18" s="9">
        <f t="shared" si="0"/>
        <v>15.457927164666666</v>
      </c>
      <c r="E18" s="12">
        <v>-15.765373950000004</v>
      </c>
      <c r="F18" s="8">
        <v>-6.2692988830000047</v>
      </c>
      <c r="G18" s="11">
        <f t="shared" si="1"/>
        <v>-2.5312022783333359</v>
      </c>
      <c r="H18" s="12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18.597886884333338</v>
      </c>
      <c r="D19" s="9">
        <f t="shared" si="0"/>
        <v>16.027743739333335</v>
      </c>
      <c r="E19" s="12">
        <v>2.4056317499999968</v>
      </c>
      <c r="F19" s="8">
        <v>0.94295387899999694</v>
      </c>
      <c r="G19" s="11">
        <f t="shared" si="1"/>
        <v>-3.3053041533333367</v>
      </c>
      <c r="H19" s="12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14.362047913333335</v>
      </c>
      <c r="D20" s="9">
        <f t="shared" si="0"/>
        <v>15.78496502566667</v>
      </c>
      <c r="E20" s="12">
        <v>0.35031114999999513</v>
      </c>
      <c r="F20" s="8">
        <v>3.689664689999995</v>
      </c>
      <c r="G20" s="11">
        <f t="shared" si="1"/>
        <v>-0.54556010466667082</v>
      </c>
      <c r="H20" s="12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15.592088476333338</v>
      </c>
      <c r="D21" s="9">
        <f t="shared" si="0"/>
        <v>16.184007758000003</v>
      </c>
      <c r="E21" s="12">
        <v>-2.3781477500000046</v>
      </c>
      <c r="F21" s="8">
        <v>-0.81567169900000458</v>
      </c>
      <c r="G21" s="11">
        <f t="shared" si="1"/>
        <v>1.272315623333329</v>
      </c>
      <c r="H21" s="12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15.117755557333336</v>
      </c>
      <c r="D22" s="9">
        <f t="shared" si="0"/>
        <v>15.023963982333337</v>
      </c>
      <c r="E22" s="12">
        <v>5.8994799499999973</v>
      </c>
      <c r="F22" s="8">
        <v>3.4150889829999973</v>
      </c>
      <c r="G22" s="11">
        <f t="shared" si="1"/>
        <v>2.096360657999996</v>
      </c>
      <c r="H22" s="12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14.601314581333334</v>
      </c>
      <c r="D23" s="9">
        <f t="shared" si="0"/>
        <v>15.103719538333337</v>
      </c>
      <c r="E23" s="12">
        <v>5.9649712499999987</v>
      </c>
      <c r="F23" s="8">
        <v>-0.24912166900000088</v>
      </c>
      <c r="G23" s="11">
        <f t="shared" si="1"/>
        <v>0.78343187166666395</v>
      </c>
      <c r="H23" s="12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14.783436052333338</v>
      </c>
      <c r="D24" s="9">
        <f t="shared" si="0"/>
        <v>14.834168730333337</v>
      </c>
      <c r="E24" s="12">
        <v>8.935569049999998</v>
      </c>
      <c r="F24" s="8">
        <v>-3.4502664890000023</v>
      </c>
      <c r="G24" s="11">
        <f t="shared" si="1"/>
        <v>-9.4766391666668628E-2</v>
      </c>
      <c r="H24" s="12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9.9347478583333366</v>
      </c>
      <c r="D25" s="9">
        <f t="shared" si="0"/>
        <v>13.106499497333337</v>
      </c>
      <c r="E25" s="12">
        <v>13.069538249999997</v>
      </c>
      <c r="F25" s="8">
        <v>2.7221702239999974</v>
      </c>
      <c r="G25" s="11">
        <f t="shared" si="1"/>
        <v>-0.32573931133333528</v>
      </c>
      <c r="H25" s="12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-5.1783525876666605</v>
      </c>
      <c r="D26" s="9">
        <f t="shared" si="0"/>
        <v>6.5132771076666716</v>
      </c>
      <c r="E26" s="12">
        <v>-1.8745076500000026</v>
      </c>
      <c r="F26" s="8">
        <v>-5.8044633630000027</v>
      </c>
      <c r="G26" s="11">
        <f t="shared" si="1"/>
        <v>-2.1775198760000025</v>
      </c>
      <c r="H26" s="12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5.9320162403333372</v>
      </c>
      <c r="D27" s="9">
        <f t="shared" si="0"/>
        <v>3.5628038370000041</v>
      </c>
      <c r="E27" s="12">
        <v>1.5139691500000003</v>
      </c>
      <c r="F27" s="8">
        <v>4.4733825430000005</v>
      </c>
      <c r="G27" s="11">
        <f t="shared" si="1"/>
        <v>0.46369646799999842</v>
      </c>
      <c r="H27" s="12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8.511820006333334</v>
      </c>
      <c r="D28" s="9">
        <f t="shared" si="0"/>
        <v>3.0884945530000039</v>
      </c>
      <c r="E28" s="12">
        <v>-13.062151350000001</v>
      </c>
      <c r="F28" s="8">
        <v>-6.6088870880000004</v>
      </c>
      <c r="G28" s="11">
        <f t="shared" si="1"/>
        <v>-2.646655969333334</v>
      </c>
      <c r="H28" s="12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11.580094803333337</v>
      </c>
      <c r="D29" s="9">
        <f t="shared" si="0"/>
        <v>8.6746436833333362</v>
      </c>
      <c r="E29" s="12">
        <v>-26.046742950000002</v>
      </c>
      <c r="F29" s="8">
        <v>-13.601468985000002</v>
      </c>
      <c r="G29" s="11">
        <f t="shared" si="1"/>
        <v>-5.2456578433333343</v>
      </c>
      <c r="H29" s="12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3.2606111463333329</v>
      </c>
      <c r="D30" s="9">
        <f t="shared" si="0"/>
        <v>7.7841753186666667</v>
      </c>
      <c r="E30" s="12">
        <v>-21.661758350000007</v>
      </c>
      <c r="F30" s="8">
        <v>-12.733542063000007</v>
      </c>
      <c r="G30" s="11">
        <f t="shared" si="1"/>
        <v>-10.981299378666669</v>
      </c>
      <c r="H30" s="12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-14.133258923666663</v>
      </c>
      <c r="D31" s="9">
        <f t="shared" si="0"/>
        <v>0.23581567533333589</v>
      </c>
      <c r="E31" s="12">
        <v>-28.661849050000004</v>
      </c>
      <c r="F31" s="8">
        <v>-29.610611685000006</v>
      </c>
      <c r="G31" s="11">
        <f t="shared" si="1"/>
        <v>-18.648540911000005</v>
      </c>
      <c r="H31" s="12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-2.3707305716666607</v>
      </c>
      <c r="D32" s="9">
        <f t="shared" si="0"/>
        <v>-4.4144594496666638</v>
      </c>
      <c r="E32" s="12">
        <v>-21.75158905</v>
      </c>
      <c r="F32" s="8">
        <v>-17.574149359</v>
      </c>
      <c r="G32" s="11">
        <f t="shared" si="1"/>
        <v>-19.972767702333339</v>
      </c>
      <c r="H32" s="12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-3.5513817936666578</v>
      </c>
      <c r="D33" s="9">
        <f t="shared" si="0"/>
        <v>-6.6851237629999929</v>
      </c>
      <c r="E33" s="12">
        <v>-16.420211650000006</v>
      </c>
      <c r="F33" s="8">
        <v>-14.432745501000007</v>
      </c>
      <c r="G33" s="11">
        <f t="shared" si="1"/>
        <v>-20.539168848333336</v>
      </c>
      <c r="H33" s="12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-1.8879323603333322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-5.8784647176666649</v>
      </c>
      <c r="D34" s="9">
        <f t="shared" si="0"/>
        <v>-3.9335256943333277</v>
      </c>
      <c r="E34" s="12">
        <v>-19.143514150000001</v>
      </c>
      <c r="F34" s="8">
        <v>-21.907504117000002</v>
      </c>
      <c r="G34" s="11">
        <f t="shared" si="1"/>
        <v>-17.971466325666668</v>
      </c>
      <c r="H34" s="12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6.9345676676666681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-4.5272826216666626</v>
      </c>
      <c r="D35" s="9">
        <f t="shared" si="0"/>
        <v>-4.6523763776666618</v>
      </c>
      <c r="E35" s="12">
        <v>-4.1017942500000046</v>
      </c>
      <c r="F35" s="8">
        <v>-10.341811293000005</v>
      </c>
      <c r="G35" s="11">
        <f t="shared" si="1"/>
        <v>-15.560686970333338</v>
      </c>
      <c r="H35" s="12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7">
        <v>-5.4098338966666644</v>
      </c>
      <c r="D36" s="9">
        <f t="shared" si="0"/>
        <v>-5.2718604119999979</v>
      </c>
      <c r="E36" s="12">
        <v>2.8854863499999963</v>
      </c>
      <c r="F36" s="8">
        <v>-9.2830335270000042</v>
      </c>
      <c r="G36" s="11">
        <f t="shared" si="1"/>
        <v>-13.844116312333336</v>
      </c>
      <c r="H36" s="12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7">
        <v>-7.5986129136666642</v>
      </c>
      <c r="D37" s="9">
        <f t="shared" si="0"/>
        <v>-5.8452431439999968</v>
      </c>
      <c r="E37" s="12">
        <v>-18.220240750000002</v>
      </c>
      <c r="F37" s="8">
        <v>-29.192126674000001</v>
      </c>
      <c r="G37" s="11">
        <f t="shared" si="1"/>
        <v>-16.272323831333335</v>
      </c>
      <c r="H37" s="12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7">
        <v>-5.2574572116666616</v>
      </c>
      <c r="D38" s="9">
        <f t="shared" si="0"/>
        <v>-6.088634673999997</v>
      </c>
      <c r="E38" s="12">
        <v>-13.94421895</v>
      </c>
      <c r="F38" s="8">
        <v>-17.368278364999998</v>
      </c>
      <c r="G38" s="11">
        <f t="shared" si="1"/>
        <v>-18.614479522</v>
      </c>
      <c r="H38" s="12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7">
        <v>-5.7676995596666689</v>
      </c>
      <c r="D39" s="9">
        <f t="shared" si="0"/>
        <v>-6.207923228333331</v>
      </c>
      <c r="E39" s="12">
        <v>-21.20370355</v>
      </c>
      <c r="F39" s="8">
        <v>-18.025890948000001</v>
      </c>
      <c r="G39" s="11">
        <f t="shared" si="1"/>
        <v>-21.528765328999999</v>
      </c>
      <c r="H39" s="12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7">
        <v>-10.848507515666666</v>
      </c>
      <c r="D40" s="9">
        <f t="shared" si="0"/>
        <v>-7.2912214289999993</v>
      </c>
      <c r="E40" s="12">
        <v>-19.091159250000004</v>
      </c>
      <c r="F40" s="8">
        <v>-12.706397046000003</v>
      </c>
      <c r="G40" s="11">
        <f t="shared" si="1"/>
        <v>-16.033522119666667</v>
      </c>
      <c r="H40" s="12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7">
        <v>-4.0220964586666668</v>
      </c>
      <c r="D41" s="9">
        <f t="shared" si="0"/>
        <v>-6.8794345113333337</v>
      </c>
      <c r="E41" s="12">
        <v>-12.931250550000001</v>
      </c>
      <c r="F41" s="8">
        <v>-1.5058518870000022</v>
      </c>
      <c r="G41" s="11">
        <f t="shared" si="1"/>
        <v>-10.746046627000004</v>
      </c>
      <c r="H41" s="12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7">
        <v>-0.88550869666666543</v>
      </c>
      <c r="D42" s="9">
        <f t="shared" si="0"/>
        <v>-5.2520375569999995</v>
      </c>
      <c r="E42" s="12">
        <v>-10.839835950000001</v>
      </c>
      <c r="F42" s="8">
        <v>-3.5238137710000013</v>
      </c>
      <c r="G42" s="11">
        <f t="shared" si="1"/>
        <v>-5.9120209013333351</v>
      </c>
      <c r="H42" s="12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7">
        <v>-1.3839668886666616</v>
      </c>
      <c r="D43" s="9">
        <f t="shared" si="0"/>
        <v>-2.097190681333331</v>
      </c>
      <c r="E43" s="12">
        <v>6.9091806499999988</v>
      </c>
      <c r="F43" s="8">
        <v>6.708334129999999</v>
      </c>
      <c r="G43" s="11">
        <f t="shared" si="1"/>
        <v>0.55955615733333186</v>
      </c>
      <c r="H43" s="12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7">
        <v>2.2073581653333303</v>
      </c>
      <c r="D44" s="9">
        <f t="shared" si="0"/>
        <v>-2.0705806666665588E-2</v>
      </c>
      <c r="E44" s="12">
        <v>-8.2660305500000035</v>
      </c>
      <c r="F44" s="8">
        <v>-2.8896855490000037</v>
      </c>
      <c r="G44" s="11">
        <f t="shared" si="1"/>
        <v>9.8278269999998003E-2</v>
      </c>
      <c r="H44" s="12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7">
        <v>2.8733243993333364</v>
      </c>
      <c r="D45" s="9">
        <f t="shared" si="0"/>
        <v>1.2322385586666684</v>
      </c>
      <c r="E45" s="12">
        <v>-7.3436443499999982</v>
      </c>
      <c r="F45" s="8">
        <v>-4.9782948139999981</v>
      </c>
      <c r="G45" s="11">
        <f t="shared" si="1"/>
        <v>-0.38654874433333425</v>
      </c>
      <c r="H45" s="12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7">
        <v>9.5840225343333358</v>
      </c>
      <c r="D46" s="9">
        <f t="shared" si="0"/>
        <v>4.8882350330000008</v>
      </c>
      <c r="E46" s="12">
        <v>-1.9926592500000035</v>
      </c>
      <c r="F46" s="8">
        <v>-4.8111770860000034</v>
      </c>
      <c r="G46" s="11">
        <f t="shared" si="1"/>
        <v>-4.2263858163333348</v>
      </c>
      <c r="H46" s="12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7">
        <v>-0.89253487766666395</v>
      </c>
      <c r="D47" s="9">
        <f t="shared" si="0"/>
        <v>3.8549373520000025</v>
      </c>
      <c r="E47" s="12">
        <v>-0.48663535000000113</v>
      </c>
      <c r="F47" s="8">
        <v>-6.5578950830000009</v>
      </c>
      <c r="G47" s="11">
        <f t="shared" si="1"/>
        <v>-5.449122327666668</v>
      </c>
      <c r="H47" s="12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7">
        <v>0.89375091733333534</v>
      </c>
      <c r="D48" s="9">
        <f t="shared" si="0"/>
        <v>3.195079524666669</v>
      </c>
      <c r="E48" s="12">
        <v>11.521926949999997</v>
      </c>
      <c r="F48" s="8">
        <v>-0.45352295800000242</v>
      </c>
      <c r="G48" s="11">
        <f t="shared" si="1"/>
        <v>-3.9408650423333356</v>
      </c>
      <c r="H48" s="12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7">
        <v>1.1434467223333353</v>
      </c>
      <c r="D49" s="9">
        <f t="shared" si="0"/>
        <v>0.38155425400000226</v>
      </c>
      <c r="E49" s="12">
        <v>9.1420718500000007</v>
      </c>
      <c r="F49" s="8">
        <v>-1.6245895949999998</v>
      </c>
      <c r="G49" s="11">
        <f t="shared" si="1"/>
        <v>-2.8786692120000006</v>
      </c>
      <c r="H49" s="12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7">
        <v>-2.514354473666665</v>
      </c>
      <c r="D50" s="9">
        <f t="shared" si="0"/>
        <v>-0.1590522779999981</v>
      </c>
      <c r="E50" s="12">
        <v>0.96539415000000073</v>
      </c>
      <c r="F50" s="8">
        <v>-1.7702297009999994</v>
      </c>
      <c r="G50" s="11">
        <f t="shared" si="1"/>
        <v>-1.2827807513333338</v>
      </c>
      <c r="H50" s="12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7">
        <v>-0.6596904936666621</v>
      </c>
      <c r="D51" s="9">
        <f t="shared" si="0"/>
        <v>-0.67686608166666395</v>
      </c>
      <c r="E51" s="12">
        <v>-7.6335113499999991</v>
      </c>
      <c r="F51" s="8">
        <v>-4.4406211819999992</v>
      </c>
      <c r="G51" s="11">
        <f t="shared" si="1"/>
        <v>-2.6118134926666663</v>
      </c>
      <c r="H51" s="12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7">
        <v>0.78113738233333563</v>
      </c>
      <c r="D52" s="9">
        <f t="shared" si="0"/>
        <v>-0.79763586166666389</v>
      </c>
      <c r="E52" s="12">
        <v>-15.182586450000002</v>
      </c>
      <c r="F52" s="8">
        <v>-9.8309625520000026</v>
      </c>
      <c r="G52" s="11">
        <f t="shared" si="1"/>
        <v>-5.3472711450000006</v>
      </c>
      <c r="H52" s="12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7">
        <v>8.1894651963333338</v>
      </c>
      <c r="D53" s="9">
        <f t="shared" si="0"/>
        <v>2.7703040283333356</v>
      </c>
      <c r="E53" s="12">
        <v>7.2693894499999976</v>
      </c>
      <c r="F53" s="8">
        <v>16.732618589999998</v>
      </c>
      <c r="G53" s="11">
        <f t="shared" si="1"/>
        <v>0.82034495199999868</v>
      </c>
      <c r="H53" s="12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7">
        <v>-2.3181457066666704</v>
      </c>
      <c r="D54" s="9">
        <f t="shared" si="0"/>
        <v>2.2174856239999996</v>
      </c>
      <c r="E54" s="12">
        <v>-8.1580045500000011</v>
      </c>
      <c r="F54" s="8">
        <v>-1.928426657000001</v>
      </c>
      <c r="G54" s="11">
        <f t="shared" si="1"/>
        <v>1.657743126999998</v>
      </c>
      <c r="H54" s="12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7">
        <v>1.7374115603333369</v>
      </c>
      <c r="D55" s="9">
        <f t="shared" si="0"/>
        <v>2.5362436833333333</v>
      </c>
      <c r="E55" s="12">
        <v>-2.0622578500000026</v>
      </c>
      <c r="F55" s="8">
        <v>-1.1838454020000027</v>
      </c>
      <c r="G55" s="11">
        <f t="shared" si="1"/>
        <v>4.5401155103333313</v>
      </c>
      <c r="H55" s="12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7">
        <v>-3.0263079116666631</v>
      </c>
      <c r="D56" s="9">
        <f t="shared" si="0"/>
        <v>-1.2023473526666655</v>
      </c>
      <c r="E56" s="12">
        <v>-12.319624650000002</v>
      </c>
      <c r="F56" s="8">
        <v>-6.2513133400000012</v>
      </c>
      <c r="G56" s="11">
        <f t="shared" si="1"/>
        <v>-3.1211951330000018</v>
      </c>
      <c r="H56" s="12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7">
        <v>-6.3122555886666616</v>
      </c>
      <c r="D57" s="9">
        <f t="shared" si="0"/>
        <v>-2.5337173133333293</v>
      </c>
      <c r="E57" s="12">
        <v>5.9422887499999986</v>
      </c>
      <c r="F57" s="8">
        <v>9.2156847609999986</v>
      </c>
      <c r="G57" s="11">
        <f t="shared" si="1"/>
        <v>0.59350867299999821</v>
      </c>
      <c r="H57" s="12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7">
        <v>-0.36418243066666278</v>
      </c>
      <c r="D58" s="9">
        <f t="shared" si="0"/>
        <v>-3.2342486436666626</v>
      </c>
      <c r="E58" s="12">
        <v>4.6459328499999968</v>
      </c>
      <c r="F58" s="8">
        <v>1.7382925989999967</v>
      </c>
      <c r="G58" s="11">
        <f t="shared" si="1"/>
        <v>1.5675546733333314</v>
      </c>
      <c r="H58" s="12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7">
        <v>4.5832199273333387</v>
      </c>
      <c r="D59" s="9">
        <f t="shared" si="0"/>
        <v>-0.69773936399999525</v>
      </c>
      <c r="E59" s="12">
        <v>-9.6366416500000014</v>
      </c>
      <c r="F59" s="8">
        <v>-15.479874559000002</v>
      </c>
      <c r="G59" s="11">
        <f t="shared" si="1"/>
        <v>-1.5086323996666688</v>
      </c>
      <c r="H59" s="12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7">
        <v>3.785959693333333</v>
      </c>
      <c r="D60" s="9">
        <f t="shared" si="0"/>
        <v>2.6683323966666692</v>
      </c>
      <c r="E60" s="12">
        <v>8.3137937499999985</v>
      </c>
      <c r="F60" s="8">
        <v>-2.7347597870000016</v>
      </c>
      <c r="G60" s="11">
        <f t="shared" si="1"/>
        <v>-5.4921139156666685</v>
      </c>
      <c r="H60" s="12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7">
        <v>6.8729700833333371</v>
      </c>
      <c r="D61" s="9">
        <f t="shared" si="0"/>
        <v>5.0807165680000024</v>
      </c>
      <c r="E61" s="12">
        <v>13.234885249999998</v>
      </c>
      <c r="F61" s="8">
        <v>3.5117262509999971</v>
      </c>
      <c r="G61" s="11">
        <f t="shared" si="1"/>
        <v>-4.9009693650000026</v>
      </c>
      <c r="H61" s="12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7">
        <v>7.6155666913333349</v>
      </c>
      <c r="D62" s="9">
        <f t="shared" si="0"/>
        <v>6.0914988226666686</v>
      </c>
      <c r="E62" s="12">
        <v>3.7551109499999979</v>
      </c>
      <c r="F62" s="8">
        <v>1.0746407449999977</v>
      </c>
      <c r="G62" s="11">
        <f t="shared" si="1"/>
        <v>0.61720240299999773</v>
      </c>
      <c r="H62" s="12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7">
        <v>-5.6440346376666621</v>
      </c>
      <c r="D63" s="9">
        <f t="shared" si="0"/>
        <v>2.9481673790000031</v>
      </c>
      <c r="E63" s="12">
        <v>-7.4080971500000032</v>
      </c>
      <c r="F63" s="8">
        <v>-5.3125983730000037</v>
      </c>
      <c r="G63" s="11">
        <f t="shared" si="1"/>
        <v>-0.24207712566666947</v>
      </c>
      <c r="H63" s="12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7">
        <v>0.83421075933333544</v>
      </c>
      <c r="D64" s="9">
        <f t="shared" si="0"/>
        <v>0.93524760433333609</v>
      </c>
      <c r="E64" s="12">
        <v>-5.9718707500000008</v>
      </c>
      <c r="F64" s="8">
        <v>-1.8260638050000004</v>
      </c>
      <c r="G64" s="11">
        <f t="shared" si="1"/>
        <v>-2.0213404776666688</v>
      </c>
      <c r="H64" s="12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7">
        <v>3.9248607323333395</v>
      </c>
      <c r="D65" s="9">
        <f t="shared" si="0"/>
        <v>-0.29498771533332907</v>
      </c>
      <c r="E65" s="12">
        <v>-12.516584650000006</v>
      </c>
      <c r="F65" s="8">
        <v>-4.6305247730000056</v>
      </c>
      <c r="G65" s="11">
        <f t="shared" si="1"/>
        <v>-3.923062317000003</v>
      </c>
      <c r="H65" s="12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7">
        <v>3.6284543643333365</v>
      </c>
      <c r="D66" s="9">
        <f t="shared" si="0"/>
        <v>2.7958419520000035</v>
      </c>
      <c r="E66" s="12">
        <v>-13.616053650000005</v>
      </c>
      <c r="F66" s="8">
        <v>-8.299386853000005</v>
      </c>
      <c r="G66" s="11">
        <f t="shared" si="1"/>
        <v>-4.9186584770000037</v>
      </c>
      <c r="H66" s="12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7">
        <v>-4.8558828666660503E-2</v>
      </c>
      <c r="D67" s="9">
        <f t="shared" si="0"/>
        <v>2.5015854226666718</v>
      </c>
      <c r="E67" s="12">
        <v>-14.992205550000001</v>
      </c>
      <c r="F67" s="8">
        <v>-13.048367097000002</v>
      </c>
      <c r="G67" s="11">
        <f t="shared" si="1"/>
        <v>-8.6594262410000038</v>
      </c>
      <c r="H67" s="12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7">
        <v>0.39105068233333551</v>
      </c>
      <c r="D68" s="9">
        <f t="shared" si="0"/>
        <v>1.3236487393333372</v>
      </c>
      <c r="E68" s="12">
        <v>-11.467243249999996</v>
      </c>
      <c r="F68" s="8">
        <v>-4.8020034419999957</v>
      </c>
      <c r="G68" s="11">
        <f t="shared" si="1"/>
        <v>-8.7165857973333338</v>
      </c>
      <c r="H68" s="12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7">
        <v>-1.6547793046666639</v>
      </c>
      <c r="D69" s="9">
        <f t="shared" si="0"/>
        <v>-0.43742915033332963</v>
      </c>
      <c r="E69" s="12">
        <v>-15.023145450000001</v>
      </c>
      <c r="F69" s="8">
        <v>-11.426072327000002</v>
      </c>
      <c r="G69" s="11">
        <f t="shared" si="1"/>
        <v>-9.7588142886666649</v>
      </c>
      <c r="H69" s="12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7">
        <v>-4.9165873766666639</v>
      </c>
      <c r="D70" s="9">
        <f t="shared" si="0"/>
        <v>-2.0601053329999974</v>
      </c>
      <c r="E70" s="12">
        <v>3.8584749999997392E-2</v>
      </c>
      <c r="F70" s="8">
        <v>-2.7393476920000026</v>
      </c>
      <c r="G70" s="11">
        <f t="shared" si="1"/>
        <v>-6.322474487</v>
      </c>
      <c r="H70" s="12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7">
        <v>-3.3314233306666612</v>
      </c>
      <c r="D71" s="9">
        <f t="shared" si="0"/>
        <v>-3.3009300039999965</v>
      </c>
      <c r="E71" s="12">
        <v>7.6021391500000002</v>
      </c>
      <c r="F71" s="8">
        <v>2.2220944290000002</v>
      </c>
      <c r="G71" s="11">
        <f t="shared" si="1"/>
        <v>-3.9811085300000015</v>
      </c>
      <c r="H71" s="12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7">
        <v>-9.6575074126666589</v>
      </c>
      <c r="D72" s="9">
        <f t="shared" si="0"/>
        <v>-5.9685060399999941</v>
      </c>
      <c r="E72" s="12">
        <v>-11.627528750000003</v>
      </c>
      <c r="F72" s="8">
        <v>-21.550690984000003</v>
      </c>
      <c r="G72" s="11">
        <f t="shared" si="1"/>
        <v>-7.355981415666669</v>
      </c>
      <c r="H72" s="12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7">
        <v>-2.0637960806666653</v>
      </c>
      <c r="D73" s="9">
        <f t="shared" si="0"/>
        <v>-5.0175756079999951</v>
      </c>
      <c r="E73" s="12">
        <v>3.0524983499999996</v>
      </c>
      <c r="F73" s="8">
        <v>-4.7037465870000004</v>
      </c>
      <c r="G73" s="11">
        <f t="shared" si="1"/>
        <v>-8.0107810473333352</v>
      </c>
      <c r="H73" s="12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7">
        <v>0.17114266133333711</v>
      </c>
      <c r="D74" s="9">
        <f t="shared" si="0"/>
        <v>-3.8500536106666616</v>
      </c>
      <c r="E74" s="12">
        <v>-6.2926304499999972</v>
      </c>
      <c r="F74" s="8">
        <v>-9.6019059409999983</v>
      </c>
      <c r="G74" s="11">
        <f t="shared" si="1"/>
        <v>-11.952114504000001</v>
      </c>
      <c r="H74" s="12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7">
        <v>-1.9175876766666624</v>
      </c>
      <c r="D75" s="9">
        <f t="shared" ref="D75:D138" si="7">AVERAGE(C73:C75)</f>
        <v>-1.2700803653333301</v>
      </c>
      <c r="E75" s="12">
        <v>-11.681321950000005</v>
      </c>
      <c r="F75" s="8">
        <v>-11.234737711000005</v>
      </c>
      <c r="G75" s="11">
        <f t="shared" ref="G75:G138" si="8">AVERAGE(F73:F75)</f>
        <v>-8.513463413000002</v>
      </c>
      <c r="H75" s="12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7">
        <v>0.89432145233334093</v>
      </c>
      <c r="D76" s="9">
        <f t="shared" si="7"/>
        <v>-0.28404118766666148</v>
      </c>
      <c r="E76" s="12">
        <v>-9.149692850000001</v>
      </c>
      <c r="F76" s="8">
        <v>-6.4814501060000005</v>
      </c>
      <c r="G76" s="11">
        <f t="shared" si="8"/>
        <v>-9.1060312526666678</v>
      </c>
      <c r="H76" s="12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7">
        <v>2.5846171013333379</v>
      </c>
      <c r="D77" s="9">
        <f t="shared" si="7"/>
        <v>0.52045029233333884</v>
      </c>
      <c r="E77" s="12">
        <v>-14.058733549999999</v>
      </c>
      <c r="F77" s="8">
        <v>-7.4261878939999999</v>
      </c>
      <c r="G77" s="11">
        <f t="shared" si="8"/>
        <v>-8.3807919036666689</v>
      </c>
      <c r="H77" s="12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7">
        <v>1.2783455153333421</v>
      </c>
      <c r="D78" s="9">
        <f t="shared" si="7"/>
        <v>1.5857613563333404</v>
      </c>
      <c r="E78" s="12">
        <v>3.8838249999996854E-2</v>
      </c>
      <c r="F78" s="8">
        <v>5.545816850999997</v>
      </c>
      <c r="G78" s="11">
        <f t="shared" si="8"/>
        <v>-2.7872737163333348</v>
      </c>
      <c r="H78" s="12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7">
        <v>8.1800742033333353</v>
      </c>
      <c r="D79" s="9">
        <f t="shared" si="7"/>
        <v>4.0143456066666721</v>
      </c>
      <c r="E79" s="12">
        <v>-4.0109426499999969</v>
      </c>
      <c r="F79" s="8">
        <v>-0.94463665399999686</v>
      </c>
      <c r="G79" s="11">
        <f t="shared" si="8"/>
        <v>-0.94166923233333322</v>
      </c>
      <c r="H79" s="12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7">
        <v>8.9730292173333339</v>
      </c>
      <c r="D80" s="9">
        <f t="shared" si="7"/>
        <v>6.1438163120000029</v>
      </c>
      <c r="E80" s="12">
        <v>-11.464099250000004</v>
      </c>
      <c r="F80" s="8">
        <v>-5.2658987000000037</v>
      </c>
      <c r="G80" s="11">
        <f t="shared" si="8"/>
        <v>-0.22157283433333466</v>
      </c>
      <c r="H80" s="12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7">
        <v>8.4001843403333325</v>
      </c>
      <c r="D81" s="9">
        <f t="shared" si="7"/>
        <v>8.517762587</v>
      </c>
      <c r="E81" s="12">
        <v>-6.9962523499999989</v>
      </c>
      <c r="F81" s="8">
        <v>-3.1793582159999989</v>
      </c>
      <c r="G81" s="11">
        <f t="shared" si="8"/>
        <v>-3.1299645233333333</v>
      </c>
      <c r="H81" s="12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7">
        <v>8.6448795383333348</v>
      </c>
      <c r="D82" s="9">
        <f t="shared" si="7"/>
        <v>8.6726976986666671</v>
      </c>
      <c r="E82" s="12">
        <v>0.52191894999999899</v>
      </c>
      <c r="F82" s="8">
        <v>-2.1191391260000012</v>
      </c>
      <c r="G82" s="11">
        <f t="shared" si="8"/>
        <v>-3.5214653473333342</v>
      </c>
      <c r="H82" s="12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7">
        <v>4.8075099133333348</v>
      </c>
      <c r="D83" s="9">
        <f t="shared" si="7"/>
        <v>7.2841912640000004</v>
      </c>
      <c r="E83" s="12">
        <v>0.97988144999999971</v>
      </c>
      <c r="F83" s="8">
        <v>-4.3386101310000003</v>
      </c>
      <c r="G83" s="11">
        <f t="shared" si="8"/>
        <v>-3.2123691576666666</v>
      </c>
      <c r="H83" s="12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7">
        <v>11.386127536333337</v>
      </c>
      <c r="D84" s="9">
        <f t="shared" si="7"/>
        <v>8.2795056626666685</v>
      </c>
      <c r="E84" s="12">
        <v>20.84139575</v>
      </c>
      <c r="F84" s="8">
        <v>12.688362748999999</v>
      </c>
      <c r="G84" s="11">
        <f t="shared" si="8"/>
        <v>2.0768711639999995</v>
      </c>
      <c r="H84" s="12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7">
        <v>4.699524878333337</v>
      </c>
      <c r="D85" s="9">
        <f t="shared" si="7"/>
        <v>6.9643874426666699</v>
      </c>
      <c r="E85" s="12">
        <v>7.6406493499999977</v>
      </c>
      <c r="F85" s="8">
        <v>1.7397052619999975</v>
      </c>
      <c r="G85" s="11">
        <f t="shared" si="8"/>
        <v>3.363152626666666</v>
      </c>
      <c r="H85" s="12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7">
        <v>3.8194736163333358</v>
      </c>
      <c r="D86" s="9">
        <f t="shared" si="7"/>
        <v>6.6350420103333372</v>
      </c>
      <c r="E86" s="12">
        <v>4.5500174499999977</v>
      </c>
      <c r="F86" s="8">
        <v>0.32012088399999783</v>
      </c>
      <c r="G86" s="11">
        <f t="shared" si="8"/>
        <v>4.9160629649999983</v>
      </c>
      <c r="H86" s="12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7">
        <v>10.283263590333334</v>
      </c>
      <c r="D87" s="9">
        <f t="shared" si="7"/>
        <v>6.267420695000002</v>
      </c>
      <c r="E87" s="12">
        <v>14.795144050000001</v>
      </c>
      <c r="F87" s="8">
        <v>13.180586523000001</v>
      </c>
      <c r="G87" s="11">
        <f t="shared" si="8"/>
        <v>5.080137556333332</v>
      </c>
      <c r="H87" s="12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7">
        <v>7.2128976403333382</v>
      </c>
      <c r="D88" s="9">
        <f t="shared" si="7"/>
        <v>7.1052116156666694</v>
      </c>
      <c r="E88" s="12">
        <v>12.851230149999999</v>
      </c>
      <c r="F88" s="8">
        <v>15.076202004999999</v>
      </c>
      <c r="G88" s="11">
        <f t="shared" si="8"/>
        <v>9.525636470666667</v>
      </c>
      <c r="H88" s="12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7">
        <v>-10.574969155666661</v>
      </c>
      <c r="D89" s="9">
        <f t="shared" si="7"/>
        <v>2.3070640250000038</v>
      </c>
      <c r="E89" s="12">
        <v>6.4753406499999988</v>
      </c>
      <c r="F89" s="8">
        <v>12.746545432999998</v>
      </c>
      <c r="G89" s="11">
        <f t="shared" si="8"/>
        <v>13.667777986999999</v>
      </c>
      <c r="H89" s="12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7">
        <v>2.3656832713333324</v>
      </c>
      <c r="D90" s="9">
        <f t="shared" si="7"/>
        <v>-0.33212941466666351</v>
      </c>
      <c r="E90" s="12">
        <v>-7.9313690500000007</v>
      </c>
      <c r="F90" s="8">
        <v>-2.4207297790000011</v>
      </c>
      <c r="G90" s="11">
        <f t="shared" si="8"/>
        <v>8.4673392196666644</v>
      </c>
      <c r="H90" s="12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7">
        <v>-4.2172971026666621</v>
      </c>
      <c r="D91" s="9">
        <f t="shared" si="7"/>
        <v>-4.1421943289999978</v>
      </c>
      <c r="E91" s="12">
        <v>-5.0588017500000007</v>
      </c>
      <c r="F91" s="8">
        <v>-1.5057766480000008</v>
      </c>
      <c r="G91" s="11">
        <f t="shared" si="8"/>
        <v>2.9400130019999984</v>
      </c>
      <c r="H91" s="12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7">
        <v>8.4293328663333398</v>
      </c>
      <c r="D92" s="9">
        <f t="shared" si="7"/>
        <v>2.1925730116666702</v>
      </c>
      <c r="E92" s="12">
        <v>8.7424144499999983</v>
      </c>
      <c r="F92" s="8">
        <v>14.526871646999998</v>
      </c>
      <c r="G92" s="11">
        <f t="shared" si="8"/>
        <v>3.5334550733333323</v>
      </c>
      <c r="H92" s="12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7">
        <v>-2.1979779556666621</v>
      </c>
      <c r="D93" s="9">
        <f t="shared" si="7"/>
        <v>0.67135260266667185</v>
      </c>
      <c r="E93" s="12">
        <v>-4.4825116499999993</v>
      </c>
      <c r="F93" s="8">
        <v>-1.0226533509999993</v>
      </c>
      <c r="G93" s="11">
        <f t="shared" si="8"/>
        <v>3.9994805493333327</v>
      </c>
      <c r="H93" s="12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7">
        <v>3.7733093183333359</v>
      </c>
      <c r="D94" s="9">
        <f t="shared" si="7"/>
        <v>3.3348880763333377</v>
      </c>
      <c r="E94" s="12">
        <v>-0.13633655000000378</v>
      </c>
      <c r="F94" s="8">
        <v>-2.2924821290000037</v>
      </c>
      <c r="G94" s="11">
        <f t="shared" si="8"/>
        <v>3.7372453889999986</v>
      </c>
      <c r="H94" s="12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7">
        <v>-7.5785476666645479E-3</v>
      </c>
      <c r="D95" s="9">
        <f t="shared" si="7"/>
        <v>0.52258427166666976</v>
      </c>
      <c r="E95" s="12">
        <v>5.3481672499999986</v>
      </c>
      <c r="F95" s="8">
        <v>-3.6688584000001079E-2</v>
      </c>
      <c r="G95" s="11">
        <f t="shared" si="8"/>
        <v>-1.1172746880000013</v>
      </c>
      <c r="H95" s="12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7">
        <v>-4.3661620246666653</v>
      </c>
      <c r="D96" s="9">
        <f t="shared" si="7"/>
        <v>-0.20014375133333129</v>
      </c>
      <c r="E96" s="12">
        <v>-3.3675069500000001</v>
      </c>
      <c r="F96" s="8">
        <v>-10.702305812999999</v>
      </c>
      <c r="G96" s="11">
        <f t="shared" si="8"/>
        <v>-4.3438255086666677</v>
      </c>
      <c r="H96" s="12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7">
        <v>-2.2461330316666617</v>
      </c>
      <c r="D97" s="9">
        <f t="shared" si="7"/>
        <v>-2.206624534666664</v>
      </c>
      <c r="E97" s="12">
        <v>-2.3495103500000036</v>
      </c>
      <c r="F97" s="8">
        <v>-6.7822010450000034</v>
      </c>
      <c r="G97" s="11">
        <f t="shared" si="8"/>
        <v>-5.8403984806666678</v>
      </c>
      <c r="H97" s="12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7">
        <v>-8.6719109856666599</v>
      </c>
      <c r="D98" s="9">
        <f t="shared" si="7"/>
        <v>-5.0947353473333292</v>
      </c>
      <c r="E98" s="12">
        <v>9.1397733499999987</v>
      </c>
      <c r="F98" s="8">
        <v>4.616603937999999</v>
      </c>
      <c r="G98" s="11">
        <f t="shared" si="8"/>
        <v>-4.2893009733333347</v>
      </c>
      <c r="H98" s="12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7">
        <v>-3.8805845236666627</v>
      </c>
      <c r="D99" s="9">
        <f t="shared" si="7"/>
        <v>-4.9328761803333281</v>
      </c>
      <c r="E99" s="12">
        <v>4.4186408499999983</v>
      </c>
      <c r="F99" s="8">
        <v>1.6058798449999983</v>
      </c>
      <c r="G99" s="11">
        <f t="shared" si="8"/>
        <v>-0.18657242066666871</v>
      </c>
      <c r="H99" s="12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7">
        <v>2.2251501723333336</v>
      </c>
      <c r="D100" s="9">
        <f t="shared" si="7"/>
        <v>-3.4424484456666633</v>
      </c>
      <c r="E100" s="12">
        <v>-3.1986955500000009</v>
      </c>
      <c r="F100" s="8">
        <v>-0.88832857200000115</v>
      </c>
      <c r="G100" s="11">
        <f t="shared" si="8"/>
        <v>1.7780517369999991</v>
      </c>
      <c r="H100" s="12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7">
        <v>-13.082662778666663</v>
      </c>
      <c r="D101" s="9">
        <f t="shared" si="7"/>
        <v>-4.9126990433333306</v>
      </c>
      <c r="E101" s="12">
        <v>-8.6621906499999994</v>
      </c>
      <c r="F101" s="8">
        <v>-3.0026351239999993</v>
      </c>
      <c r="G101" s="11">
        <f t="shared" si="8"/>
        <v>-0.76169461700000074</v>
      </c>
      <c r="H101" s="12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7">
        <v>-25.836143076666662</v>
      </c>
      <c r="D102" s="9">
        <f t="shared" si="7"/>
        <v>-12.231218560999997</v>
      </c>
      <c r="E102" s="12">
        <v>-10.569243350000001</v>
      </c>
      <c r="F102" s="8">
        <v>-4.2021210220000009</v>
      </c>
      <c r="G102" s="11">
        <f t="shared" si="8"/>
        <v>-2.6976949060000006</v>
      </c>
      <c r="H102" s="12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7">
        <v>1.0723508483333415</v>
      </c>
      <c r="D103" s="9">
        <f t="shared" si="7"/>
        <v>-12.615485002333328</v>
      </c>
      <c r="E103" s="12">
        <v>5.6300930499999984</v>
      </c>
      <c r="F103" s="8">
        <v>9.2306831689999989</v>
      </c>
      <c r="G103" s="11">
        <f t="shared" si="8"/>
        <v>0.67530900766666624</v>
      </c>
      <c r="H103" s="12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7">
        <v>-13.763052467666665</v>
      </c>
      <c r="D104" s="9">
        <f t="shared" si="7"/>
        <v>-12.842281565333328</v>
      </c>
      <c r="E104" s="12">
        <v>-12.384633650000005</v>
      </c>
      <c r="F104" s="8">
        <v>-7.5328719560000046</v>
      </c>
      <c r="G104" s="11">
        <f t="shared" si="8"/>
        <v>-0.83476993633333552</v>
      </c>
      <c r="H104" s="12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7">
        <v>-7.2474408400000012</v>
      </c>
      <c r="D105" s="9">
        <f t="shared" si="7"/>
        <v>-6.6460474864444414</v>
      </c>
      <c r="E105" s="12">
        <v>-8.3780820833333358</v>
      </c>
      <c r="F105" s="8">
        <v>-5.4257299313333363</v>
      </c>
      <c r="G105" s="11">
        <f t="shared" si="8"/>
        <v>-1.2426395727777806</v>
      </c>
      <c r="H105" s="12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7">
        <v>-16.264135112000002</v>
      </c>
      <c r="D106" s="9">
        <f t="shared" si="7"/>
        <v>-12.424876139888889</v>
      </c>
      <c r="E106" s="12">
        <v>-5.4841800833333316</v>
      </c>
      <c r="F106" s="8">
        <v>-7.565113076333331</v>
      </c>
      <c r="G106" s="11">
        <f t="shared" si="8"/>
        <v>-6.8412383212222236</v>
      </c>
      <c r="H106" s="12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7">
        <v>-7.9303508670000005</v>
      </c>
      <c r="D107" s="9">
        <f t="shared" si="7"/>
        <v>-10.480642273000001</v>
      </c>
      <c r="E107" s="12">
        <v>0.65126591666666656</v>
      </c>
      <c r="F107" s="8">
        <v>-5.3871506513333332</v>
      </c>
      <c r="G107" s="11">
        <f t="shared" si="8"/>
        <v>-6.1259978863333338</v>
      </c>
      <c r="H107" s="12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7">
        <v>-10.626439827000002</v>
      </c>
      <c r="D108" s="9">
        <f t="shared" si="7"/>
        <v>-11.606975268666668</v>
      </c>
      <c r="E108" s="12">
        <v>6.7503979166666666</v>
      </c>
      <c r="F108" s="8">
        <v>0.5908900896666669</v>
      </c>
      <c r="G108" s="11">
        <f t="shared" si="8"/>
        <v>-4.1204578793333324</v>
      </c>
      <c r="H108" s="12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7">
        <v>-13.491686713</v>
      </c>
      <c r="D109" s="9">
        <f t="shared" si="7"/>
        <v>-10.682825802333335</v>
      </c>
      <c r="E109" s="12">
        <v>-2.0541860833333336</v>
      </c>
      <c r="F109" s="8">
        <v>-5.5964886863333341</v>
      </c>
      <c r="G109" s="11">
        <f t="shared" si="8"/>
        <v>-3.4642497493333337</v>
      </c>
      <c r="H109" s="12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7">
        <v>-7.0253038820000011</v>
      </c>
      <c r="D110" s="9">
        <f t="shared" si="7"/>
        <v>-10.381143474</v>
      </c>
      <c r="E110" s="12">
        <v>0.739579916666667</v>
      </c>
      <c r="F110" s="8">
        <v>-4.1670776273333328</v>
      </c>
      <c r="G110" s="11">
        <f t="shared" si="8"/>
        <v>-3.0575587413333332</v>
      </c>
      <c r="H110" s="12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7">
        <v>-9.8356597590000003</v>
      </c>
      <c r="D111" s="9">
        <f t="shared" si="7"/>
        <v>-10.117550118000002</v>
      </c>
      <c r="E111" s="12">
        <v>-0.66678508333333308</v>
      </c>
      <c r="F111" s="8">
        <v>-3.6634297203333333</v>
      </c>
      <c r="G111" s="11">
        <f t="shared" si="8"/>
        <v>-4.475665344666667</v>
      </c>
      <c r="H111" s="12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7">
        <v>-9.731565563000002</v>
      </c>
      <c r="D112" s="9">
        <f t="shared" si="7"/>
        <v>-8.8641764013333333</v>
      </c>
      <c r="E112" s="12">
        <v>-11.519632083333335</v>
      </c>
      <c r="F112" s="8">
        <v>-8.4945277483333346</v>
      </c>
      <c r="G112" s="11">
        <f t="shared" si="8"/>
        <v>-5.4416783653333338</v>
      </c>
      <c r="H112" s="12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7">
        <v>-5.0194227740000015</v>
      </c>
      <c r="D113" s="9">
        <f t="shared" si="7"/>
        <v>-8.1955493653333349</v>
      </c>
      <c r="E113" s="12">
        <v>-11.087314083333332</v>
      </c>
      <c r="F113" s="8">
        <v>-5.446429378333332</v>
      </c>
      <c r="G113" s="11">
        <f t="shared" si="8"/>
        <v>-5.8681289489999999</v>
      </c>
      <c r="H113" s="12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7">
        <v>-4.1037154840000021</v>
      </c>
      <c r="D114" s="9">
        <f t="shared" si="7"/>
        <v>-6.2849012736666685</v>
      </c>
      <c r="E114" s="12">
        <v>-3.9015470833333339</v>
      </c>
      <c r="F114" s="8">
        <v>3.0119753926666659</v>
      </c>
      <c r="G114" s="11">
        <f t="shared" si="8"/>
        <v>-3.6429939113333334</v>
      </c>
      <c r="H114" s="12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7">
        <v>-4.2038609410000038</v>
      </c>
      <c r="D115" s="9">
        <f t="shared" si="7"/>
        <v>-4.4423330663333358</v>
      </c>
      <c r="E115" s="12">
        <v>-0.12206708333333349</v>
      </c>
      <c r="F115" s="8">
        <v>3.2527078486666663</v>
      </c>
      <c r="G115" s="11">
        <f t="shared" si="8"/>
        <v>0.27275128766666673</v>
      </c>
      <c r="H115" s="12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7">
        <v>-2.0941286320000021</v>
      </c>
      <c r="D116" s="9">
        <f t="shared" si="7"/>
        <v>-3.4672350190000025</v>
      </c>
      <c r="E116" s="12">
        <v>1.7353279166666669</v>
      </c>
      <c r="F116" s="8">
        <v>5.9545787896666669</v>
      </c>
      <c r="G116" s="11">
        <f t="shared" si="8"/>
        <v>4.0730873436666668</v>
      </c>
      <c r="H116" s="12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7">
        <v>-2.1609474680000003</v>
      </c>
      <c r="D117" s="9">
        <f t="shared" si="7"/>
        <v>-2.8196456803333354</v>
      </c>
      <c r="E117" s="12">
        <v>5.648256916666667</v>
      </c>
      <c r="F117" s="8">
        <v>7.7161092426666666</v>
      </c>
      <c r="G117" s="11">
        <f t="shared" si="8"/>
        <v>5.6411319603333325</v>
      </c>
      <c r="H117" s="12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7">
        <v>-0.88011025800000176</v>
      </c>
      <c r="D118" s="9">
        <f t="shared" si="7"/>
        <v>-1.7117287860000012</v>
      </c>
      <c r="E118" s="12">
        <v>5.0736019166666662</v>
      </c>
      <c r="F118" s="8">
        <v>2.3719032226666661</v>
      </c>
      <c r="G118" s="11">
        <f t="shared" si="8"/>
        <v>5.3475304183333341</v>
      </c>
      <c r="H118" s="12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7">
        <v>-0.5956270710000009</v>
      </c>
      <c r="D119" s="9">
        <f t="shared" si="7"/>
        <v>-1.2122282656666676</v>
      </c>
      <c r="E119" s="12">
        <v>6.666296916666667</v>
      </c>
      <c r="F119" s="8">
        <v>-2.8544305333332964E-2</v>
      </c>
      <c r="G119" s="11">
        <f t="shared" si="8"/>
        <v>3.3531560533333327</v>
      </c>
      <c r="H119" s="12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7">
        <v>-1.8187292900000021</v>
      </c>
      <c r="D120" s="9">
        <f t="shared" si="7"/>
        <v>-1.0981555396666682</v>
      </c>
      <c r="E120" s="12">
        <v>2.1530049166666672</v>
      </c>
      <c r="F120" s="8">
        <v>-3.276518035333333</v>
      </c>
      <c r="G120" s="11">
        <f t="shared" si="8"/>
        <v>-0.31105303933333328</v>
      </c>
      <c r="H120" s="12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7">
        <v>3.6195193969999995</v>
      </c>
      <c r="D121" s="9">
        <f t="shared" si="7"/>
        <v>0.40172101199999882</v>
      </c>
      <c r="E121" s="12">
        <v>17.853861916666666</v>
      </c>
      <c r="F121" s="8">
        <v>14.400546885666667</v>
      </c>
      <c r="G121" s="11">
        <f t="shared" si="8"/>
        <v>3.698494848333334</v>
      </c>
      <c r="H121" s="12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7">
        <v>4.0099958520000003</v>
      </c>
      <c r="D122" s="9">
        <f t="shared" si="7"/>
        <v>1.9369286529999992</v>
      </c>
      <c r="E122" s="12">
        <v>9.8178139166666671</v>
      </c>
      <c r="F122" s="8">
        <v>5.3987523576666669</v>
      </c>
      <c r="G122" s="11">
        <f t="shared" si="8"/>
        <v>5.5075937360000005</v>
      </c>
      <c r="H122" s="12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7">
        <v>2.8232076589999986</v>
      </c>
      <c r="D123" s="9">
        <f t="shared" si="7"/>
        <v>3.4842409693333329</v>
      </c>
      <c r="E123" s="12">
        <v>6.8046369166666665</v>
      </c>
      <c r="F123" s="8">
        <v>4.453451493666666</v>
      </c>
      <c r="G123" s="11">
        <f t="shared" si="8"/>
        <v>8.0842502456666665</v>
      </c>
      <c r="H123" s="12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7">
        <v>3.2367385089999994</v>
      </c>
      <c r="D124" s="9">
        <f t="shared" si="7"/>
        <v>3.3566473399999999</v>
      </c>
      <c r="E124" s="12">
        <v>-2.7636390833333335</v>
      </c>
      <c r="F124" s="8">
        <v>1.1338535666666663</v>
      </c>
      <c r="G124" s="11">
        <f t="shared" si="8"/>
        <v>3.6620191393333328</v>
      </c>
      <c r="H124" s="12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7">
        <v>-0.56760538600000032</v>
      </c>
      <c r="D125" s="9">
        <f t="shared" si="7"/>
        <v>1.8307802606666659</v>
      </c>
      <c r="E125" s="12">
        <v>-1.1906800833333326</v>
      </c>
      <c r="F125" s="8">
        <v>4.4482469636666675</v>
      </c>
      <c r="G125" s="11">
        <f t="shared" si="8"/>
        <v>3.3451840079999999</v>
      </c>
      <c r="H125" s="12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7">
        <v>1.004117535999999</v>
      </c>
      <c r="D126" s="9">
        <f t="shared" si="7"/>
        <v>1.2244168863333327</v>
      </c>
      <c r="E126" s="12">
        <v>6.0713369166666666</v>
      </c>
      <c r="F126" s="8">
        <v>13.519566974666667</v>
      </c>
      <c r="G126" s="11">
        <f t="shared" si="8"/>
        <v>6.3672225016666673</v>
      </c>
      <c r="H126" s="12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7">
        <v>-1.5615416410000007</v>
      </c>
      <c r="D127" s="9">
        <f t="shared" si="7"/>
        <v>-0.37500983033333402</v>
      </c>
      <c r="E127" s="12">
        <v>0.40984991666666648</v>
      </c>
      <c r="F127" s="8">
        <v>3.9764568376666665</v>
      </c>
      <c r="G127" s="11">
        <f t="shared" si="8"/>
        <v>7.3147569253333344</v>
      </c>
      <c r="H127" s="12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7">
        <v>3.7600926239999986</v>
      </c>
      <c r="D128" s="9">
        <f t="shared" si="7"/>
        <v>1.0675561729999989</v>
      </c>
      <c r="E128" s="12">
        <v>-2.0207930833333334</v>
      </c>
      <c r="F128" s="8">
        <v>1.1731433416666666</v>
      </c>
      <c r="G128" s="11">
        <f t="shared" si="8"/>
        <v>6.2230557180000003</v>
      </c>
      <c r="H128" s="12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7">
        <v>-12.795169578000003</v>
      </c>
      <c r="D129" s="9">
        <f t="shared" si="7"/>
        <v>-3.5322061983333355</v>
      </c>
      <c r="E129" s="12">
        <v>-3.5627630833333326</v>
      </c>
      <c r="F129" s="8">
        <v>-2.3479363913333327</v>
      </c>
      <c r="G129" s="11">
        <f t="shared" si="8"/>
        <v>0.93388792933333364</v>
      </c>
      <c r="H129" s="12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7">
        <v>-8.633341564000002</v>
      </c>
      <c r="D130" s="9">
        <f t="shared" si="7"/>
        <v>-5.8894728393333358</v>
      </c>
      <c r="E130" s="12">
        <v>3.9867279166666667</v>
      </c>
      <c r="F130" s="8">
        <v>0.22753007866666675</v>
      </c>
      <c r="G130" s="11">
        <f t="shared" si="8"/>
        <v>-0.31575432366666645</v>
      </c>
      <c r="H130" s="12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7">
        <v>-20.235488133</v>
      </c>
      <c r="D131" s="9">
        <f t="shared" si="7"/>
        <v>-13.887999758333336</v>
      </c>
      <c r="E131" s="12">
        <v>7.4127809166666667</v>
      </c>
      <c r="F131" s="8">
        <v>-0.22799036333333333</v>
      </c>
      <c r="G131" s="11">
        <f t="shared" si="8"/>
        <v>-0.78279889199999975</v>
      </c>
      <c r="H131" s="12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7">
        <v>-13.690525609000002</v>
      </c>
      <c r="D132" s="9">
        <f t="shared" si="7"/>
        <v>-14.186451768666666</v>
      </c>
      <c r="E132" s="12">
        <v>5.9261769166666669</v>
      </c>
      <c r="F132" s="8">
        <v>1.364113458666667</v>
      </c>
      <c r="G132" s="11">
        <f t="shared" si="8"/>
        <v>0.45455105800000012</v>
      </c>
      <c r="H132" s="12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7">
        <v>-16.878969593000001</v>
      </c>
      <c r="D133" s="9">
        <f t="shared" si="7"/>
        <v>-16.934994445000001</v>
      </c>
      <c r="E133" s="12">
        <v>2.598554916666667</v>
      </c>
      <c r="F133" s="8">
        <v>-1.2785471633333327</v>
      </c>
      <c r="G133" s="11">
        <f t="shared" si="8"/>
        <v>-4.7474689333333021E-2</v>
      </c>
      <c r="H133" s="12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7">
        <v>-23.065221945000005</v>
      </c>
      <c r="D134" s="9">
        <f t="shared" si="7"/>
        <v>-17.878239049000001</v>
      </c>
      <c r="E134" s="12">
        <v>-3.1099580833333329</v>
      </c>
      <c r="F134" s="8">
        <v>-6.6695574913333324</v>
      </c>
      <c r="G134" s="11">
        <f t="shared" si="8"/>
        <v>-2.1946637319999991</v>
      </c>
      <c r="H134" s="12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7">
        <v>-23.215179197000001</v>
      </c>
      <c r="D135" s="9">
        <f t="shared" si="7"/>
        <v>-21.053123578333338</v>
      </c>
      <c r="E135" s="12">
        <v>-9.8964040833333335</v>
      </c>
      <c r="F135" s="8">
        <v>-11.114803802333334</v>
      </c>
      <c r="G135" s="11">
        <f t="shared" si="8"/>
        <v>-6.3543028189999999</v>
      </c>
      <c r="H135" s="12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7">
        <v>-25.136124484</v>
      </c>
      <c r="D136" s="9">
        <f t="shared" si="7"/>
        <v>-23.805508542000002</v>
      </c>
      <c r="E136" s="12">
        <v>-12.030274083333335</v>
      </c>
      <c r="F136" s="8">
        <v>-7.4197970883333353</v>
      </c>
      <c r="G136" s="11">
        <f t="shared" si="8"/>
        <v>-8.4013861273333337</v>
      </c>
      <c r="H136" s="12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7">
        <v>-24.594199705000001</v>
      </c>
      <c r="D137" s="9">
        <f t="shared" si="7"/>
        <v>-24.315167795333338</v>
      </c>
      <c r="E137" s="12">
        <v>-11.432547083333333</v>
      </c>
      <c r="F137" s="8">
        <v>-5.6786721573333327</v>
      </c>
      <c r="G137" s="11">
        <f t="shared" si="8"/>
        <v>-8.0710910160000022</v>
      </c>
      <c r="H137" s="12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7">
        <v>-26.313617765999993</v>
      </c>
      <c r="D138" s="9">
        <f t="shared" si="7"/>
        <v>-25.347980651666663</v>
      </c>
      <c r="E138" s="12">
        <v>-26.009773083333336</v>
      </c>
      <c r="F138" s="8">
        <v>-18.448200339333336</v>
      </c>
      <c r="G138" s="11">
        <f t="shared" si="8"/>
        <v>-10.515556528333335</v>
      </c>
      <c r="H138" s="12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7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8">
        <v>-15.259554475333333</v>
      </c>
      <c r="G139" s="11">
        <f t="shared" ref="G139:G202" si="15">AVERAGE(F137:F139)</f>
        <v>-13.128808990666668</v>
      </c>
      <c r="H139" s="12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7">
        <v>-26.829079596000003</v>
      </c>
      <c r="D140" s="9">
        <f t="shared" si="14"/>
        <v>-24.052407038999998</v>
      </c>
      <c r="E140" s="12">
        <v>-20.558875083333334</v>
      </c>
      <c r="F140" s="8">
        <v>-17.961636614333333</v>
      </c>
      <c r="G140" s="11">
        <f t="shared" si="15"/>
        <v>-17.223130476333335</v>
      </c>
      <c r="H140" s="12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7">
        <v>-29.26894398</v>
      </c>
      <c r="D141" s="9">
        <f t="shared" si="14"/>
        <v>-25.037515776999999</v>
      </c>
      <c r="E141" s="12">
        <v>-20.227755083333335</v>
      </c>
      <c r="F141" s="8">
        <v>-19.704690251333336</v>
      </c>
      <c r="G141" s="11">
        <f t="shared" si="15"/>
        <v>-17.641960447000002</v>
      </c>
      <c r="H141" s="12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7">
        <v>-36.153783272999995</v>
      </c>
      <c r="D142" s="9">
        <f t="shared" si="14"/>
        <v>-30.750602282999996</v>
      </c>
      <c r="E142" s="12">
        <v>-13.238097083333333</v>
      </c>
      <c r="F142" s="8">
        <v>-17.985381470333333</v>
      </c>
      <c r="G142" s="11">
        <f t="shared" si="15"/>
        <v>-18.550569445333334</v>
      </c>
      <c r="H142" s="12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7">
        <v>-35.353169672</v>
      </c>
      <c r="D143" s="9">
        <f t="shared" si="14"/>
        <v>-33.591965641666661</v>
      </c>
      <c r="E143" s="12">
        <v>-7.4809310833333349</v>
      </c>
      <c r="F143" s="8">
        <v>-15.753835065333336</v>
      </c>
      <c r="G143" s="11">
        <f t="shared" si="15"/>
        <v>-17.814635595666669</v>
      </c>
      <c r="H143" s="12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7">
        <v>-28.179505177000003</v>
      </c>
      <c r="D144" s="9">
        <f t="shared" si="14"/>
        <v>-33.228819374000004</v>
      </c>
      <c r="E144" s="12">
        <v>-15.623806083333335</v>
      </c>
      <c r="F144" s="8">
        <v>-20.408795464333334</v>
      </c>
      <c r="G144" s="11">
        <f t="shared" si="15"/>
        <v>-18.049337333333337</v>
      </c>
      <c r="H144" s="12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7">
        <v>-28.421919772999999</v>
      </c>
      <c r="D145" s="9">
        <f t="shared" si="14"/>
        <v>-30.651531540666667</v>
      </c>
      <c r="E145" s="12">
        <v>-15.163213083333336</v>
      </c>
      <c r="F145" s="8">
        <v>-19.503118492333336</v>
      </c>
      <c r="G145" s="11">
        <f t="shared" si="15"/>
        <v>-18.555249674000002</v>
      </c>
      <c r="H145" s="12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7">
        <v>-28.526846882000005</v>
      </c>
      <c r="D146" s="9">
        <f t="shared" si="14"/>
        <v>-28.376090610666669</v>
      </c>
      <c r="E146" s="12">
        <v>-15.730657083333334</v>
      </c>
      <c r="F146" s="8">
        <v>-17.898330922333333</v>
      </c>
      <c r="G146" s="11">
        <f t="shared" si="15"/>
        <v>-19.270081626333333</v>
      </c>
      <c r="H146" s="12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7">
        <v>-29.970884619000003</v>
      </c>
      <c r="D147" s="9">
        <f t="shared" si="14"/>
        <v>-28.973217091333336</v>
      </c>
      <c r="E147" s="12">
        <v>-15.246969083333333</v>
      </c>
      <c r="F147" s="8">
        <v>-15.648000762333334</v>
      </c>
      <c r="G147" s="11">
        <f t="shared" si="15"/>
        <v>-17.683150059000003</v>
      </c>
      <c r="H147" s="12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7">
        <v>-25.889210212000005</v>
      </c>
      <c r="D148" s="9">
        <f t="shared" si="14"/>
        <v>-28.128980571000003</v>
      </c>
      <c r="E148" s="12">
        <v>-13.844177083333335</v>
      </c>
      <c r="F148" s="8">
        <v>-8.8717429213333361</v>
      </c>
      <c r="G148" s="11">
        <f t="shared" si="15"/>
        <v>-14.139358202000002</v>
      </c>
      <c r="H148" s="12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7">
        <v>-19.784907322000002</v>
      </c>
      <c r="D149" s="9">
        <f t="shared" si="14"/>
        <v>-25.215000717666669</v>
      </c>
      <c r="E149" s="12">
        <v>-16.528822083333335</v>
      </c>
      <c r="F149" s="8">
        <v>-10.800526531333336</v>
      </c>
      <c r="G149" s="11">
        <f t="shared" si="15"/>
        <v>-11.773423405000003</v>
      </c>
      <c r="H149" s="12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7">
        <v>-15.045625355000004</v>
      </c>
      <c r="D150" s="9">
        <f t="shared" si="14"/>
        <v>-20.239914296333335</v>
      </c>
      <c r="E150" s="12">
        <v>-14.469028083333335</v>
      </c>
      <c r="F150" s="8">
        <v>-6.3467956013333353</v>
      </c>
      <c r="G150" s="11">
        <f t="shared" si="15"/>
        <v>-8.6730216846666703</v>
      </c>
      <c r="H150" s="12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7">
        <v>-19.031606665000005</v>
      </c>
      <c r="D151" s="9">
        <f t="shared" si="14"/>
        <v>-17.954046447333337</v>
      </c>
      <c r="E151" s="12">
        <v>-12.382322083333335</v>
      </c>
      <c r="F151" s="8">
        <v>-7.8711491013333355</v>
      </c>
      <c r="G151" s="11">
        <f t="shared" si="15"/>
        <v>-8.3394904113333368</v>
      </c>
      <c r="H151" s="12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7">
        <v>-24.527846875999998</v>
      </c>
      <c r="D152" s="9">
        <f t="shared" si="14"/>
        <v>-19.535026298666669</v>
      </c>
      <c r="E152" s="12">
        <v>-4.4857640833333328</v>
      </c>
      <c r="F152" s="8">
        <v>-2.6637815143333325</v>
      </c>
      <c r="G152" s="11">
        <f t="shared" si="15"/>
        <v>-5.6272420723333347</v>
      </c>
      <c r="H152" s="12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7">
        <v>-19.845770025</v>
      </c>
      <c r="D153" s="9">
        <f t="shared" si="14"/>
        <v>-21.135074522</v>
      </c>
      <c r="E153" s="12">
        <v>-0.24333308333333381</v>
      </c>
      <c r="F153" s="8">
        <v>-0.47204928833333382</v>
      </c>
      <c r="G153" s="11">
        <f t="shared" si="15"/>
        <v>-3.6689933013333338</v>
      </c>
      <c r="H153" s="12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7">
        <v>-16.863251066</v>
      </c>
      <c r="D154" s="9">
        <f t="shared" si="14"/>
        <v>-20.412289322333333</v>
      </c>
      <c r="E154" s="12">
        <v>8.3209479166666664</v>
      </c>
      <c r="F154" s="8">
        <v>3.0485063266666668</v>
      </c>
      <c r="G154" s="11">
        <f t="shared" si="15"/>
        <v>-2.9108158666666533E-2</v>
      </c>
      <c r="H154" s="12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7">
        <v>-14.703869758</v>
      </c>
      <c r="D155" s="9">
        <f t="shared" si="14"/>
        <v>-17.137630282999996</v>
      </c>
      <c r="E155" s="12">
        <v>6.9493289166666665</v>
      </c>
      <c r="F155" s="8">
        <v>-1.7424111893333327</v>
      </c>
      <c r="G155" s="11">
        <f t="shared" si="15"/>
        <v>0.27801528300000006</v>
      </c>
      <c r="H155" s="12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7">
        <v>-21.468150346000002</v>
      </c>
      <c r="D156" s="9">
        <f t="shared" si="14"/>
        <v>-17.678423723333335</v>
      </c>
      <c r="E156" s="12">
        <v>-1.0063370833333325</v>
      </c>
      <c r="F156" s="8">
        <v>-6.1562082733333323</v>
      </c>
      <c r="G156" s="11">
        <f t="shared" si="15"/>
        <v>-1.6167043786666662</v>
      </c>
      <c r="H156" s="12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7">
        <v>-13.835983104</v>
      </c>
      <c r="D157" s="9">
        <f t="shared" si="14"/>
        <v>-16.669334402666667</v>
      </c>
      <c r="E157" s="12">
        <v>-4.2415170833333349</v>
      </c>
      <c r="F157" s="8">
        <v>-8.9602350473333345</v>
      </c>
      <c r="G157" s="11">
        <f t="shared" si="15"/>
        <v>-5.6196181699999999</v>
      </c>
      <c r="H157" s="12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7">
        <v>-5.6276743760000016</v>
      </c>
      <c r="D158" s="9">
        <f t="shared" si="14"/>
        <v>-13.643935942000001</v>
      </c>
      <c r="E158" s="12">
        <v>8.156791666666674E-2</v>
      </c>
      <c r="F158" s="8">
        <v>-1.4612065223333333</v>
      </c>
      <c r="G158" s="11">
        <f t="shared" si="15"/>
        <v>-5.5258832809999996</v>
      </c>
      <c r="H158" s="12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7">
        <v>1.3256520919999983</v>
      </c>
      <c r="D159" s="9">
        <f t="shared" si="14"/>
        <v>-6.0460017960000014</v>
      </c>
      <c r="E159" s="12">
        <v>3.7165929166666665</v>
      </c>
      <c r="F159" s="8">
        <v>3.9419461256666666</v>
      </c>
      <c r="G159" s="11">
        <f t="shared" si="15"/>
        <v>-2.1598318146666671</v>
      </c>
      <c r="H159" s="12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7">
        <v>3.0684791969999994</v>
      </c>
      <c r="D160" s="9">
        <f t="shared" si="14"/>
        <v>-0.41118102900000125</v>
      </c>
      <c r="E160" s="12">
        <v>-5.2140830833333318</v>
      </c>
      <c r="F160" s="8">
        <v>-6.6810644333331837E-2</v>
      </c>
      <c r="G160" s="11">
        <f t="shared" si="15"/>
        <v>0.80464298633333387</v>
      </c>
      <c r="H160" s="12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7">
        <v>1.4801075049999985</v>
      </c>
      <c r="D161" s="9">
        <f t="shared" si="14"/>
        <v>1.9580795979999988</v>
      </c>
      <c r="E161" s="12">
        <v>0.18780091666666721</v>
      </c>
      <c r="F161" s="8">
        <v>6.4197388066666674</v>
      </c>
      <c r="G161" s="11">
        <f t="shared" si="15"/>
        <v>3.4316247626666674</v>
      </c>
      <c r="H161" s="12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7">
        <v>4.9095355259999973</v>
      </c>
      <c r="D162" s="9">
        <f t="shared" si="14"/>
        <v>3.1527074093333316</v>
      </c>
      <c r="E162" s="12">
        <v>-0.72762908333333254</v>
      </c>
      <c r="F162" s="8">
        <v>7.811443857666668</v>
      </c>
      <c r="G162" s="11">
        <f t="shared" si="15"/>
        <v>4.7214573400000015</v>
      </c>
      <c r="H162" s="12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7">
        <v>8.8556736449999995</v>
      </c>
      <c r="D163" s="9">
        <f t="shared" si="14"/>
        <v>5.0817722253333315</v>
      </c>
      <c r="E163" s="12">
        <v>2.4710809166666667</v>
      </c>
      <c r="F163" s="8">
        <v>7.6081714246666667</v>
      </c>
      <c r="G163" s="11">
        <f t="shared" si="15"/>
        <v>7.2797846963333344</v>
      </c>
      <c r="H163" s="12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7">
        <v>8.6495632529999984</v>
      </c>
      <c r="D164" s="9">
        <f t="shared" si="14"/>
        <v>7.4715908079999984</v>
      </c>
      <c r="E164" s="12">
        <v>5.6558379166666661</v>
      </c>
      <c r="F164" s="8">
        <v>7.1144094846666661</v>
      </c>
      <c r="G164" s="11">
        <f t="shared" si="15"/>
        <v>7.5113415890000006</v>
      </c>
      <c r="H164" s="12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7">
        <v>17.322003044999999</v>
      </c>
      <c r="D165" s="9">
        <f t="shared" si="14"/>
        <v>11.609079980999999</v>
      </c>
      <c r="E165" s="12">
        <v>7.6044489166666667</v>
      </c>
      <c r="F165" s="8">
        <v>6.5294892046666666</v>
      </c>
      <c r="G165" s="11">
        <f t="shared" si="15"/>
        <v>7.0840233713333332</v>
      </c>
      <c r="H165" s="12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7">
        <v>22.575270461999999</v>
      </c>
      <c r="D166" s="9">
        <f t="shared" si="14"/>
        <v>16.182278919999998</v>
      </c>
      <c r="E166" s="12">
        <v>11.830823916666667</v>
      </c>
      <c r="F166" s="8">
        <v>6.2789886766666667</v>
      </c>
      <c r="G166" s="11">
        <f t="shared" si="15"/>
        <v>6.6409624553333337</v>
      </c>
      <c r="H166" s="12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7">
        <v>9.9011804869999978</v>
      </c>
      <c r="D167" s="9">
        <f t="shared" si="14"/>
        <v>16.599484664666665</v>
      </c>
      <c r="E167" s="12">
        <v>5.7672609166666664</v>
      </c>
      <c r="F167" s="8">
        <v>-3.0034091993333334</v>
      </c>
      <c r="G167" s="11">
        <f t="shared" si="15"/>
        <v>3.2683562273333333</v>
      </c>
      <c r="H167" s="12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7">
        <v>8.3188673869999992</v>
      </c>
      <c r="D168" s="9">
        <f t="shared" si="14"/>
        <v>13.598439445333332</v>
      </c>
      <c r="E168" s="12">
        <v>15.590049916666667</v>
      </c>
      <c r="F168" s="8">
        <v>9.4931197426666678</v>
      </c>
      <c r="G168" s="11">
        <f t="shared" si="15"/>
        <v>4.256233073333334</v>
      </c>
      <c r="H168" s="12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7">
        <v>3.3845583299999973</v>
      </c>
      <c r="D169" s="9">
        <f t="shared" si="14"/>
        <v>7.2015354013333308</v>
      </c>
      <c r="E169" s="12">
        <v>14.479891916666666</v>
      </c>
      <c r="F169" s="8">
        <v>9.262958677666667</v>
      </c>
      <c r="G169" s="11">
        <f t="shared" si="15"/>
        <v>5.2508897403333341</v>
      </c>
      <c r="H169" s="12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7">
        <v>8.4668082820000006</v>
      </c>
      <c r="D170" s="9">
        <f t="shared" si="14"/>
        <v>6.7234113329999987</v>
      </c>
      <c r="E170" s="12">
        <v>8.2920909166666661</v>
      </c>
      <c r="F170" s="8">
        <v>7.1145341926666656</v>
      </c>
      <c r="G170" s="11">
        <f t="shared" si="15"/>
        <v>8.6235375376666656</v>
      </c>
      <c r="H170" s="12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7">
        <v>2.381900224999999</v>
      </c>
      <c r="D171" s="9">
        <f t="shared" si="14"/>
        <v>4.7444222789999992</v>
      </c>
      <c r="E171" s="12">
        <v>4.7004609166666667</v>
      </c>
      <c r="F171" s="8">
        <v>5.3818517956666669</v>
      </c>
      <c r="G171" s="11">
        <f t="shared" si="15"/>
        <v>7.2531148886666665</v>
      </c>
      <c r="H171" s="12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7">
        <v>15.132334717999999</v>
      </c>
      <c r="D172" s="9">
        <f t="shared" si="14"/>
        <v>8.6603477416666674</v>
      </c>
      <c r="E172" s="12">
        <v>2.9959166666664316E-3</v>
      </c>
      <c r="F172" s="8">
        <v>5.7890967046666661</v>
      </c>
      <c r="G172" s="11">
        <f t="shared" si="15"/>
        <v>6.0951608976666662</v>
      </c>
      <c r="H172" s="12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7">
        <v>10.259040981999998</v>
      </c>
      <c r="D173" s="9">
        <f t="shared" si="14"/>
        <v>9.2577586416666655</v>
      </c>
      <c r="E173" s="12">
        <v>3.4843319166666671</v>
      </c>
      <c r="F173" s="8">
        <v>10.595215052666667</v>
      </c>
      <c r="G173" s="11">
        <f t="shared" si="15"/>
        <v>7.2553878509999992</v>
      </c>
      <c r="H173" s="12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7">
        <v>3.3329243089999974</v>
      </c>
      <c r="D174" s="9">
        <f t="shared" si="14"/>
        <v>9.5747666696666656</v>
      </c>
      <c r="E174" s="12">
        <v>-7.4807160833333342</v>
      </c>
      <c r="F174" s="8">
        <v>1.3802683386666654</v>
      </c>
      <c r="G174" s="11">
        <f t="shared" si="15"/>
        <v>5.921526698666665</v>
      </c>
      <c r="H174" s="12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7">
        <v>2.598332404999999</v>
      </c>
      <c r="D175" s="9">
        <f t="shared" si="14"/>
        <v>5.3967658986666649</v>
      </c>
      <c r="E175" s="12">
        <v>-3.3687240833333325</v>
      </c>
      <c r="F175" s="8">
        <v>2.0128172166666678</v>
      </c>
      <c r="G175" s="11">
        <f t="shared" si="15"/>
        <v>4.6627668693333328</v>
      </c>
      <c r="H175" s="12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7">
        <v>7.8584479489999985</v>
      </c>
      <c r="D176" s="9">
        <f t="shared" si="14"/>
        <v>4.5965682209999983</v>
      </c>
      <c r="E176" s="12">
        <v>7.5022916666666717E-2</v>
      </c>
      <c r="F176" s="8">
        <v>0.85715733866666677</v>
      </c>
      <c r="G176" s="11">
        <f t="shared" si="15"/>
        <v>1.4167476313333334</v>
      </c>
      <c r="H176" s="12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7">
        <v>1.6455675116666668</v>
      </c>
      <c r="D177" s="9">
        <f t="shared" si="14"/>
        <v>4.0341159552222212</v>
      </c>
      <c r="E177" s="12">
        <v>5.3991199999999999</v>
      </c>
      <c r="F177" s="8">
        <v>3.422282343</v>
      </c>
      <c r="G177" s="11">
        <f t="shared" si="15"/>
        <v>2.0974189661111118</v>
      </c>
      <c r="H177" s="12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7">
        <v>7.6882719216666677</v>
      </c>
      <c r="D178" s="9">
        <f t="shared" si="14"/>
        <v>5.7307624607777781</v>
      </c>
      <c r="E178" s="12">
        <v>8.0886239999999994</v>
      </c>
      <c r="F178" s="8">
        <v>2.7549095479999997</v>
      </c>
      <c r="G178" s="11">
        <f t="shared" si="15"/>
        <v>2.3447830765555557</v>
      </c>
      <c r="H178" s="12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7">
        <v>10.172978323666666</v>
      </c>
      <c r="D179" s="9">
        <f t="shared" si="14"/>
        <v>6.5022725856666668</v>
      </c>
      <c r="E179" s="12">
        <v>13.845439000000001</v>
      </c>
      <c r="F179" s="8">
        <v>5.2950259670000008</v>
      </c>
      <c r="G179" s="11">
        <f t="shared" si="15"/>
        <v>3.8240726193333336</v>
      </c>
      <c r="H179" s="12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7">
        <v>11.155294680666664</v>
      </c>
      <c r="D180" s="9">
        <f t="shared" si="14"/>
        <v>9.672181642</v>
      </c>
      <c r="E180" s="12">
        <v>20.754481999999999</v>
      </c>
      <c r="F180" s="8">
        <v>13.641652844999999</v>
      </c>
      <c r="G180" s="11">
        <f t="shared" si="15"/>
        <v>7.2305294533333333</v>
      </c>
      <c r="H180" s="12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7">
        <v>9.4208042106666667</v>
      </c>
      <c r="D181" s="9">
        <f t="shared" si="14"/>
        <v>10.249692404999999</v>
      </c>
      <c r="E181" s="12">
        <v>8.4725929999999998</v>
      </c>
      <c r="F181" s="8">
        <v>2.751823495</v>
      </c>
      <c r="G181" s="11">
        <f t="shared" si="15"/>
        <v>7.2295007690000004</v>
      </c>
      <c r="H181" s="12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7">
        <v>2.2862438696666665</v>
      </c>
      <c r="D182" s="9">
        <f t="shared" si="14"/>
        <v>7.6207809203333321</v>
      </c>
      <c r="E182" s="12">
        <v>6.0701320000000001</v>
      </c>
      <c r="F182" s="8">
        <v>5.1401279540000004</v>
      </c>
      <c r="G182" s="11">
        <f t="shared" si="15"/>
        <v>7.1778680980000003</v>
      </c>
      <c r="H182" s="12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7">
        <v>6.4429010826666664</v>
      </c>
      <c r="D183" s="9">
        <f t="shared" si="14"/>
        <v>6.0499830543333326</v>
      </c>
      <c r="E183" s="12">
        <v>5.7925420000000001</v>
      </c>
      <c r="F183" s="8">
        <v>6.9106095510000003</v>
      </c>
      <c r="G183" s="11">
        <f t="shared" si="15"/>
        <v>4.9341870000000005</v>
      </c>
      <c r="H183" s="12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7">
        <v>-7.755431533333379E-2</v>
      </c>
      <c r="D184" s="9">
        <f t="shared" si="14"/>
        <v>2.8838635456666659</v>
      </c>
      <c r="E184" s="12">
        <v>-6.6639839999999992</v>
      </c>
      <c r="F184" s="8">
        <v>-0.51134246599999944</v>
      </c>
      <c r="G184" s="11">
        <f t="shared" si="15"/>
        <v>3.8464650130000009</v>
      </c>
      <c r="H184" s="12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7">
        <v>2.4248231646666669</v>
      </c>
      <c r="D185" s="9">
        <f t="shared" si="14"/>
        <v>2.930056644</v>
      </c>
      <c r="E185" s="12">
        <v>-2.3482319999999994</v>
      </c>
      <c r="F185" s="8">
        <v>5.5643336550000004</v>
      </c>
      <c r="G185" s="11">
        <f t="shared" si="15"/>
        <v>3.9878669133333333</v>
      </c>
      <c r="H185" s="12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7">
        <v>8.2065835646666656</v>
      </c>
      <c r="D186" s="9">
        <f t="shared" si="14"/>
        <v>3.5179508046666661</v>
      </c>
      <c r="E186" s="12">
        <v>-1.357386</v>
      </c>
      <c r="F186" s="8">
        <v>7.9817753939999996</v>
      </c>
      <c r="G186" s="11">
        <f t="shared" si="15"/>
        <v>4.3449221943333329</v>
      </c>
      <c r="H186" s="12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7">
        <v>6.4000497726666667</v>
      </c>
      <c r="D187" s="9">
        <f t="shared" si="14"/>
        <v>5.6771521673333325</v>
      </c>
      <c r="E187" s="12">
        <v>1.3946110000000003</v>
      </c>
      <c r="F187" s="8">
        <v>6.7818054070000002</v>
      </c>
      <c r="G187" s="11">
        <f t="shared" si="15"/>
        <v>6.7759714853333337</v>
      </c>
      <c r="H187" s="12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7">
        <v>11.735702456666667</v>
      </c>
      <c r="D188" s="9">
        <f t="shared" si="14"/>
        <v>8.7807785979999995</v>
      </c>
      <c r="E188" s="12">
        <v>11.488602</v>
      </c>
      <c r="F188" s="8">
        <v>11.832064663000001</v>
      </c>
      <c r="G188" s="11">
        <f t="shared" si="15"/>
        <v>8.8652151546666662</v>
      </c>
      <c r="H188" s="12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7">
        <v>8.6945869396666673</v>
      </c>
      <c r="D189" s="9">
        <f t="shared" si="14"/>
        <v>8.9434463896666667</v>
      </c>
      <c r="E189" s="12">
        <v>11.513905000000001</v>
      </c>
      <c r="F189" s="8">
        <v>9.0840692720000007</v>
      </c>
      <c r="G189" s="11">
        <f t="shared" si="15"/>
        <v>9.2326464473333338</v>
      </c>
      <c r="H189" s="12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7">
        <v>10.180895352666667</v>
      </c>
      <c r="D190" s="9">
        <f t="shared" si="14"/>
        <v>10.203728249666668</v>
      </c>
      <c r="E190" s="12">
        <v>12.900465000000001</v>
      </c>
      <c r="F190" s="8">
        <v>7.6616229570000005</v>
      </c>
      <c r="G190" s="11">
        <f t="shared" si="15"/>
        <v>9.5259189640000006</v>
      </c>
      <c r="H190" s="12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7">
        <v>13.827029881666666</v>
      </c>
      <c r="D191" s="9">
        <f t="shared" si="14"/>
        <v>10.900837391333333</v>
      </c>
      <c r="E191" s="12">
        <v>14.157965000000001</v>
      </c>
      <c r="F191" s="8">
        <v>5.2867181690000002</v>
      </c>
      <c r="G191" s="11">
        <f t="shared" si="15"/>
        <v>7.3441367993333335</v>
      </c>
      <c r="H191" s="12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7">
        <v>13.513650433666665</v>
      </c>
      <c r="D192" s="9">
        <f t="shared" si="14"/>
        <v>12.507191889333333</v>
      </c>
      <c r="E192" s="12">
        <v>18.666149000000001</v>
      </c>
      <c r="F192" s="8">
        <v>10.536299199</v>
      </c>
      <c r="G192" s="11">
        <f t="shared" si="15"/>
        <v>7.8282134416666667</v>
      </c>
      <c r="H192" s="12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7">
        <v>16.332328948666664</v>
      </c>
      <c r="D193" s="9">
        <f t="shared" si="14"/>
        <v>14.557669754666664</v>
      </c>
      <c r="E193" s="12">
        <v>17.790128000000003</v>
      </c>
      <c r="F193" s="8">
        <v>11.900882568000004</v>
      </c>
      <c r="G193" s="11">
        <f t="shared" si="15"/>
        <v>9.2412999786666674</v>
      </c>
      <c r="H193" s="12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7">
        <v>11.765356588666668</v>
      </c>
      <c r="D194" s="9">
        <f t="shared" si="14"/>
        <v>13.870445323666665</v>
      </c>
      <c r="E194" s="12">
        <v>13.088032</v>
      </c>
      <c r="F194" s="8">
        <v>12.632871466000001</v>
      </c>
      <c r="G194" s="11">
        <f t="shared" si="15"/>
        <v>11.690017744333337</v>
      </c>
      <c r="H194" s="12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7">
        <v>10.677217300666666</v>
      </c>
      <c r="D195" s="9">
        <f t="shared" si="14"/>
        <v>12.924967612666668</v>
      </c>
      <c r="E195" s="12">
        <v>3.6014010000000005</v>
      </c>
      <c r="F195" s="8">
        <v>5.401222563000001</v>
      </c>
      <c r="G195" s="11">
        <f t="shared" si="15"/>
        <v>9.9783255323333346</v>
      </c>
      <c r="H195" s="12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7">
        <v>11.976301691666666</v>
      </c>
      <c r="D196" s="9">
        <f t="shared" si="14"/>
        <v>11.472958526999998</v>
      </c>
      <c r="E196" s="12">
        <v>4.2934030000000005</v>
      </c>
      <c r="F196" s="8">
        <v>10.648179783</v>
      </c>
      <c r="G196" s="11">
        <f t="shared" si="15"/>
        <v>9.5607579373333333</v>
      </c>
      <c r="H196" s="12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7">
        <v>10.922116315666665</v>
      </c>
      <c r="D197" s="9">
        <f t="shared" si="14"/>
        <v>11.191878435999998</v>
      </c>
      <c r="E197" s="12">
        <v>0.25198000000000054</v>
      </c>
      <c r="F197" s="8">
        <v>8.5697531650000016</v>
      </c>
      <c r="G197" s="11">
        <f t="shared" si="15"/>
        <v>8.2063851703333341</v>
      </c>
      <c r="H197" s="12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7">
        <v>10.111792113666667</v>
      </c>
      <c r="D198" s="9">
        <f t="shared" si="14"/>
        <v>11.003403373666666</v>
      </c>
      <c r="E198" s="12">
        <v>1.6527750000000005</v>
      </c>
      <c r="F198" s="8">
        <v>11.309681255000001</v>
      </c>
      <c r="G198" s="11">
        <f t="shared" si="15"/>
        <v>10.175871401</v>
      </c>
      <c r="H198" s="12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7">
        <v>16.032032571666665</v>
      </c>
      <c r="D199" s="9">
        <f t="shared" si="14"/>
        <v>12.355313666999999</v>
      </c>
      <c r="E199" s="12">
        <v>6.9373909999999999</v>
      </c>
      <c r="F199" s="8">
        <v>12.306200227</v>
      </c>
      <c r="G199" s="11">
        <f t="shared" si="15"/>
        <v>10.728544882333333</v>
      </c>
      <c r="H199" s="12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7">
        <v>18.572935776666668</v>
      </c>
      <c r="D200" s="9">
        <f t="shared" si="14"/>
        <v>14.905586820666665</v>
      </c>
      <c r="E200" s="12">
        <v>8.5353190000000012</v>
      </c>
      <c r="F200" s="8">
        <v>8.2832460510000008</v>
      </c>
      <c r="G200" s="11">
        <f t="shared" si="15"/>
        <v>10.633042510999999</v>
      </c>
      <c r="H200" s="12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7">
        <v>13.688576017666666</v>
      </c>
      <c r="D201" s="9">
        <f t="shared" si="14"/>
        <v>16.097848121999998</v>
      </c>
      <c r="E201" s="12">
        <v>15.658779000000001</v>
      </c>
      <c r="F201" s="8">
        <v>12.896027842000001</v>
      </c>
      <c r="G201" s="11">
        <f t="shared" si="15"/>
        <v>11.161824706666666</v>
      </c>
      <c r="H201" s="12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7">
        <v>22.071374145666667</v>
      </c>
      <c r="D202" s="9">
        <f t="shared" si="14"/>
        <v>18.110961979999999</v>
      </c>
      <c r="E202" s="12">
        <v>20.111105999999999</v>
      </c>
      <c r="F202" s="8">
        <v>15.051693200999999</v>
      </c>
      <c r="G202" s="11">
        <f t="shared" si="15"/>
        <v>12.076989031333333</v>
      </c>
      <c r="H202" s="12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7">
        <v>16.559449206666663</v>
      </c>
      <c r="D203" s="9">
        <f t="shared" ref="D203:D261" si="21">AVERAGE(C201:C203)</f>
        <v>17.439799789999999</v>
      </c>
      <c r="E203" s="12">
        <v>23.314795</v>
      </c>
      <c r="F203" s="8">
        <v>14.045195955000001</v>
      </c>
      <c r="G203" s="11">
        <f t="shared" ref="G203:G261" si="22">AVERAGE(F201:F203)</f>
        <v>13.997638999333333</v>
      </c>
      <c r="H203" s="12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7">
        <v>16.298296892666666</v>
      </c>
      <c r="D204" s="9">
        <f t="shared" si="21"/>
        <v>18.30970674833333</v>
      </c>
      <c r="E204" s="12">
        <v>23.376469</v>
      </c>
      <c r="F204" s="8">
        <v>14.828125942</v>
      </c>
      <c r="G204" s="11">
        <f t="shared" si="22"/>
        <v>14.641671699333335</v>
      </c>
      <c r="H204" s="12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7">
        <v>17.847979601666665</v>
      </c>
      <c r="D205" s="9">
        <f t="shared" si="21"/>
        <v>16.901908566999996</v>
      </c>
      <c r="E205" s="12">
        <v>24.495740999999999</v>
      </c>
      <c r="F205" s="8">
        <v>18.648869656999999</v>
      </c>
      <c r="G205" s="11">
        <f t="shared" si="22"/>
        <v>15.840730518000001</v>
      </c>
      <c r="H205" s="12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7">
        <v>14.887761058666667</v>
      </c>
      <c r="D206" s="9">
        <f t="shared" si="21"/>
        <v>16.344679184333334</v>
      </c>
      <c r="E206" s="12">
        <v>16.816839000000002</v>
      </c>
      <c r="F206" s="8">
        <v>16.661328118</v>
      </c>
      <c r="G206" s="11">
        <f t="shared" si="22"/>
        <v>16.712774572333334</v>
      </c>
      <c r="H206" s="12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7">
        <v>17.222351909666667</v>
      </c>
      <c r="D207" s="9">
        <f t="shared" si="21"/>
        <v>16.652697523333334</v>
      </c>
      <c r="E207" s="12">
        <v>13.576307</v>
      </c>
      <c r="F207" s="8">
        <v>16.078450364999998</v>
      </c>
      <c r="G207" s="11">
        <f t="shared" si="22"/>
        <v>17.12954938</v>
      </c>
      <c r="H207" s="12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7">
        <v>17.532189774666669</v>
      </c>
      <c r="D208" s="9">
        <f t="shared" si="21"/>
        <v>16.547434247666668</v>
      </c>
      <c r="E208" s="12">
        <v>11.897916</v>
      </c>
      <c r="F208" s="8">
        <v>18.032951869000001</v>
      </c>
      <c r="G208" s="11">
        <f t="shared" si="22"/>
        <v>16.924243450666665</v>
      </c>
      <c r="H208" s="12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7">
        <v>18.701094477666665</v>
      </c>
      <c r="D209" s="9">
        <f t="shared" si="21"/>
        <v>17.818545387333334</v>
      </c>
      <c r="E209" s="12">
        <v>8.9609349999999992</v>
      </c>
      <c r="F209" s="8">
        <v>17.494914912999999</v>
      </c>
      <c r="G209" s="11">
        <f t="shared" si="22"/>
        <v>17.202105715666665</v>
      </c>
      <c r="H209" s="12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7">
        <v>20.173100817666665</v>
      </c>
      <c r="D210" s="9">
        <f t="shared" si="21"/>
        <v>18.802128356666667</v>
      </c>
      <c r="E210" s="12">
        <v>7.3662200000000002</v>
      </c>
      <c r="F210" s="8">
        <v>17.185283439000003</v>
      </c>
      <c r="G210" s="11">
        <f t="shared" si="22"/>
        <v>17.571050073666669</v>
      </c>
      <c r="H210" s="12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7">
        <v>24.902110851666663</v>
      </c>
      <c r="D211" s="9">
        <f t="shared" si="21"/>
        <v>21.258768715666665</v>
      </c>
      <c r="E211" s="12">
        <v>14.717507000000001</v>
      </c>
      <c r="F211" s="8">
        <v>20.190983714000001</v>
      </c>
      <c r="G211" s="11">
        <f t="shared" si="22"/>
        <v>18.290394022000001</v>
      </c>
      <c r="H211" s="12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7">
        <v>17.357809291666669</v>
      </c>
      <c r="D212" s="9">
        <f t="shared" si="21"/>
        <v>20.811006986999999</v>
      </c>
      <c r="E212" s="12">
        <v>22.433173</v>
      </c>
      <c r="F212" s="8">
        <v>22.232832869999999</v>
      </c>
      <c r="G212" s="11">
        <f t="shared" si="22"/>
        <v>19.869700007666665</v>
      </c>
      <c r="H212" s="12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7">
        <v>24.821575105666668</v>
      </c>
      <c r="D213" s="9">
        <f t="shared" si="21"/>
        <v>22.360498416333332</v>
      </c>
      <c r="E213" s="12">
        <v>21.751788999999999</v>
      </c>
      <c r="F213" s="8">
        <v>18.406439096</v>
      </c>
      <c r="G213" s="11">
        <f t="shared" si="22"/>
        <v>20.276751893333333</v>
      </c>
      <c r="H213" s="12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7">
        <v>14.312270539666663</v>
      </c>
      <c r="D214" s="9">
        <f t="shared" si="21"/>
        <v>18.830551645666667</v>
      </c>
      <c r="E214" s="12">
        <v>20.606631</v>
      </c>
      <c r="F214" s="8">
        <v>15.000794952</v>
      </c>
      <c r="G214" s="11">
        <f t="shared" si="22"/>
        <v>18.546688972666665</v>
      </c>
      <c r="H214" s="12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7">
        <v>18.789492140666667</v>
      </c>
      <c r="D215" s="9">
        <f t="shared" si="21"/>
        <v>19.307779262</v>
      </c>
      <c r="E215" s="12">
        <v>25.105976000000002</v>
      </c>
      <c r="F215" s="8">
        <v>15.381039516000001</v>
      </c>
      <c r="G215" s="11">
        <f t="shared" si="22"/>
        <v>16.262757854666667</v>
      </c>
      <c r="H215" s="12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7">
        <v>13.683704896666665</v>
      </c>
      <c r="D216" s="9">
        <f t="shared" si="21"/>
        <v>15.595155858999997</v>
      </c>
      <c r="E216" s="12">
        <v>22.490319</v>
      </c>
      <c r="F216" s="8">
        <v>14.284626183</v>
      </c>
      <c r="G216" s="11">
        <f t="shared" si="22"/>
        <v>14.888820217000001</v>
      </c>
      <c r="H216" s="12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7">
        <v>14.919892701666667</v>
      </c>
      <c r="D217" s="9">
        <f t="shared" si="21"/>
        <v>15.797696579666669</v>
      </c>
      <c r="E217" s="12">
        <v>14.468279000000001</v>
      </c>
      <c r="F217" s="8">
        <v>9.1278293940000008</v>
      </c>
      <c r="G217" s="11">
        <f t="shared" si="22"/>
        <v>12.931165031000001</v>
      </c>
      <c r="H217" s="12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7">
        <v>14.246092964666667</v>
      </c>
      <c r="D218" s="9">
        <f t="shared" si="21"/>
        <v>14.283230187666666</v>
      </c>
      <c r="E218" s="12">
        <v>6.7902250000000004</v>
      </c>
      <c r="F218" s="8">
        <v>6.7893582800000001</v>
      </c>
      <c r="G218" s="11">
        <f t="shared" si="22"/>
        <v>10.067271285666669</v>
      </c>
      <c r="H218" s="12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7">
        <v>22.259477234666665</v>
      </c>
      <c r="D219" s="9">
        <f t="shared" si="21"/>
        <v>17.141820967000001</v>
      </c>
      <c r="E219" s="12">
        <v>9.3810700000000011</v>
      </c>
      <c r="F219" s="8">
        <v>12.119092824000001</v>
      </c>
      <c r="G219" s="11">
        <f t="shared" si="22"/>
        <v>9.3454268326666678</v>
      </c>
      <c r="H219" s="12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7">
        <v>4.3751100336666662</v>
      </c>
      <c r="D220" s="9">
        <f t="shared" si="21"/>
        <v>13.626893410999999</v>
      </c>
      <c r="E220" s="12">
        <v>3.6272810000000004</v>
      </c>
      <c r="F220" s="8">
        <v>9.8877878970000008</v>
      </c>
      <c r="G220" s="11">
        <f t="shared" si="22"/>
        <v>9.5987463336666679</v>
      </c>
      <c r="H220" s="12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7">
        <v>21.991836778666666</v>
      </c>
      <c r="D221" s="9">
        <f t="shared" si="21"/>
        <v>16.208808015666666</v>
      </c>
      <c r="E221" s="12">
        <v>1.2175460000000005</v>
      </c>
      <c r="F221" s="8">
        <v>9.7494679990000002</v>
      </c>
      <c r="G221" s="11">
        <f t="shared" si="22"/>
        <v>10.585449573333333</v>
      </c>
      <c r="H221" s="12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7">
        <v>10.616150577666666</v>
      </c>
      <c r="D222" s="9">
        <f t="shared" si="21"/>
        <v>12.327699129999999</v>
      </c>
      <c r="E222" s="12">
        <v>-3.7194019999999997</v>
      </c>
      <c r="F222" s="8">
        <v>5.8903109050000007</v>
      </c>
      <c r="G222" s="11">
        <f t="shared" si="22"/>
        <v>8.5091889336666657</v>
      </c>
      <c r="H222" s="12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7">
        <v>10.358003499666667</v>
      </c>
      <c r="D223" s="9">
        <f t="shared" si="21"/>
        <v>14.321996951999999</v>
      </c>
      <c r="E223" s="12">
        <v>1.4959720000000005</v>
      </c>
      <c r="F223" s="8">
        <v>7.1819112629999999</v>
      </c>
      <c r="G223" s="11">
        <f t="shared" si="22"/>
        <v>7.6072300556666663</v>
      </c>
      <c r="H223" s="12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7">
        <v>14.347625074666665</v>
      </c>
      <c r="D224" s="9">
        <f t="shared" si="21"/>
        <v>11.773926383999999</v>
      </c>
      <c r="E224" s="12">
        <v>7.4617510000000005</v>
      </c>
      <c r="F224" s="8">
        <v>7.2476744710000007</v>
      </c>
      <c r="G224" s="11">
        <f t="shared" si="22"/>
        <v>6.7732988796666662</v>
      </c>
      <c r="H224" s="12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7">
        <v>14.878164778666665</v>
      </c>
      <c r="D225" s="9">
        <f t="shared" si="21"/>
        <v>13.194597784333332</v>
      </c>
      <c r="E225" s="12">
        <v>7.0819850000000004</v>
      </c>
      <c r="F225" s="8">
        <v>3.1058069130000003</v>
      </c>
      <c r="G225" s="11">
        <f t="shared" si="22"/>
        <v>5.8451308823333337</v>
      </c>
      <c r="H225" s="12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7">
        <v>14.613542587666668</v>
      </c>
      <c r="D226" s="9">
        <f t="shared" si="21"/>
        <v>14.613110813666665</v>
      </c>
      <c r="E226" s="12">
        <v>13.211775000000001</v>
      </c>
      <c r="F226" s="8">
        <v>7.1950841300000015</v>
      </c>
      <c r="G226" s="11">
        <f t="shared" si="22"/>
        <v>5.8495218380000011</v>
      </c>
      <c r="H226" s="12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7">
        <v>13.746029278666665</v>
      </c>
      <c r="D227" s="9">
        <f t="shared" si="21"/>
        <v>14.412578881666667</v>
      </c>
      <c r="E227" s="12">
        <v>20.938109000000001</v>
      </c>
      <c r="F227" s="8">
        <v>11.158831279000001</v>
      </c>
      <c r="G227" s="11">
        <f t="shared" si="22"/>
        <v>7.1532407740000012</v>
      </c>
      <c r="H227" s="12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7">
        <v>12.095151517666665</v>
      </c>
      <c r="D228" s="9">
        <f t="shared" si="21"/>
        <v>13.484907794666666</v>
      </c>
      <c r="E228" s="12">
        <v>16.798017000000002</v>
      </c>
      <c r="F228" s="8">
        <v>8.8460796620000011</v>
      </c>
      <c r="G228" s="11">
        <f t="shared" si="22"/>
        <v>9.0666650236666673</v>
      </c>
      <c r="H228" s="12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7">
        <v>3.8227131246666666</v>
      </c>
      <c r="D229" s="9">
        <f t="shared" si="21"/>
        <v>9.8879646403333314</v>
      </c>
      <c r="E229" s="12">
        <v>10.559462</v>
      </c>
      <c r="F229" s="8">
        <v>6.0799273280000001</v>
      </c>
      <c r="G229" s="11">
        <f t="shared" si="22"/>
        <v>8.6949460896666668</v>
      </c>
      <c r="H229" s="12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7">
        <v>13.101154397666667</v>
      </c>
      <c r="D230" s="9">
        <f t="shared" si="21"/>
        <v>9.673006346666666</v>
      </c>
      <c r="E230" s="12">
        <v>4.2948770000000005</v>
      </c>
      <c r="F230" s="8">
        <v>3.9899021270000006</v>
      </c>
      <c r="G230" s="11">
        <f t="shared" si="22"/>
        <v>6.3053030390000009</v>
      </c>
      <c r="H230" s="12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7">
        <v>7.1397268856666667</v>
      </c>
      <c r="D231" s="9">
        <f t="shared" si="21"/>
        <v>8.0211981360000006</v>
      </c>
      <c r="E231" s="12">
        <v>-5.2921209999999999</v>
      </c>
      <c r="F231" s="8">
        <v>-2.5925812749999997</v>
      </c>
      <c r="G231" s="11">
        <f t="shared" si="22"/>
        <v>2.4924160600000005</v>
      </c>
      <c r="H231" s="12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7">
        <v>12.213241779666667</v>
      </c>
      <c r="D232" s="9">
        <f t="shared" si="21"/>
        <v>10.818041020999999</v>
      </c>
      <c r="E232" s="12">
        <v>-1.4945769999999996</v>
      </c>
      <c r="F232" s="8">
        <v>4.5955127570000007</v>
      </c>
      <c r="G232" s="11">
        <f t="shared" si="22"/>
        <v>1.9976112030000006</v>
      </c>
      <c r="H232" s="12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7">
        <v>14.609291017666667</v>
      </c>
      <c r="D233" s="9">
        <f t="shared" si="21"/>
        <v>11.320753227666666</v>
      </c>
      <c r="E233" s="12">
        <v>2.8972310000000006</v>
      </c>
      <c r="F233" s="8">
        <v>11.714406128</v>
      </c>
      <c r="G233" s="11">
        <f t="shared" si="22"/>
        <v>4.5724458700000001</v>
      </c>
      <c r="H233" s="12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7">
        <v>22.627739896666668</v>
      </c>
      <c r="D234" s="9">
        <f t="shared" si="21"/>
        <v>16.483424231333334</v>
      </c>
      <c r="E234" s="12">
        <v>-0.91632699999999989</v>
      </c>
      <c r="F234" s="8">
        <v>8.6519346060000011</v>
      </c>
      <c r="G234" s="11">
        <f t="shared" si="22"/>
        <v>8.3206178303333349</v>
      </c>
      <c r="H234" s="12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7">
        <v>17.341869211666666</v>
      </c>
      <c r="D235" s="9">
        <f t="shared" si="21"/>
        <v>18.192966708666663</v>
      </c>
      <c r="E235" s="12">
        <v>-2.509595</v>
      </c>
      <c r="F235" s="8">
        <v>3.5125286100000004</v>
      </c>
      <c r="G235" s="11">
        <f t="shared" si="22"/>
        <v>7.9596231146666669</v>
      </c>
      <c r="H235" s="12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7">
        <v>-48.340314179333333</v>
      </c>
      <c r="D236" s="9">
        <f t="shared" si="21"/>
        <v>-2.7902350236666678</v>
      </c>
      <c r="E236" s="12">
        <v>-26.370011999999999</v>
      </c>
      <c r="F236" s="8">
        <v>-26.430010944999999</v>
      </c>
      <c r="G236" s="11">
        <f t="shared" si="22"/>
        <v>-4.7551825763333326</v>
      </c>
      <c r="H236" s="12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7">
        <v>-78.733891083333333</v>
      </c>
      <c r="D237" s="9">
        <f t="shared" si="21"/>
        <v>-36.577445350333335</v>
      </c>
      <c r="E237" s="12">
        <v>-45.944126999999995</v>
      </c>
      <c r="F237" s="8">
        <v>-50.327082792999995</v>
      </c>
      <c r="G237" s="11">
        <f t="shared" si="22"/>
        <v>-24.414855042666662</v>
      </c>
      <c r="H237" s="12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7">
        <v>-79.076870575333331</v>
      </c>
      <c r="D238" s="9">
        <f t="shared" si="21"/>
        <v>-68.717025279333328</v>
      </c>
      <c r="E238" s="12">
        <v>-38.391537</v>
      </c>
      <c r="F238" s="8">
        <v>-45.246563567999999</v>
      </c>
      <c r="G238" s="11">
        <f t="shared" si="22"/>
        <v>-40.667885768666665</v>
      </c>
      <c r="H238" s="12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7">
        <v>-69.443619985333328</v>
      </c>
      <c r="D239" s="9">
        <f t="shared" si="21"/>
        <v>-75.751460547999997</v>
      </c>
      <c r="E239" s="12">
        <v>-35.143367999999995</v>
      </c>
      <c r="F239" s="8">
        <v>-44.996455608999995</v>
      </c>
      <c r="G239" s="11">
        <f t="shared" si="22"/>
        <v>-46.856700656666668</v>
      </c>
      <c r="H239" s="12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7">
        <v>-46.843240824333336</v>
      </c>
      <c r="D240" s="9">
        <f t="shared" si="21"/>
        <v>-65.121243794999998</v>
      </c>
      <c r="E240" s="12">
        <v>-25.933174000000001</v>
      </c>
      <c r="F240" s="8">
        <v>-33.854273048000003</v>
      </c>
      <c r="G240" s="11">
        <f t="shared" si="22"/>
        <v>-41.365764074999994</v>
      </c>
      <c r="H240" s="12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7">
        <v>-37.729478185333335</v>
      </c>
      <c r="D241" s="9">
        <f t="shared" si="21"/>
        <v>-51.338779665000004</v>
      </c>
      <c r="E241" s="12">
        <v>-18.371130000000001</v>
      </c>
      <c r="F241" s="8">
        <v>-21.656685921000001</v>
      </c>
      <c r="G241" s="11">
        <f t="shared" si="22"/>
        <v>-33.502471526000001</v>
      </c>
      <c r="H241" s="12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7">
        <v>-29.276360109333336</v>
      </c>
      <c r="D242" s="9">
        <f t="shared" si="21"/>
        <v>-37.94969303966667</v>
      </c>
      <c r="E242" s="12">
        <v>-10.977558999999999</v>
      </c>
      <c r="F242" s="8">
        <v>-11.874262077999999</v>
      </c>
      <c r="G242" s="11">
        <f t="shared" si="22"/>
        <v>-22.461740348999999</v>
      </c>
      <c r="H242" s="12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7">
        <v>-22.295044323333332</v>
      </c>
      <c r="D243" s="9">
        <f t="shared" si="21"/>
        <v>-29.766960872666669</v>
      </c>
      <c r="E243" s="12">
        <v>-20.851569000000001</v>
      </c>
      <c r="F243" s="8">
        <v>-18.347990476</v>
      </c>
      <c r="G243" s="11">
        <f t="shared" si="22"/>
        <v>-17.292979491666667</v>
      </c>
      <c r="H243" s="12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7">
        <v>-16.924578645333334</v>
      </c>
      <c r="D244" s="9">
        <f t="shared" si="21"/>
        <v>-22.831994359333333</v>
      </c>
      <c r="E244" s="12">
        <v>-20.873131000000001</v>
      </c>
      <c r="F244" s="8">
        <v>-14.723528127000002</v>
      </c>
      <c r="G244" s="11">
        <f t="shared" si="22"/>
        <v>-14.981926893666667</v>
      </c>
      <c r="H244" s="12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7">
        <v>-19.163926413333336</v>
      </c>
      <c r="D245" s="9">
        <f t="shared" si="21"/>
        <v>-19.461183127333335</v>
      </c>
      <c r="E245" s="12">
        <v>-14.098481</v>
      </c>
      <c r="F245" s="8">
        <v>-4.6134173059999988</v>
      </c>
      <c r="G245" s="11">
        <f t="shared" si="22"/>
        <v>-12.561645303000001</v>
      </c>
      <c r="H245" s="12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7">
        <v>-20.631663185333327</v>
      </c>
      <c r="D246" s="9">
        <f t="shared" si="21"/>
        <v>-18.906722747999996</v>
      </c>
      <c r="E246" s="12">
        <v>-22.35736</v>
      </c>
      <c r="F246" s="8">
        <v>-13.074821428</v>
      </c>
      <c r="G246" s="11">
        <f t="shared" si="22"/>
        <v>-10.803922287000001</v>
      </c>
      <c r="H246" s="12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7">
        <v>-20.06749211533333</v>
      </c>
      <c r="D247" s="9">
        <f t="shared" si="21"/>
        <v>-19.954360571333332</v>
      </c>
      <c r="E247" s="12">
        <v>-15.461093999999999</v>
      </c>
      <c r="F247" s="8">
        <v>-9.1273593709999989</v>
      </c>
      <c r="G247" s="11">
        <f t="shared" si="22"/>
        <v>-8.9385327016666665</v>
      </c>
      <c r="H247" s="12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7">
        <v>-15.670760826333336</v>
      </c>
      <c r="D248" s="9">
        <f t="shared" si="21"/>
        <v>-18.789972042333332</v>
      </c>
      <c r="E248" s="12">
        <v>-12.516714</v>
      </c>
      <c r="F248" s="8">
        <v>-12.716943223000001</v>
      </c>
      <c r="G248" s="11">
        <f t="shared" si="22"/>
        <v>-11.639708007333333</v>
      </c>
      <c r="H248" s="12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7">
        <v>-24.970414599000001</v>
      </c>
      <c r="D249" s="9">
        <f t="shared" si="21"/>
        <v>-20.236222513555557</v>
      </c>
      <c r="E249" s="12">
        <v>2.068721</v>
      </c>
      <c r="F249" s="8">
        <v>-2.7013496379999999</v>
      </c>
      <c r="G249" s="11">
        <f t="shared" si="22"/>
        <v>-8.1818840773333328</v>
      </c>
      <c r="H249" s="12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7">
        <v>-0.21286901300000061</v>
      </c>
      <c r="D250" s="9">
        <f t="shared" si="21"/>
        <v>-13.61801481277778</v>
      </c>
      <c r="E250" s="12">
        <v>5.138217</v>
      </c>
      <c r="F250" s="8">
        <v>-2.2717411639999998</v>
      </c>
      <c r="G250" s="11">
        <f t="shared" si="22"/>
        <v>-5.8966780083333346</v>
      </c>
      <c r="H250" s="12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7">
        <v>-3.875099939</v>
      </c>
      <c r="D251" s="9">
        <f t="shared" si="21"/>
        <v>-9.6861278503333352</v>
      </c>
      <c r="E251" s="12">
        <v>2.8657469999999998</v>
      </c>
      <c r="F251" s="8">
        <v>-6.5747622300000002</v>
      </c>
      <c r="G251" s="11">
        <f t="shared" si="22"/>
        <v>-3.8492843439999995</v>
      </c>
      <c r="H251" s="12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7">
        <v>-0.9982618340000009</v>
      </c>
      <c r="D252" s="9">
        <f t="shared" si="21"/>
        <v>-1.6954102620000004</v>
      </c>
      <c r="E252" s="12">
        <v>1.468086</v>
      </c>
      <c r="F252" s="8">
        <v>-6.5001225439999999</v>
      </c>
      <c r="G252" s="11">
        <f t="shared" si="22"/>
        <v>-5.115541979333333</v>
      </c>
      <c r="H252" s="12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7">
        <v>12.833032179000002</v>
      </c>
      <c r="D253" s="9">
        <f t="shared" si="21"/>
        <v>2.6532234686666669</v>
      </c>
      <c r="E253" s="12">
        <v>-3.3358509999999999</v>
      </c>
      <c r="F253" s="8">
        <v>-5.7874233070000001</v>
      </c>
      <c r="G253" s="11">
        <f t="shared" si="22"/>
        <v>-6.2874360270000009</v>
      </c>
      <c r="H253" s="12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7">
        <v>11.337337194</v>
      </c>
      <c r="D254" s="9">
        <f t="shared" si="21"/>
        <v>7.7240358463333338</v>
      </c>
      <c r="E254" s="12">
        <v>-1.0104109999999999</v>
      </c>
      <c r="F254" s="8">
        <v>-2.879447839</v>
      </c>
      <c r="G254" s="11">
        <f t="shared" si="22"/>
        <v>-5.0556645633333339</v>
      </c>
      <c r="H254" s="12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7">
        <v>20.662410382999997</v>
      </c>
      <c r="D255" s="9">
        <f t="shared" si="21"/>
        <v>14.944259918666665</v>
      </c>
      <c r="E255" s="12">
        <v>0.89178199999999996</v>
      </c>
      <c r="F255" s="8">
        <v>3.2339777029999999</v>
      </c>
      <c r="G255" s="11">
        <f t="shared" si="22"/>
        <v>-1.8109644810000001</v>
      </c>
      <c r="H255" s="12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7">
        <v>11.493001853000001</v>
      </c>
      <c r="D256" s="9">
        <f t="shared" si="21"/>
        <v>14.497583143333332</v>
      </c>
      <c r="E256" s="12">
        <v>-6.8013149999999998</v>
      </c>
      <c r="F256" s="8">
        <v>-0.77291218999999955</v>
      </c>
      <c r="G256" s="11">
        <f t="shared" si="22"/>
        <v>-0.13946077533333323</v>
      </c>
      <c r="H256" s="12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7">
        <v>3.7459580280000004</v>
      </c>
      <c r="D257" s="9">
        <f t="shared" si="21"/>
        <v>11.967123421333332</v>
      </c>
      <c r="E257" s="12">
        <v>-6.3959450000000002</v>
      </c>
      <c r="F257" s="8">
        <v>4.103630868999999</v>
      </c>
      <c r="G257" s="11">
        <f t="shared" si="22"/>
        <v>2.1882321273333329</v>
      </c>
      <c r="H257" s="12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7">
        <v>14.756311820000001</v>
      </c>
      <c r="D258" s="9">
        <f t="shared" si="21"/>
        <v>9.9984239003333339</v>
      </c>
      <c r="E258" s="12">
        <v>-2.9785629999999998</v>
      </c>
      <c r="F258" s="8">
        <v>6.3426533740000011</v>
      </c>
      <c r="G258" s="11">
        <f t="shared" si="22"/>
        <v>3.2244573510000003</v>
      </c>
      <c r="H258" s="12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7">
        <v>18.930655302999998</v>
      </c>
      <c r="D259" s="9">
        <f t="shared" si="21"/>
        <v>12.477641716999999</v>
      </c>
      <c r="E259" s="12">
        <v>7.5745490000000002</v>
      </c>
      <c r="F259" s="8">
        <v>13.983389816999999</v>
      </c>
      <c r="G259" s="11">
        <f t="shared" si="22"/>
        <v>8.1432246866666667</v>
      </c>
      <c r="H259" s="12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7">
        <v>18.376578903999999</v>
      </c>
      <c r="D260" s="9">
        <f t="shared" si="21"/>
        <v>17.354515342333332</v>
      </c>
      <c r="E260" s="12">
        <v>8.3855579999999996</v>
      </c>
      <c r="F260" s="8">
        <v>8.2246051779999991</v>
      </c>
      <c r="G260" s="11">
        <f t="shared" si="22"/>
        <v>9.516882789666667</v>
      </c>
      <c r="H260" s="12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7">
        <v>21.334217238000001</v>
      </c>
      <c r="D261" s="9">
        <f t="shared" si="21"/>
        <v>19.547150481666666</v>
      </c>
      <c r="E261" s="12">
        <v>1.243241</v>
      </c>
      <c r="F261" s="8">
        <v>-3.8540739899999998</v>
      </c>
      <c r="G261" s="11">
        <f t="shared" si="22"/>
        <v>6.1179736683333337</v>
      </c>
      <c r="H261" s="12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7">
        <v>26.211482610000004</v>
      </c>
      <c r="D262" s="9">
        <f t="shared" ref="D262" si="29">AVERAGE(C260:C262)</f>
        <v>21.974092917333337</v>
      </c>
      <c r="E262" s="12">
        <v>17.122782000000001</v>
      </c>
      <c r="F262" s="8">
        <v>8.9116267520000001</v>
      </c>
      <c r="G262" s="11">
        <f t="shared" ref="G262" si="30">AVERAGE(F260:F262)</f>
        <v>4.4273859799999995</v>
      </c>
      <c r="H262" s="12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7">
        <v>20.769334082</v>
      </c>
      <c r="D263" s="9">
        <f t="shared" ref="D263" si="37">AVERAGE(C261:C263)</f>
        <v>22.771677976666666</v>
      </c>
      <c r="E263" s="12">
        <v>20.346411</v>
      </c>
      <c r="F263" s="8">
        <v>11.310394877</v>
      </c>
      <c r="G263" s="11">
        <f t="shared" ref="G263" si="38">AVERAGE(F261:F263)</f>
        <v>5.4559825463333338</v>
      </c>
      <c r="H263" s="12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7">
        <v>22.229408159999998</v>
      </c>
      <c r="D264" s="9">
        <f t="shared" ref="D264" si="45">AVERAGE(C262:C264)</f>
        <v>23.070074950666669</v>
      </c>
      <c r="E264" s="12">
        <v>23.797549</v>
      </c>
      <c r="F264" s="8">
        <v>15.789041621000001</v>
      </c>
      <c r="G264" s="11">
        <f t="shared" ref="G264" si="46">AVERAGE(F262:F264)</f>
        <v>12.003687749999999</v>
      </c>
      <c r="H264" s="12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7">
        <v>11.86779458</v>
      </c>
      <c r="D265" s="9">
        <f t="shared" ref="D265" si="53">AVERAGE(C263:C265)</f>
        <v>18.288845607333332</v>
      </c>
      <c r="E265" s="12">
        <v>13.321056</v>
      </c>
      <c r="F265" s="8">
        <v>11.49416143</v>
      </c>
      <c r="G265" s="11">
        <f t="shared" ref="G265" si="54">AVERAGE(F263:F265)</f>
        <v>12.864532642666667</v>
      </c>
      <c r="H265" s="12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7">
        <v>10.949197698999999</v>
      </c>
      <c r="D266" s="9">
        <f t="shared" ref="D266" si="61">AVERAGE(C264:C266)</f>
        <v>15.015466812999998</v>
      </c>
      <c r="E266" s="12">
        <v>17.499545000000001</v>
      </c>
      <c r="F266" s="8">
        <v>14.975191974000001</v>
      </c>
      <c r="G266" s="11">
        <f t="shared" ref="G266" si="62">AVERAGE(F264:F266)</f>
        <v>14.086131674999999</v>
      </c>
      <c r="H266" s="12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7">
        <v>8.266304937000001</v>
      </c>
      <c r="D267" s="9">
        <f t="shared" ref="D267" si="69">AVERAGE(C265:C267)</f>
        <v>10.361099072</v>
      </c>
      <c r="E267" s="12">
        <v>8.7999729999999996</v>
      </c>
      <c r="F267" s="8">
        <v>10.887130085999999</v>
      </c>
      <c r="G267" s="11">
        <f t="shared" ref="G267" si="70">AVERAGE(F265:F267)</f>
        <v>12.452161163333335</v>
      </c>
      <c r="H267" s="12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7">
        <v>10.227683760000001</v>
      </c>
      <c r="D268" s="9">
        <f t="shared" ref="D268" si="77">AVERAGE(C266:C268)</f>
        <v>9.8143954653333338</v>
      </c>
      <c r="E268" s="12">
        <v>9.7782370000000007</v>
      </c>
      <c r="F268" s="8">
        <v>15.908033103000001</v>
      </c>
      <c r="G268" s="11">
        <f t="shared" ref="G268" si="78">AVERAGE(F266:F268)</f>
        <v>13.923451721000001</v>
      </c>
      <c r="H268" s="12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7">
        <v>13.892108366</v>
      </c>
      <c r="D269" s="9">
        <f t="shared" ref="D269" si="85">AVERAGE(C267:C269)</f>
        <v>10.795365687666667</v>
      </c>
      <c r="E269" s="12">
        <v>-1.011395</v>
      </c>
      <c r="F269" s="8">
        <v>10.367156720000001</v>
      </c>
      <c r="G269" s="11">
        <f t="shared" ref="G269" si="86">AVERAGE(F267:F269)</f>
        <v>12.387439969666667</v>
      </c>
      <c r="H269" s="12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7">
        <v>16.678935302000003</v>
      </c>
      <c r="D270" s="9">
        <f t="shared" ref="D270" si="93">AVERAGE(C268:C270)</f>
        <v>13.599575809333336</v>
      </c>
      <c r="E270" s="12">
        <v>4.3484769999999999</v>
      </c>
      <c r="F270" s="8">
        <v>13.76506891</v>
      </c>
      <c r="G270" s="11">
        <f t="shared" ref="G270" si="94">AVERAGE(F268:F270)</f>
        <v>13.346752911000001</v>
      </c>
      <c r="H270" s="12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7">
        <v>18.180779700000002</v>
      </c>
      <c r="D271" s="9">
        <f t="shared" ref="D271" si="101">AVERAGE(C269:C271)</f>
        <v>16.250607789333333</v>
      </c>
      <c r="E271" s="12">
        <v>7.2270459999999996</v>
      </c>
      <c r="F271" s="8">
        <v>13.509045685</v>
      </c>
      <c r="G271" s="11">
        <f t="shared" ref="G271" si="102">AVERAGE(F269:F271)</f>
        <v>12.547090438333333</v>
      </c>
      <c r="H271" s="12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7">
        <v>23.013765181000004</v>
      </c>
      <c r="D272" s="9">
        <f t="shared" ref="D272" si="109">AVERAGE(C270:C272)</f>
        <v>19.291160061000003</v>
      </c>
      <c r="E272" s="12">
        <v>19.125484</v>
      </c>
      <c r="F272" s="8">
        <v>18.767085009999999</v>
      </c>
      <c r="G272" s="11">
        <f t="shared" ref="G272" si="110">AVERAGE(F270:F272)</f>
        <v>15.347066535000002</v>
      </c>
      <c r="H272" s="12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7">
        <v>20.605134544000002</v>
      </c>
      <c r="D273" s="9">
        <f t="shared" ref="D273" si="117">AVERAGE(C271:C273)</f>
        <v>20.599893141666669</v>
      </c>
      <c r="E273" s="12">
        <v>12.983468999999999</v>
      </c>
      <c r="F273" s="8">
        <v>7.5493634449999991</v>
      </c>
      <c r="G273" s="11">
        <f t="shared" ref="G273" si="118">AVERAGE(F271:F273)</f>
        <v>13.275164713333332</v>
      </c>
      <c r="H273" s="12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7">
        <v>5.8549378059999988</v>
      </c>
      <c r="D274" s="9">
        <f t="shared" ref="D274" si="125">AVERAGE(C272:C274)</f>
        <v>16.491279176999999</v>
      </c>
      <c r="E274" s="12">
        <v>17.499987999999998</v>
      </c>
      <c r="F274" s="8">
        <v>8.9129289859999989</v>
      </c>
      <c r="G274" s="11">
        <f t="shared" ref="G274" si="126">AVERAGE(F272:F274)</f>
        <v>11.743125813666666</v>
      </c>
      <c r="H274" s="12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8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7">
        <v>3.943212796000001</v>
      </c>
      <c r="D275" s="9">
        <f t="shared" ref="D275" si="133">AVERAGE(C273:C275)</f>
        <v>10.134428382000001</v>
      </c>
      <c r="E275" s="12">
        <v>16.791018999999999</v>
      </c>
      <c r="F275" s="8">
        <v>8.0982691929999984</v>
      </c>
      <c r="G275" s="11">
        <f t="shared" ref="G275" si="134">AVERAGE(F273:F275)</f>
        <v>8.1868538746666655</v>
      </c>
      <c r="H275" s="12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8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7">
        <v>-6.1728651269999997</v>
      </c>
      <c r="D276" s="9">
        <f t="shared" ref="D276" si="141">AVERAGE(C274:C276)</f>
        <v>1.2084284916666668</v>
      </c>
      <c r="E276" s="12">
        <v>10.901081</v>
      </c>
      <c r="F276" s="8">
        <v>2.8277318640000004</v>
      </c>
      <c r="G276" s="11">
        <f t="shared" ref="G276" si="142">AVERAGE(F274:F276)</f>
        <v>6.6129766809999992</v>
      </c>
      <c r="H276" s="12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8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  <row r="277" spans="1:25">
      <c r="A277" s="3">
        <v>45170</v>
      </c>
      <c r="B277" s="8">
        <v>7.6240759999999996</v>
      </c>
      <c r="C277" s="37">
        <v>-4.7961794850000006</v>
      </c>
      <c r="D277" s="9">
        <f t="shared" ref="D277" si="149">AVERAGE(C275:C277)</f>
        <v>-2.3419439386666663</v>
      </c>
      <c r="E277" s="12">
        <v>5.6805969999999997</v>
      </c>
      <c r="F277" s="8">
        <v>4.3282222069999996</v>
      </c>
      <c r="G277" s="11">
        <f t="shared" ref="G277" si="150">AVERAGE(F275:F277)</f>
        <v>5.0847410879999995</v>
      </c>
      <c r="H277" s="12">
        <v>-4.9347180000000002</v>
      </c>
      <c r="I277" s="8">
        <v>0.92906366999999968</v>
      </c>
      <c r="J277" s="11">
        <f t="shared" ref="J277" si="151">AVERAGE(I275:I277)</f>
        <v>3.0602948326666666</v>
      </c>
      <c r="K277" s="12">
        <v>-0.50761299999999998</v>
      </c>
      <c r="L277" s="8">
        <v>5.4020629380000003</v>
      </c>
      <c r="M277" s="11">
        <f t="shared" ref="M277" si="152">AVERAGE(L275:L277)</f>
        <v>2.6323897766666668</v>
      </c>
      <c r="N277" s="12">
        <v>6.1137269999999999</v>
      </c>
      <c r="O277" s="8">
        <v>-4.4618066690000004</v>
      </c>
      <c r="P277" s="11">
        <f t="shared" ref="P277" si="153">AVERAGE(O275:O277)</f>
        <v>-0.11223831533333328</v>
      </c>
      <c r="Q277" s="12">
        <v>-0.47652899999999998</v>
      </c>
      <c r="R277" s="8">
        <v>13.916770396</v>
      </c>
      <c r="S277" s="11">
        <f t="shared" ref="S277" si="154">AVERAGE(R275:R277)</f>
        <v>11.898118958666666</v>
      </c>
      <c r="T277" s="12">
        <v>-0.94257800000000003</v>
      </c>
      <c r="U277" s="8" t="s">
        <v>8</v>
      </c>
      <c r="V277" s="11">
        <f t="shared" ref="V277" si="155">AVERAGE(T275:T277)</f>
        <v>-2.7186509999999999</v>
      </c>
      <c r="W277" s="12">
        <v>4.4877789999999997</v>
      </c>
      <c r="X277" s="8">
        <v>13.556645377999999</v>
      </c>
      <c r="Y277" s="11">
        <f t="shared" ref="Y277" si="156">AVERAGE(X275:X277)</f>
        <v>10.839442759333332</v>
      </c>
    </row>
    <row r="278" spans="1:25">
      <c r="A278" s="3">
        <v>45200</v>
      </c>
      <c r="B278" s="8">
        <v>8.7528439999999996</v>
      </c>
      <c r="C278" s="37">
        <v>-1.8106995450000003</v>
      </c>
      <c r="D278" s="9">
        <f t="shared" ref="D278" si="157">AVERAGE(C276:C278)</f>
        <v>-4.2599147190000002</v>
      </c>
      <c r="E278" s="12">
        <v>4.0432930000000002</v>
      </c>
      <c r="F278" s="8">
        <v>1.2692088720000001</v>
      </c>
      <c r="G278" s="11">
        <f t="shared" ref="G278" si="158">AVERAGE(F276:F278)</f>
        <v>2.8083876476666667</v>
      </c>
      <c r="H278" s="12">
        <v>-2.412693</v>
      </c>
      <c r="I278" s="8">
        <v>4.4533694539999997</v>
      </c>
      <c r="J278" s="11">
        <f t="shared" ref="J278" si="159">AVERAGE(I276:I278)</f>
        <v>3.0999489276666665</v>
      </c>
      <c r="K278" s="12">
        <v>-2.819248</v>
      </c>
      <c r="L278" s="8">
        <v>13.082062811</v>
      </c>
      <c r="M278" s="11">
        <f t="shared" ref="M278" si="160">AVERAGE(L276:L278)</f>
        <v>7.2692747123333339</v>
      </c>
      <c r="N278" s="12">
        <v>4.7549340000000004</v>
      </c>
      <c r="O278" s="8">
        <v>-1.123504552</v>
      </c>
      <c r="P278" s="11">
        <f t="shared" ref="P278" si="161">AVERAGE(O276:O278)</f>
        <v>-3.1336134713333337</v>
      </c>
      <c r="Q278" s="12">
        <v>1.912288</v>
      </c>
      <c r="R278" s="8">
        <v>21.249158539</v>
      </c>
      <c r="S278" s="11">
        <f t="shared" ref="S278" si="162">AVERAGE(R276:R278)</f>
        <v>15.603389647666667</v>
      </c>
      <c r="T278" s="12">
        <v>1.0170775000000001</v>
      </c>
      <c r="U278" s="8" t="s">
        <v>8</v>
      </c>
      <c r="V278" s="11">
        <f t="shared" ref="V278" si="163">AVERAGE(T276:T278)</f>
        <v>-1.8646406666666666</v>
      </c>
      <c r="W278" s="12">
        <v>1.8545940000000001</v>
      </c>
      <c r="X278" s="8">
        <v>9.3669087879999999</v>
      </c>
      <c r="Y278" s="11">
        <f t="shared" ref="Y278" si="164">AVERAGE(X276:X278)</f>
        <v>10.922805683666667</v>
      </c>
    </row>
    <row r="279" spans="1:25">
      <c r="A279" s="3">
        <v>45231</v>
      </c>
      <c r="B279" s="8">
        <v>-1.9028449999999999</v>
      </c>
      <c r="C279" s="37">
        <v>2.5432411909999999</v>
      </c>
      <c r="D279" s="9">
        <f t="shared" ref="D279" si="165">AVERAGE(C277:C279)</f>
        <v>-1.3545459463333336</v>
      </c>
      <c r="E279" s="12">
        <v>-5.004626</v>
      </c>
      <c r="F279" s="8">
        <v>-3.269017839</v>
      </c>
      <c r="G279" s="11">
        <f t="shared" ref="G279" si="166">AVERAGE(F277:F279)</f>
        <v>0.77613774666666657</v>
      </c>
      <c r="H279" s="12">
        <v>-7.6068239999999996</v>
      </c>
      <c r="I279" s="8">
        <v>1.1485754190000002</v>
      </c>
      <c r="J279" s="11">
        <f t="shared" ref="J279" si="167">AVERAGE(I277:I279)</f>
        <v>2.1770028476666665</v>
      </c>
      <c r="K279" s="12">
        <v>-8.1106929999999995</v>
      </c>
      <c r="L279" s="8">
        <v>11.701146908</v>
      </c>
      <c r="M279" s="11">
        <f t="shared" ref="M279" si="168">AVERAGE(L277:L279)</f>
        <v>10.061757552333333</v>
      </c>
      <c r="N279" s="12">
        <v>-8.5950000000000006</v>
      </c>
      <c r="O279" s="8">
        <v>-1.7124397720000006</v>
      </c>
      <c r="P279" s="11">
        <f t="shared" ref="P279" si="169">AVERAGE(O277:O279)</f>
        <v>-2.4325836643333338</v>
      </c>
      <c r="Q279" s="12">
        <v>-3.4577330000000002</v>
      </c>
      <c r="R279" s="8">
        <v>17.193554862999999</v>
      </c>
      <c r="S279" s="11">
        <f t="shared" ref="S279" si="170">AVERAGE(R277:R279)</f>
        <v>17.453161265999999</v>
      </c>
      <c r="T279" s="12">
        <v>2.6302305000000001</v>
      </c>
      <c r="U279" s="8" t="s">
        <v>8</v>
      </c>
      <c r="V279" s="11">
        <f t="shared" ref="V279" si="171">AVERAGE(T277:T279)</f>
        <v>0.90157666666666669</v>
      </c>
      <c r="W279" s="12">
        <v>10.001760000000001</v>
      </c>
      <c r="X279" s="8">
        <v>7.4309354170000006</v>
      </c>
      <c r="Y279" s="11">
        <f t="shared" ref="Y279" si="172">AVERAGE(X277:X279)</f>
        <v>10.118163194333333</v>
      </c>
    </row>
    <row r="280" spans="1:25">
      <c r="A280" s="3">
        <v>45261</v>
      </c>
      <c r="B280" s="8">
        <v>-7.7000690000000001</v>
      </c>
      <c r="C280" s="37">
        <v>1.4233023650000005</v>
      </c>
      <c r="D280" s="9">
        <f t="shared" ref="D280" si="173">AVERAGE(C278:C280)</f>
        <v>0.71861467033333337</v>
      </c>
      <c r="E280" s="12">
        <v>-8.598096</v>
      </c>
      <c r="F280" s="8">
        <v>-2.4881164020000002</v>
      </c>
      <c r="G280" s="11">
        <f t="shared" ref="G280" si="174">AVERAGE(F278:F280)</f>
        <v>-1.495975123</v>
      </c>
      <c r="H280" s="12">
        <v>0.98892199999999997</v>
      </c>
      <c r="I280" s="8">
        <v>8.478316693</v>
      </c>
      <c r="J280" s="11">
        <f t="shared" ref="J280" si="175">AVERAGE(I278:I280)</f>
        <v>4.6934205220000003</v>
      </c>
      <c r="K280" s="12">
        <v>-7.8178210000000004</v>
      </c>
      <c r="L280" s="8">
        <v>10.302882019</v>
      </c>
      <c r="M280" s="11">
        <f t="shared" ref="M280" si="176">AVERAGE(L278:L280)</f>
        <v>11.695363912666666</v>
      </c>
      <c r="N280" s="12">
        <v>-5.1586600000000002</v>
      </c>
      <c r="O280" s="8">
        <v>8.7901757099999998</v>
      </c>
      <c r="P280" s="11">
        <f t="shared" ref="P280" si="177">AVERAGE(O278:O280)</f>
        <v>1.9847437953333331</v>
      </c>
      <c r="Q280" s="12">
        <v>1.319925</v>
      </c>
      <c r="R280" s="8">
        <v>19.466570241000003</v>
      </c>
      <c r="S280" s="11">
        <f t="shared" ref="S280" si="178">AVERAGE(R278:R280)</f>
        <v>19.303094547666664</v>
      </c>
      <c r="T280" s="12">
        <v>-2.7736565</v>
      </c>
      <c r="U280" s="8" t="s">
        <v>8</v>
      </c>
      <c r="V280" s="11">
        <f t="shared" ref="V280" si="179">AVERAGE(T278:T280)</f>
        <v>0.29121716666666675</v>
      </c>
      <c r="W280" s="12">
        <v>20.560472000000001</v>
      </c>
      <c r="X280" s="8">
        <v>20.867896363</v>
      </c>
      <c r="Y280" s="11">
        <f t="shared" ref="Y280" si="180">AVERAGE(X278:X280)</f>
        <v>12.555246856000002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0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775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670</v>
      </c>
      <c r="C6" s="73"/>
      <c r="D6" s="79"/>
      <c r="E6" s="72" t="s">
        <v>670</v>
      </c>
      <c r="F6" s="73"/>
      <c r="G6" s="79"/>
      <c r="H6" s="72" t="s">
        <v>670</v>
      </c>
      <c r="I6" s="73"/>
      <c r="J6" s="79"/>
      <c r="K6" s="72" t="s">
        <v>670</v>
      </c>
      <c r="L6" s="73"/>
      <c r="M6" s="79"/>
      <c r="N6" s="72" t="s">
        <v>670</v>
      </c>
      <c r="O6" s="73"/>
      <c r="P6" s="79"/>
      <c r="Q6" s="72" t="s">
        <v>670</v>
      </c>
      <c r="R6" s="73"/>
      <c r="S6" s="79"/>
      <c r="T6" s="72" t="s">
        <v>670</v>
      </c>
      <c r="U6" s="73"/>
      <c r="V6" s="79"/>
      <c r="W6" s="72" t="s">
        <v>670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-18.298844821666666</v>
      </c>
      <c r="J105" s="11" t="s">
        <v>8</v>
      </c>
      <c r="K105" s="12">
        <v>-7.2045572500000024</v>
      </c>
      <c r="L105" s="8">
        <v>-18.131753891000002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-32.379906710666674</v>
      </c>
      <c r="J106" s="11" t="s">
        <v>8</v>
      </c>
      <c r="K106" s="12">
        <v>-16.028392250000003</v>
      </c>
      <c r="L106" s="8">
        <v>-21.315143943000002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>AVERAGE(I105:I107)</f>
        <v>-24.722414859666667</v>
      </c>
      <c r="K107" s="12">
        <v>-4.9745472500000023</v>
      </c>
      <c r="L107" s="8">
        <v>-19.359810069000002</v>
      </c>
      <c r="M107" s="11">
        <f>AVERAGE(L105:L107)</f>
        <v>-19.602235967666669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-13.88186493766667</v>
      </c>
      <c r="J108" s="11">
        <f t="shared" ref="J108:J171" si="2">AVERAGE(I106:I108)</f>
        <v>-23.250088231666666</v>
      </c>
      <c r="K108" s="12">
        <v>-16.637749249999999</v>
      </c>
      <c r="L108" s="8">
        <v>-30.627868833000001</v>
      </c>
      <c r="M108" s="11">
        <f t="shared" ref="M108:M171" si="3">AVERAGE(L106:L108)</f>
        <v>-23.767607615000003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-4.4421069106666682</v>
      </c>
      <c r="J109" s="11">
        <f t="shared" si="2"/>
        <v>-13.937488298333335</v>
      </c>
      <c r="K109" s="12">
        <v>-24.058666250000002</v>
      </c>
      <c r="L109" s="8">
        <v>-15.668855659000002</v>
      </c>
      <c r="M109" s="11">
        <f t="shared" si="3"/>
        <v>-21.885511520333335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-9.0438702666665982E-2</v>
      </c>
      <c r="J110" s="11">
        <f t="shared" si="2"/>
        <v>-6.1381368503333347</v>
      </c>
      <c r="K110" s="12">
        <v>-18.606241249999997</v>
      </c>
      <c r="L110" s="8">
        <v>-10.740928000999997</v>
      </c>
      <c r="M110" s="11">
        <f t="shared" si="3"/>
        <v>-19.012550830999999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-6.326006657666662</v>
      </c>
      <c r="J111" s="11">
        <f t="shared" si="2"/>
        <v>-3.6195174236666658</v>
      </c>
      <c r="K111" s="12">
        <v>-11.924921249999999</v>
      </c>
      <c r="L111" s="8">
        <v>8.8021433360000021</v>
      </c>
      <c r="M111" s="11">
        <f t="shared" si="3"/>
        <v>-5.8692134413333319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-2.5711949676666661</v>
      </c>
      <c r="J112" s="11">
        <f t="shared" si="2"/>
        <v>-2.9958801093333314</v>
      </c>
      <c r="K112" s="12">
        <v>-28.691053249999996</v>
      </c>
      <c r="L112" s="8">
        <v>-17.702969903999996</v>
      </c>
      <c r="M112" s="11">
        <f t="shared" si="3"/>
        <v>-6.5472515229999972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-12.769438080666667</v>
      </c>
      <c r="J113" s="11">
        <f t="shared" si="2"/>
        <v>-7.2222132353333315</v>
      </c>
      <c r="K113" s="12">
        <v>-32.095828249999997</v>
      </c>
      <c r="L113" s="8">
        <v>-17.712551460999997</v>
      </c>
      <c r="M113" s="11">
        <f t="shared" si="3"/>
        <v>-8.8711260096666624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-12.617447100666665</v>
      </c>
      <c r="J114" s="11">
        <f t="shared" si="2"/>
        <v>-9.3193600496666651</v>
      </c>
      <c r="K114" s="12">
        <v>-4.3123932500000004</v>
      </c>
      <c r="L114" s="8">
        <v>-8.0670857630000015</v>
      </c>
      <c r="M114" s="11">
        <f t="shared" si="3"/>
        <v>-14.494202375999997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-14.706409469666667</v>
      </c>
      <c r="J115" s="11">
        <f t="shared" si="2"/>
        <v>-13.364431550333334</v>
      </c>
      <c r="K115" s="12">
        <v>-4.302421250000001</v>
      </c>
      <c r="L115" s="8">
        <v>-11.153781325000001</v>
      </c>
      <c r="M115" s="11">
        <f t="shared" si="3"/>
        <v>-12.311139516333332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-22.959194145666665</v>
      </c>
      <c r="J116" s="11">
        <f t="shared" si="2"/>
        <v>-16.761016905333332</v>
      </c>
      <c r="K116" s="12">
        <v>-0.75864625000000085</v>
      </c>
      <c r="L116" s="8">
        <v>-7.8653680710000007</v>
      </c>
      <c r="M116" s="11">
        <f t="shared" si="3"/>
        <v>-9.0287450530000015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-19.278934992666667</v>
      </c>
      <c r="J117" s="11">
        <f t="shared" si="2"/>
        <v>-18.981512869333333</v>
      </c>
      <c r="K117" s="12">
        <v>7.0650607499999989</v>
      </c>
      <c r="L117" s="8">
        <v>-3.4434416830000014</v>
      </c>
      <c r="M117" s="11">
        <f t="shared" si="3"/>
        <v>-7.4875303596666685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-24.67186383266667</v>
      </c>
      <c r="J118" s="11">
        <f t="shared" si="2"/>
        <v>-22.303330990333336</v>
      </c>
      <c r="K118" s="12">
        <v>-32.070212249999997</v>
      </c>
      <c r="L118" s="8">
        <v>-38.360514273999996</v>
      </c>
      <c r="M118" s="11">
        <f t="shared" si="3"/>
        <v>-16.556441342666666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-25.232619793666665</v>
      </c>
      <c r="J119" s="11">
        <f t="shared" si="2"/>
        <v>-23.061139539666669</v>
      </c>
      <c r="K119" s="12">
        <v>-27.005248250000001</v>
      </c>
      <c r="L119" s="8">
        <v>-41.795586877000005</v>
      </c>
      <c r="M119" s="11">
        <f t="shared" si="3"/>
        <v>-27.866514278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-23.480319742666673</v>
      </c>
      <c r="J120" s="11">
        <f t="shared" si="2"/>
        <v>-24.461601122999998</v>
      </c>
      <c r="K120" s="12">
        <v>16.714060750000002</v>
      </c>
      <c r="L120" s="8">
        <v>2.9231796780000021</v>
      </c>
      <c r="M120" s="11">
        <f t="shared" si="3"/>
        <v>-25.744307157666668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-22.819531162666674</v>
      </c>
      <c r="J121" s="11">
        <f t="shared" si="2"/>
        <v>-23.844156899666672</v>
      </c>
      <c r="K121" s="12">
        <v>-20.31681725</v>
      </c>
      <c r="L121" s="8">
        <v>-11.641550274</v>
      </c>
      <c r="M121" s="11">
        <f t="shared" si="3"/>
        <v>-16.837985824333334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-22.567454072666671</v>
      </c>
      <c r="J122" s="11">
        <f t="shared" si="2"/>
        <v>-22.955768326000008</v>
      </c>
      <c r="K122" s="12">
        <v>-20.18269025</v>
      </c>
      <c r="L122" s="8">
        <v>-11.539837494</v>
      </c>
      <c r="M122" s="11">
        <f t="shared" si="3"/>
        <v>-6.7527360299999986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-14.351157201666668</v>
      </c>
      <c r="J123" s="11">
        <f t="shared" si="2"/>
        <v>-19.912714145666669</v>
      </c>
      <c r="K123" s="12">
        <v>-27.536769249999999</v>
      </c>
      <c r="L123" s="8">
        <v>-6.9556654039999977</v>
      </c>
      <c r="M123" s="11">
        <f t="shared" si="3"/>
        <v>-10.045684390666667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-18.534554138666667</v>
      </c>
      <c r="J124" s="11">
        <f t="shared" si="2"/>
        <v>-18.484388471000003</v>
      </c>
      <c r="K124" s="12">
        <v>-16.869677250000002</v>
      </c>
      <c r="L124" s="8">
        <v>-5.9969463810000025</v>
      </c>
      <c r="M124" s="11">
        <f t="shared" si="3"/>
        <v>-8.1641497596666657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-22.306870611666668</v>
      </c>
      <c r="J125" s="11">
        <f t="shared" si="2"/>
        <v>-18.397527317333335</v>
      </c>
      <c r="K125" s="12">
        <v>-6.9813332500000005</v>
      </c>
      <c r="L125" s="8">
        <v>7.6504512309999999</v>
      </c>
      <c r="M125" s="11">
        <f t="shared" si="3"/>
        <v>-1.7673868513333335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-20.121699360666668</v>
      </c>
      <c r="J126" s="11">
        <f t="shared" si="2"/>
        <v>-20.321041370333333</v>
      </c>
      <c r="K126" s="12">
        <v>-17.28840125</v>
      </c>
      <c r="L126" s="8">
        <v>-20.229050524000002</v>
      </c>
      <c r="M126" s="11">
        <f t="shared" si="3"/>
        <v>-6.1918485580000011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-52.839018145666671</v>
      </c>
      <c r="J127" s="11">
        <f t="shared" si="2"/>
        <v>-31.755862706000002</v>
      </c>
      <c r="K127" s="12">
        <v>-25.23085425</v>
      </c>
      <c r="L127" s="8">
        <v>-32.526996486000002</v>
      </c>
      <c r="M127" s="11">
        <f t="shared" si="3"/>
        <v>-15.035198593000002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-21.329655753666664</v>
      </c>
      <c r="J128" s="11">
        <f t="shared" si="2"/>
        <v>-31.430124419999999</v>
      </c>
      <c r="K128" s="12">
        <v>-26.488980249999997</v>
      </c>
      <c r="L128" s="8">
        <v>-34.039749508999996</v>
      </c>
      <c r="M128" s="11">
        <f t="shared" si="3"/>
        <v>-28.931932172999996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-17.600439971666667</v>
      </c>
      <c r="J129" s="11">
        <f t="shared" si="2"/>
        <v>-30.589704623666666</v>
      </c>
      <c r="K129" s="12">
        <v>-25.598859249999997</v>
      </c>
      <c r="L129" s="8">
        <v>-35.850519032999998</v>
      </c>
      <c r="M129" s="11">
        <f t="shared" si="3"/>
        <v>-34.13908834266666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-19.116586137666665</v>
      </c>
      <c r="J130" s="11">
        <f t="shared" si="2"/>
        <v>-19.348893954333331</v>
      </c>
      <c r="K130" s="12">
        <v>-21.85339725</v>
      </c>
      <c r="L130" s="8">
        <v>-29.06416458</v>
      </c>
      <c r="M130" s="11">
        <f t="shared" si="3"/>
        <v>-32.984811040666663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-16.420722579666666</v>
      </c>
      <c r="J131" s="11">
        <f t="shared" si="2"/>
        <v>-17.712582896333334</v>
      </c>
      <c r="K131" s="12">
        <v>9.7634667499999992</v>
      </c>
      <c r="L131" s="8">
        <v>-6.1954155560000004</v>
      </c>
      <c r="M131" s="11">
        <f t="shared" si="3"/>
        <v>-23.703366389666666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-20.385078973666673</v>
      </c>
      <c r="J132" s="11">
        <f t="shared" si="2"/>
        <v>-18.640795897</v>
      </c>
      <c r="K132" s="12">
        <v>-1.7328462500000006</v>
      </c>
      <c r="L132" s="8">
        <v>-15.498247017000001</v>
      </c>
      <c r="M132" s="11">
        <f t="shared" si="3"/>
        <v>-16.919275717666665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-28.145780616666674</v>
      </c>
      <c r="J133" s="11">
        <f t="shared" si="2"/>
        <v>-21.650527390000004</v>
      </c>
      <c r="K133" s="12">
        <v>-31.933466249999995</v>
      </c>
      <c r="L133" s="8">
        <v>-23.102581460999993</v>
      </c>
      <c r="M133" s="11">
        <f t="shared" si="3"/>
        <v>-14.932081344666665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-24.611866653666674</v>
      </c>
      <c r="J134" s="11">
        <f t="shared" si="2"/>
        <v>-24.380908748000007</v>
      </c>
      <c r="K134" s="12">
        <v>-32.321703249999999</v>
      </c>
      <c r="L134" s="8">
        <v>-21.320600940999999</v>
      </c>
      <c r="M134" s="11">
        <f t="shared" si="3"/>
        <v>-19.973809806333332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-32.126080906666672</v>
      </c>
      <c r="J135" s="11">
        <f t="shared" si="2"/>
        <v>-28.294576059000008</v>
      </c>
      <c r="K135" s="12">
        <v>-47.93152825</v>
      </c>
      <c r="L135" s="8">
        <v>-27.613730580999999</v>
      </c>
      <c r="M135" s="11">
        <f t="shared" si="3"/>
        <v>-24.012304327666666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-26.623374778666662</v>
      </c>
      <c r="J136" s="11">
        <f t="shared" si="2"/>
        <v>-27.787107446333337</v>
      </c>
      <c r="K136" s="12">
        <v>-36.628612249999996</v>
      </c>
      <c r="L136" s="8">
        <v>-25.866042225999998</v>
      </c>
      <c r="M136" s="11">
        <f t="shared" si="3"/>
        <v>-24.933457915999998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-16.243110986666665</v>
      </c>
      <c r="J137" s="11">
        <f t="shared" si="2"/>
        <v>-24.997522223999997</v>
      </c>
      <c r="K137" s="12">
        <v>-34.311147249999998</v>
      </c>
      <c r="L137" s="8">
        <v>-20.153150341999996</v>
      </c>
      <c r="M137" s="11">
        <f t="shared" si="3"/>
        <v>-24.544307716333332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-20.406759351666665</v>
      </c>
      <c r="J138" s="11">
        <f t="shared" si="2"/>
        <v>-21.091081705666664</v>
      </c>
      <c r="K138" s="12">
        <v>-47.208662249999996</v>
      </c>
      <c r="L138" s="8">
        <v>-48.929921488999994</v>
      </c>
      <c r="M138" s="11">
        <f t="shared" si="3"/>
        <v>-31.649704685666663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-20.311526312666665</v>
      </c>
      <c r="J139" s="11">
        <f t="shared" si="2"/>
        <v>-18.987132216999999</v>
      </c>
      <c r="K139" s="12">
        <v>-10.429169249999999</v>
      </c>
      <c r="L139" s="8">
        <v>-18.031325311</v>
      </c>
      <c r="M139" s="11">
        <f t="shared" si="3"/>
        <v>-29.038132380666664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-13.395401464666667</v>
      </c>
      <c r="J140" s="11">
        <f t="shared" si="2"/>
        <v>-18.037895709666667</v>
      </c>
      <c r="K140" s="12">
        <v>-15.81303525</v>
      </c>
      <c r="L140" s="8">
        <v>-24.266203611000002</v>
      </c>
      <c r="M140" s="11">
        <f t="shared" si="3"/>
        <v>-30.409150137000001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-18.461339002666666</v>
      </c>
      <c r="J141" s="11">
        <f t="shared" si="2"/>
        <v>-17.38942226</v>
      </c>
      <c r="K141" s="12">
        <v>-16.551162249999997</v>
      </c>
      <c r="L141" s="8">
        <v>-26.182072321</v>
      </c>
      <c r="M141" s="11">
        <f t="shared" si="3"/>
        <v>-22.826533747666662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-6.9067400316666658</v>
      </c>
      <c r="J142" s="11">
        <f t="shared" si="2"/>
        <v>-12.921160166333332</v>
      </c>
      <c r="K142" s="12">
        <v>-21.713299249999999</v>
      </c>
      <c r="L142" s="8">
        <v>-30.328116299999998</v>
      </c>
      <c r="M142" s="11">
        <f t="shared" si="3"/>
        <v>-26.925464077333334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-22.056056009666666</v>
      </c>
      <c r="J143" s="11">
        <f t="shared" si="2"/>
        <v>-15.808045014666666</v>
      </c>
      <c r="K143" s="12">
        <v>-29.568988249999997</v>
      </c>
      <c r="L143" s="8">
        <v>-47.113103361999997</v>
      </c>
      <c r="M143" s="11">
        <f t="shared" si="3"/>
        <v>-34.54109732766667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-24.031104940666673</v>
      </c>
      <c r="J144" s="11">
        <f t="shared" si="2"/>
        <v>-17.664633660666667</v>
      </c>
      <c r="K144" s="12">
        <v>-18.390021249999997</v>
      </c>
      <c r="L144" s="8">
        <v>-30.925959426999995</v>
      </c>
      <c r="M144" s="11">
        <f t="shared" si="3"/>
        <v>-36.122393029666661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-44.907238010666674</v>
      </c>
      <c r="J145" s="11">
        <f t="shared" si="2"/>
        <v>-30.331466320333337</v>
      </c>
      <c r="K145" s="12">
        <v>-54.783015249999998</v>
      </c>
      <c r="L145" s="8">
        <v>-45.997299427999998</v>
      </c>
      <c r="M145" s="11">
        <f t="shared" si="3"/>
        <v>-41.345454072333325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-22.285668291666667</v>
      </c>
      <c r="J146" s="11">
        <f t="shared" si="2"/>
        <v>-30.408003747666669</v>
      </c>
      <c r="K146" s="12">
        <v>-60.053125250000001</v>
      </c>
      <c r="L146" s="8">
        <v>-46.736278671000001</v>
      </c>
      <c r="M146" s="11">
        <f t="shared" si="3"/>
        <v>-41.219845842000005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-34.347538957666671</v>
      </c>
      <c r="J147" s="11">
        <f t="shared" si="2"/>
        <v>-33.846815086666673</v>
      </c>
      <c r="K147" s="12">
        <v>-66.20794325</v>
      </c>
      <c r="L147" s="8">
        <v>-46.424773841000004</v>
      </c>
      <c r="M147" s="11">
        <f t="shared" si="3"/>
        <v>-46.38611731333333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-36.930051588666672</v>
      </c>
      <c r="J148" s="11">
        <f t="shared" si="2"/>
        <v>-31.187752946000003</v>
      </c>
      <c r="K148" s="12">
        <v>-58.677646250000002</v>
      </c>
      <c r="L148" s="8">
        <v>-48.273946100000003</v>
      </c>
      <c r="M148" s="11">
        <f t="shared" si="3"/>
        <v>-47.144999537333341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-44.460887215666666</v>
      </c>
      <c r="J149" s="11">
        <f t="shared" si="2"/>
        <v>-38.579492587333334</v>
      </c>
      <c r="K149" s="12">
        <v>-60.579107250000007</v>
      </c>
      <c r="L149" s="8">
        <v>-47.299672202000011</v>
      </c>
      <c r="M149" s="11">
        <f t="shared" si="3"/>
        <v>-47.332797381000006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-23.16488488666667</v>
      </c>
      <c r="J150" s="11">
        <f t="shared" si="2"/>
        <v>-34.851941230333331</v>
      </c>
      <c r="K150" s="12">
        <v>-28.65512725</v>
      </c>
      <c r="L150" s="8">
        <v>-28.351322667999998</v>
      </c>
      <c r="M150" s="11">
        <f t="shared" si="3"/>
        <v>-41.30831365666667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-13.103188707666664</v>
      </c>
      <c r="J151" s="11">
        <f t="shared" si="2"/>
        <v>-26.909653603333336</v>
      </c>
      <c r="K151" s="12">
        <v>-23.243259250000001</v>
      </c>
      <c r="L151" s="8">
        <v>-31.697361954000002</v>
      </c>
      <c r="M151" s="11">
        <f t="shared" si="3"/>
        <v>-35.782785608000005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-15.573148342666666</v>
      </c>
      <c r="J152" s="11">
        <f t="shared" si="2"/>
        <v>-17.280407312333335</v>
      </c>
      <c r="K152" s="12">
        <v>-18.653750250000002</v>
      </c>
      <c r="L152" s="8">
        <v>-27.686138992000004</v>
      </c>
      <c r="M152" s="11">
        <f t="shared" si="3"/>
        <v>-29.244941204666663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-22.601032630666666</v>
      </c>
      <c r="J153" s="11">
        <f t="shared" si="2"/>
        <v>-17.092456560333332</v>
      </c>
      <c r="K153" s="12">
        <v>-23.17331025</v>
      </c>
      <c r="L153" s="8">
        <v>-32.671556479000003</v>
      </c>
      <c r="M153" s="11">
        <f t="shared" si="3"/>
        <v>-30.685019141666668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-17.764614407666667</v>
      </c>
      <c r="J154" s="11">
        <f t="shared" si="2"/>
        <v>-18.646265127000003</v>
      </c>
      <c r="K154" s="12">
        <v>-8.9427042500000002</v>
      </c>
      <c r="L154" s="8">
        <v>-18.64525914</v>
      </c>
      <c r="M154" s="11">
        <f t="shared" si="3"/>
        <v>-26.334318203666669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-6.0844484506666658</v>
      </c>
      <c r="J155" s="11">
        <f t="shared" si="2"/>
        <v>-15.483365163</v>
      </c>
      <c r="K155" s="12">
        <v>1.4447437499999998</v>
      </c>
      <c r="L155" s="8">
        <v>-16.597095185000001</v>
      </c>
      <c r="M155" s="11">
        <f t="shared" si="3"/>
        <v>-22.637970268000004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-16.409345406666663</v>
      </c>
      <c r="J156" s="11">
        <f t="shared" si="2"/>
        <v>-13.419469421666667</v>
      </c>
      <c r="K156" s="12">
        <v>-22.802879249999997</v>
      </c>
      <c r="L156" s="8">
        <v>-33.728988397999998</v>
      </c>
      <c r="M156" s="11">
        <f t="shared" si="3"/>
        <v>-22.990447574333331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1.0337309013333353</v>
      </c>
      <c r="J157" s="11">
        <f t="shared" si="2"/>
        <v>-7.1533543186666648</v>
      </c>
      <c r="K157" s="12">
        <v>7.6043557499999999</v>
      </c>
      <c r="L157" s="8">
        <v>15.314251493</v>
      </c>
      <c r="M157" s="11">
        <f t="shared" si="3"/>
        <v>-11.670610696666666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-6.0581681486666668</v>
      </c>
      <c r="J158" s="11">
        <f t="shared" si="2"/>
        <v>-7.1445942179999982</v>
      </c>
      <c r="K158" s="12">
        <v>-31.769748249999999</v>
      </c>
      <c r="L158" s="8">
        <v>-16.230343527999999</v>
      </c>
      <c r="M158" s="11">
        <f t="shared" si="3"/>
        <v>-11.548360144333332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-6.9990202956666661</v>
      </c>
      <c r="J159" s="11">
        <f t="shared" si="2"/>
        <v>-4.0078191809999995</v>
      </c>
      <c r="K159" s="12">
        <v>-34.793089250000001</v>
      </c>
      <c r="L159" s="8">
        <v>-16.334754682</v>
      </c>
      <c r="M159" s="11">
        <f t="shared" si="3"/>
        <v>-5.7502822389999997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3.7871605063333336</v>
      </c>
      <c r="J160" s="11">
        <f t="shared" si="2"/>
        <v>-3.0900093126666661</v>
      </c>
      <c r="K160" s="12">
        <v>-22.035968249999996</v>
      </c>
      <c r="L160" s="8">
        <v>-11.636317694999997</v>
      </c>
      <c r="M160" s="11">
        <f t="shared" si="3"/>
        <v>-14.733805301666665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1.958206187333333</v>
      </c>
      <c r="J161" s="11">
        <f t="shared" si="2"/>
        <v>-0.41788453399999986</v>
      </c>
      <c r="K161" s="12">
        <v>-29.362698250000001</v>
      </c>
      <c r="L161" s="8">
        <v>-17.010080760000001</v>
      </c>
      <c r="M161" s="11">
        <f t="shared" si="3"/>
        <v>-14.993717712333334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-7.5472994536666658</v>
      </c>
      <c r="J162" s="11">
        <f t="shared" si="2"/>
        <v>-0.60064425333333327</v>
      </c>
      <c r="K162" s="12">
        <v>-25.982193249999995</v>
      </c>
      <c r="L162" s="8">
        <v>-24.514356639999995</v>
      </c>
      <c r="M162" s="11">
        <f t="shared" si="3"/>
        <v>-17.720251698333332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-0.2308056856666667</v>
      </c>
      <c r="J163" s="11">
        <f t="shared" si="2"/>
        <v>-1.939966317333333</v>
      </c>
      <c r="K163" s="12">
        <v>-2.75410925</v>
      </c>
      <c r="L163" s="8">
        <v>-11.218137299999999</v>
      </c>
      <c r="M163" s="11">
        <f t="shared" si="3"/>
        <v>-17.580858233333331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-14.004620702666665</v>
      </c>
      <c r="J164" s="11">
        <f t="shared" si="2"/>
        <v>-7.260908613999999</v>
      </c>
      <c r="K164" s="12">
        <v>-2.0264002500000009</v>
      </c>
      <c r="L164" s="8">
        <v>-11.284580705</v>
      </c>
      <c r="M164" s="11">
        <f t="shared" si="3"/>
        <v>-15.672358214999997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1.6784087483333341</v>
      </c>
      <c r="J165" s="11">
        <f t="shared" si="2"/>
        <v>-4.185672546666666</v>
      </c>
      <c r="K165" s="12">
        <v>5.3420787499999989</v>
      </c>
      <c r="L165" s="8">
        <v>-3.5000553560000007</v>
      </c>
      <c r="M165" s="11">
        <f t="shared" si="3"/>
        <v>-8.6675911203333325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4.9221032433333338</v>
      </c>
      <c r="J166" s="11">
        <f t="shared" si="2"/>
        <v>-2.4680362369999993</v>
      </c>
      <c r="K166" s="12">
        <v>-4.3326422500000001</v>
      </c>
      <c r="L166" s="8">
        <v>-15.117554633000001</v>
      </c>
      <c r="M166" s="11">
        <f t="shared" si="3"/>
        <v>-9.9673968980000005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1.232087223333334</v>
      </c>
      <c r="J167" s="11">
        <f t="shared" si="2"/>
        <v>2.6108664050000008</v>
      </c>
      <c r="K167" s="12">
        <v>22.72302475</v>
      </c>
      <c r="L167" s="8">
        <v>4.4370667210000008</v>
      </c>
      <c r="M167" s="11">
        <f t="shared" si="3"/>
        <v>-4.7268477560000006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4.5719082413333325</v>
      </c>
      <c r="J168" s="11">
        <f t="shared" si="2"/>
        <v>3.5753662360000003</v>
      </c>
      <c r="K168" s="12">
        <v>6.0390107499999992</v>
      </c>
      <c r="L168" s="8">
        <v>-2.3191098950000004</v>
      </c>
      <c r="M168" s="11">
        <f t="shared" si="3"/>
        <v>-4.3331992690000005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-3.3635716836666649</v>
      </c>
      <c r="J169" s="11">
        <f t="shared" si="2"/>
        <v>0.81347459366666719</v>
      </c>
      <c r="K169" s="12">
        <v>-5.1884602500000003</v>
      </c>
      <c r="L169" s="8">
        <v>0.73673404699999967</v>
      </c>
      <c r="M169" s="11">
        <f t="shared" si="3"/>
        <v>0.9515636243333333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3.2149325703333336</v>
      </c>
      <c r="J170" s="11">
        <f t="shared" si="2"/>
        <v>1.4744230426666671</v>
      </c>
      <c r="K170" s="12">
        <v>-26.955017249999997</v>
      </c>
      <c r="L170" s="8">
        <v>-10.707717395999996</v>
      </c>
      <c r="M170" s="11">
        <f t="shared" si="3"/>
        <v>-4.0966977479999995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7.9763765053333326</v>
      </c>
      <c r="J171" s="11">
        <f t="shared" si="2"/>
        <v>2.6092457973333336</v>
      </c>
      <c r="K171" s="12">
        <v>-20.218128249999999</v>
      </c>
      <c r="L171" s="8">
        <v>-3.5304903920000008</v>
      </c>
      <c r="M171" s="11">
        <f t="shared" si="3"/>
        <v>-4.5004912469999994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4.4614012583333338</v>
      </c>
      <c r="J172" s="11">
        <f t="shared" ref="J172:J235" si="9">AVERAGE(I170:I172)</f>
        <v>5.217570111333333</v>
      </c>
      <c r="K172" s="12">
        <v>-13.78011225</v>
      </c>
      <c r="L172" s="8">
        <v>-3.6648815720000005</v>
      </c>
      <c r="M172" s="11">
        <f t="shared" ref="M172:M235" si="10">AVERAGE(L170:L172)</f>
        <v>-5.9676964533333319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2.9459869043333331</v>
      </c>
      <c r="J173" s="11">
        <f t="shared" si="9"/>
        <v>5.1279215559999995</v>
      </c>
      <c r="K173" s="12">
        <v>-6.139277250000001</v>
      </c>
      <c r="L173" s="8">
        <v>5.4296783199999989</v>
      </c>
      <c r="M173" s="11">
        <f t="shared" si="10"/>
        <v>-0.5885645480000008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8.5686001193333343</v>
      </c>
      <c r="J174" s="11">
        <f t="shared" si="9"/>
        <v>5.325329427333334</v>
      </c>
      <c r="K174" s="12">
        <v>3.7886937499999993</v>
      </c>
      <c r="L174" s="8">
        <v>6.8157619499999988</v>
      </c>
      <c r="M174" s="11">
        <f t="shared" si="10"/>
        <v>2.8601862326666656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1.6684309443333341</v>
      </c>
      <c r="J175" s="11">
        <f t="shared" si="9"/>
        <v>4.3943393226666672</v>
      </c>
      <c r="K175" s="12">
        <v>6.8859437499999991</v>
      </c>
      <c r="L175" s="8">
        <v>-1.2140707320000015</v>
      </c>
      <c r="M175" s="11">
        <f t="shared" si="10"/>
        <v>3.6771231793333321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3.6579982293333337</v>
      </c>
      <c r="J176" s="11">
        <f t="shared" si="9"/>
        <v>4.6316764310000007</v>
      </c>
      <c r="K176" s="12">
        <v>20.205862750000001</v>
      </c>
      <c r="L176" s="8">
        <v>11.709662569000001</v>
      </c>
      <c r="M176" s="11">
        <f t="shared" si="10"/>
        <v>5.7704512623333324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4.781779875333334</v>
      </c>
      <c r="J177" s="11">
        <f t="shared" si="9"/>
        <v>3.3694030163333344</v>
      </c>
      <c r="K177" s="12">
        <v>17.895527333333334</v>
      </c>
      <c r="L177" s="8">
        <v>9.313416251333333</v>
      </c>
      <c r="M177" s="11">
        <f t="shared" si="10"/>
        <v>6.603002696111111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-7.847310235666666</v>
      </c>
      <c r="J178" s="11">
        <f t="shared" si="9"/>
        <v>0.19748928966666757</v>
      </c>
      <c r="K178" s="12">
        <v>22.415792333333329</v>
      </c>
      <c r="L178" s="8">
        <v>11.235052082333329</v>
      </c>
      <c r="M178" s="11">
        <f t="shared" si="10"/>
        <v>10.752710300888888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8.2615822683333349</v>
      </c>
      <c r="J179" s="11">
        <f t="shared" si="9"/>
        <v>1.7320173026666676</v>
      </c>
      <c r="K179" s="12">
        <v>21.337574333333329</v>
      </c>
      <c r="L179" s="8">
        <v>3.467405157333328</v>
      </c>
      <c r="M179" s="11">
        <f t="shared" si="10"/>
        <v>8.0052911636666639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11.455325850333335</v>
      </c>
      <c r="J180" s="11">
        <f t="shared" si="9"/>
        <v>3.9565326276666681</v>
      </c>
      <c r="K180" s="12">
        <v>7.8714363333333317</v>
      </c>
      <c r="L180" s="8">
        <v>0.67509268033333214</v>
      </c>
      <c r="M180" s="11">
        <f t="shared" si="10"/>
        <v>5.12584997333333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13.965019559333335</v>
      </c>
      <c r="J181" s="11">
        <f t="shared" si="9"/>
        <v>11.227309226000003</v>
      </c>
      <c r="K181" s="12">
        <v>1.3579113333333317</v>
      </c>
      <c r="L181" s="8">
        <v>4.5968088453333316</v>
      </c>
      <c r="M181" s="11">
        <f t="shared" si="10"/>
        <v>2.913102227666664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6.0114905353333334</v>
      </c>
      <c r="J182" s="11">
        <f t="shared" si="9"/>
        <v>10.477278648333334</v>
      </c>
      <c r="K182" s="12">
        <v>11.955369333333332</v>
      </c>
      <c r="L182" s="8">
        <v>28.861686961333334</v>
      </c>
      <c r="M182" s="11">
        <f t="shared" si="10"/>
        <v>11.377862829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10.805456733333333</v>
      </c>
      <c r="J183" s="11">
        <f t="shared" si="9"/>
        <v>10.260655609333334</v>
      </c>
      <c r="K183" s="12">
        <v>1.099519333333332</v>
      </c>
      <c r="L183" s="8">
        <v>16.375869537333333</v>
      </c>
      <c r="M183" s="11">
        <f t="shared" si="10"/>
        <v>16.611455114666665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5.3236808223333343</v>
      </c>
      <c r="J184" s="11">
        <f t="shared" si="9"/>
        <v>7.3802093636666664</v>
      </c>
      <c r="K184" s="12">
        <v>11.403772333333333</v>
      </c>
      <c r="L184" s="8">
        <v>21.470447122333333</v>
      </c>
      <c r="M184" s="11">
        <f t="shared" si="10"/>
        <v>22.236001206999997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9.1597176953333346</v>
      </c>
      <c r="J185" s="11">
        <f t="shared" si="9"/>
        <v>8.4296184170000004</v>
      </c>
      <c r="K185" s="12">
        <v>5.176726333333332</v>
      </c>
      <c r="L185" s="8">
        <v>15.70126072133333</v>
      </c>
      <c r="M185" s="11">
        <f t="shared" si="10"/>
        <v>17.849192460333331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11.237386786333333</v>
      </c>
      <c r="J186" s="11">
        <f t="shared" si="9"/>
        <v>8.5735951013333338</v>
      </c>
      <c r="K186" s="12">
        <v>7.8334653333333319</v>
      </c>
      <c r="L186" s="8">
        <v>11.688532642333332</v>
      </c>
      <c r="M186" s="11">
        <f t="shared" si="10"/>
        <v>16.286746828666665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4.2384871503333343</v>
      </c>
      <c r="J187" s="11">
        <f t="shared" si="9"/>
        <v>8.2118638773333341</v>
      </c>
      <c r="K187" s="12">
        <v>23.231025333333335</v>
      </c>
      <c r="L187" s="8">
        <v>16.951138620333335</v>
      </c>
      <c r="M187" s="11">
        <f t="shared" si="10"/>
        <v>14.780310661333331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8.3583681033333335</v>
      </c>
      <c r="J188" s="11">
        <f t="shared" si="9"/>
        <v>7.9447473466666665</v>
      </c>
      <c r="K188" s="12">
        <v>9.2477643333333326</v>
      </c>
      <c r="L188" s="8">
        <v>1.5350566583333327</v>
      </c>
      <c r="M188" s="11">
        <f t="shared" si="10"/>
        <v>10.058242640333333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-2.6181386386666659</v>
      </c>
      <c r="J189" s="11">
        <f t="shared" si="9"/>
        <v>3.3262388716666673</v>
      </c>
      <c r="K189" s="12">
        <v>-12.365695666666667</v>
      </c>
      <c r="L189" s="8">
        <v>-19.621598668666667</v>
      </c>
      <c r="M189" s="11">
        <f t="shared" si="10"/>
        <v>-0.3784677966666668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9.501279410333332</v>
      </c>
      <c r="J190" s="11">
        <f t="shared" si="9"/>
        <v>5.0805029583333328</v>
      </c>
      <c r="K190" s="12">
        <v>13.596021333333331</v>
      </c>
      <c r="L190" s="8">
        <v>1.3316404093333318</v>
      </c>
      <c r="M190" s="11">
        <f t="shared" si="10"/>
        <v>-5.5849672003333346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8.2791044633333364</v>
      </c>
      <c r="J191" s="11">
        <f t="shared" si="9"/>
        <v>5.0540817450000004</v>
      </c>
      <c r="K191" s="12">
        <v>13.013459333333332</v>
      </c>
      <c r="L191" s="8">
        <v>-4.4318692596666676</v>
      </c>
      <c r="M191" s="11">
        <f t="shared" si="10"/>
        <v>-7.5739425063333341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15.357037610333334</v>
      </c>
      <c r="J192" s="11">
        <f t="shared" si="9"/>
        <v>11.045807161333334</v>
      </c>
      <c r="K192" s="12">
        <v>4.0569283333333317</v>
      </c>
      <c r="L192" s="8">
        <v>-3.6424460326666681</v>
      </c>
      <c r="M192" s="11">
        <f t="shared" si="10"/>
        <v>-2.2475582943333348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8.0060460203333346</v>
      </c>
      <c r="J193" s="11">
        <f t="shared" si="9"/>
        <v>10.547396031333335</v>
      </c>
      <c r="K193" s="12">
        <v>1.4507943333333317</v>
      </c>
      <c r="L193" s="8">
        <v>2.4689284593333318</v>
      </c>
      <c r="M193" s="11">
        <f t="shared" si="10"/>
        <v>-1.8684622776666675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8.8827587363333347</v>
      </c>
      <c r="J194" s="11">
        <f t="shared" si="9"/>
        <v>10.748614122333334</v>
      </c>
      <c r="K194" s="12">
        <v>-3.5848216666666683</v>
      </c>
      <c r="L194" s="8">
        <v>12.911171872333332</v>
      </c>
      <c r="M194" s="11">
        <f t="shared" si="10"/>
        <v>3.9125514329999986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13.206987670333334</v>
      </c>
      <c r="J195" s="11">
        <f t="shared" si="9"/>
        <v>10.031930809</v>
      </c>
      <c r="K195" s="12">
        <v>-16.40336966666667</v>
      </c>
      <c r="L195" s="8">
        <v>-1.2202423496666697</v>
      </c>
      <c r="M195" s="11">
        <f t="shared" si="10"/>
        <v>4.7199526606666646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11.794407953333334</v>
      </c>
      <c r="J196" s="11">
        <f t="shared" si="9"/>
        <v>11.294718120000001</v>
      </c>
      <c r="K196" s="12">
        <v>-20.301186666666666</v>
      </c>
      <c r="L196" s="8">
        <v>-10.003002157666666</v>
      </c>
      <c r="M196" s="11">
        <f t="shared" si="10"/>
        <v>0.56264245499999888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7.9851112053333342</v>
      </c>
      <c r="J197" s="11">
        <f t="shared" si="9"/>
        <v>10.995502276333333</v>
      </c>
      <c r="K197" s="12">
        <v>-15.700946666666669</v>
      </c>
      <c r="L197" s="8">
        <v>-5.438932271666669</v>
      </c>
      <c r="M197" s="11">
        <f t="shared" si="10"/>
        <v>-5.5540589263333358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9.9246693413333347</v>
      </c>
      <c r="J198" s="11">
        <f t="shared" si="9"/>
        <v>9.9013961666666663</v>
      </c>
      <c r="K198" s="12">
        <v>-9.1350446666666674</v>
      </c>
      <c r="L198" s="8">
        <v>-4.4703786416666675</v>
      </c>
      <c r="M198" s="11">
        <f t="shared" si="10"/>
        <v>-6.6374376903333347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13.770915904333332</v>
      </c>
      <c r="J199" s="11">
        <f t="shared" si="9"/>
        <v>10.560232150333333</v>
      </c>
      <c r="K199" s="12">
        <v>0.89708233333333176</v>
      </c>
      <c r="L199" s="8">
        <v>-4.3568324066666682</v>
      </c>
      <c r="M199" s="11">
        <f t="shared" si="10"/>
        <v>-4.7553811066666682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5.6483235333333335</v>
      </c>
      <c r="J200" s="11">
        <f t="shared" si="9"/>
        <v>9.7813029263333338</v>
      </c>
      <c r="K200" s="12">
        <v>6.1485243333333317</v>
      </c>
      <c r="L200" s="8">
        <v>-0.66258478666666853</v>
      </c>
      <c r="M200" s="11">
        <f t="shared" si="10"/>
        <v>-3.1632652783333346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11.732635136333332</v>
      </c>
      <c r="J201" s="11">
        <f t="shared" si="9"/>
        <v>10.383958191333333</v>
      </c>
      <c r="K201" s="12">
        <v>8.092456333333331</v>
      </c>
      <c r="L201" s="8">
        <v>2.5707794113333309</v>
      </c>
      <c r="M201" s="11">
        <f t="shared" si="10"/>
        <v>-0.8162125940000019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12.502087453333335</v>
      </c>
      <c r="J202" s="11">
        <f t="shared" si="9"/>
        <v>9.9610153743333338</v>
      </c>
      <c r="K202" s="12">
        <v>10.476550333333332</v>
      </c>
      <c r="L202" s="8">
        <v>-2.897015620666668</v>
      </c>
      <c r="M202" s="11">
        <f t="shared" si="10"/>
        <v>-0.32960699866666854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9.2797353013333321</v>
      </c>
      <c r="J203" s="11">
        <f t="shared" si="9"/>
        <v>11.171485963666667</v>
      </c>
      <c r="K203" s="12">
        <v>24.412382333333333</v>
      </c>
      <c r="L203" s="8">
        <v>7.6337085963333351</v>
      </c>
      <c r="M203" s="11">
        <f t="shared" si="10"/>
        <v>2.4358241289999993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3.4208958833333338</v>
      </c>
      <c r="J204" s="11">
        <f t="shared" si="9"/>
        <v>8.4009062126666674</v>
      </c>
      <c r="K204" s="12">
        <v>45.278018333333335</v>
      </c>
      <c r="L204" s="8">
        <v>35.462435303333336</v>
      </c>
      <c r="M204" s="11">
        <f t="shared" si="10"/>
        <v>13.399709426333336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14.313877267333334</v>
      </c>
      <c r="J205" s="11">
        <f t="shared" si="9"/>
        <v>9.0048361506666676</v>
      </c>
      <c r="K205" s="12">
        <v>-2.9473476666666683</v>
      </c>
      <c r="L205" s="8">
        <v>-4.9710972826666682</v>
      </c>
      <c r="M205" s="11">
        <f t="shared" si="10"/>
        <v>12.708348872333334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13.093455095333335</v>
      </c>
      <c r="J206" s="11">
        <f t="shared" si="9"/>
        <v>10.276076082000001</v>
      </c>
      <c r="K206" s="12">
        <v>-4.0777486666666682</v>
      </c>
      <c r="L206" s="8">
        <v>11.117503010333332</v>
      </c>
      <c r="M206" s="11">
        <f t="shared" si="10"/>
        <v>13.869613676999998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12.205253594333334</v>
      </c>
      <c r="J207" s="11">
        <f t="shared" si="9"/>
        <v>13.204195319</v>
      </c>
      <c r="K207" s="12">
        <v>-1.0427336666666678</v>
      </c>
      <c r="L207" s="8">
        <v>15.665152105333334</v>
      </c>
      <c r="M207" s="11">
        <f t="shared" si="10"/>
        <v>7.2705192776666658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13.439201865333334</v>
      </c>
      <c r="J208" s="11">
        <f t="shared" si="9"/>
        <v>12.912636851666667</v>
      </c>
      <c r="K208" s="12">
        <v>-0.34407766666666806</v>
      </c>
      <c r="L208" s="8">
        <v>11.494574120333333</v>
      </c>
      <c r="M208" s="11">
        <f t="shared" si="10"/>
        <v>12.759076411999999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12.567042291333333</v>
      </c>
      <c r="J209" s="11">
        <f t="shared" si="9"/>
        <v>12.737165916999999</v>
      </c>
      <c r="K209" s="12">
        <v>-2.140354666666668</v>
      </c>
      <c r="L209" s="8">
        <v>8.974193374333332</v>
      </c>
      <c r="M209" s="11">
        <f t="shared" si="10"/>
        <v>12.044639866666666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9.431638474333333</v>
      </c>
      <c r="J210" s="11">
        <f t="shared" si="9"/>
        <v>11.812627543666666</v>
      </c>
      <c r="K210" s="12">
        <v>3.5555303333333317</v>
      </c>
      <c r="L210" s="8">
        <v>9.1181703283333313</v>
      </c>
      <c r="M210" s="11">
        <f t="shared" si="10"/>
        <v>9.8623126076666647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13.708106722333333</v>
      </c>
      <c r="J211" s="11">
        <f t="shared" si="9"/>
        <v>11.902262496000001</v>
      </c>
      <c r="K211" s="12">
        <v>10.793928333333332</v>
      </c>
      <c r="L211" s="8">
        <v>6.7097302183333314</v>
      </c>
      <c r="M211" s="11">
        <f t="shared" si="10"/>
        <v>8.2673646403333318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12.061836162333336</v>
      </c>
      <c r="J212" s="11">
        <f t="shared" si="9"/>
        <v>11.733860453</v>
      </c>
      <c r="K212" s="12">
        <v>11.994676333333333</v>
      </c>
      <c r="L212" s="8">
        <v>4.9920317783333328</v>
      </c>
      <c r="M212" s="11">
        <f t="shared" si="10"/>
        <v>6.9399774416666657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9.4071010453333344</v>
      </c>
      <c r="J213" s="11">
        <f t="shared" si="9"/>
        <v>11.725681310000001</v>
      </c>
      <c r="K213" s="12">
        <v>13.522164333333333</v>
      </c>
      <c r="L213" s="8">
        <v>9.0201000173333323</v>
      </c>
      <c r="M213" s="11">
        <f t="shared" si="10"/>
        <v>6.9072873379999988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6.6830038413333366</v>
      </c>
      <c r="J214" s="11">
        <f t="shared" si="9"/>
        <v>9.3839803496666701</v>
      </c>
      <c r="K214" s="12">
        <v>25.103944333333331</v>
      </c>
      <c r="L214" s="8">
        <v>10.05712048433333</v>
      </c>
      <c r="M214" s="11">
        <f t="shared" si="10"/>
        <v>8.0230840933333312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14.798287816333335</v>
      </c>
      <c r="J215" s="11">
        <f t="shared" si="9"/>
        <v>10.296130901000003</v>
      </c>
      <c r="K215" s="12">
        <v>21.652924333333331</v>
      </c>
      <c r="L215" s="8">
        <v>5.4693236523333297</v>
      </c>
      <c r="M215" s="11">
        <f t="shared" si="10"/>
        <v>8.1821813846666647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21.178464217333335</v>
      </c>
      <c r="J216" s="11">
        <f t="shared" si="9"/>
        <v>14.219918625000004</v>
      </c>
      <c r="K216" s="12">
        <v>18.752717333333329</v>
      </c>
      <c r="L216" s="8">
        <v>6.8059600513333294</v>
      </c>
      <c r="M216" s="11">
        <f t="shared" si="10"/>
        <v>7.4441347293333306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6.5185668523333336</v>
      </c>
      <c r="J217" s="11">
        <f t="shared" si="9"/>
        <v>14.165106295333336</v>
      </c>
      <c r="K217" s="12">
        <v>5.9649033333333321</v>
      </c>
      <c r="L217" s="8">
        <v>1.3649574383333318</v>
      </c>
      <c r="M217" s="11">
        <f t="shared" si="10"/>
        <v>4.54674704733333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12.994480436333333</v>
      </c>
      <c r="J218" s="11">
        <f t="shared" si="9"/>
        <v>13.563837168666666</v>
      </c>
      <c r="K218" s="12">
        <v>-17.013704666666669</v>
      </c>
      <c r="L218" s="8">
        <v>-4.0384632156666687</v>
      </c>
      <c r="M218" s="11">
        <f t="shared" si="10"/>
        <v>1.3774847579999971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1.4198163753333333</v>
      </c>
      <c r="J219" s="11">
        <f t="shared" si="9"/>
        <v>6.9776212213333331</v>
      </c>
      <c r="K219" s="12">
        <v>-18.497811666666671</v>
      </c>
      <c r="L219" s="8">
        <v>0.27605987333332749</v>
      </c>
      <c r="M219" s="11">
        <f t="shared" si="10"/>
        <v>-0.79914863466666974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16.639992884333335</v>
      </c>
      <c r="J220" s="11">
        <f t="shared" si="9"/>
        <v>10.351429898666668</v>
      </c>
      <c r="K220" s="12">
        <v>-8.446355666666669</v>
      </c>
      <c r="L220" s="8">
        <v>5.2469121413333308</v>
      </c>
      <c r="M220" s="11">
        <f t="shared" si="10"/>
        <v>0.49483626633332989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4.5499924663333333</v>
      </c>
      <c r="J221" s="11">
        <f t="shared" si="9"/>
        <v>7.5366005753333338</v>
      </c>
      <c r="K221" s="12">
        <v>-8.2490186666666681</v>
      </c>
      <c r="L221" s="8">
        <v>5.1132032383333321</v>
      </c>
      <c r="M221" s="11">
        <f t="shared" si="10"/>
        <v>3.5453917509999968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5.3528560433333343</v>
      </c>
      <c r="J222" s="11">
        <f t="shared" si="9"/>
        <v>8.8476137979999994</v>
      </c>
      <c r="K222" s="12">
        <v>-9.5067086666666683</v>
      </c>
      <c r="L222" s="8">
        <v>-1.9690107286666683</v>
      </c>
      <c r="M222" s="11">
        <f t="shared" si="10"/>
        <v>2.7970348836666652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1.2201325633333351</v>
      </c>
      <c r="J223" s="11">
        <f t="shared" si="9"/>
        <v>3.707660357666668</v>
      </c>
      <c r="K223" s="12">
        <v>-1.5793506666666683</v>
      </c>
      <c r="L223" s="8">
        <v>-5.1061013676666684</v>
      </c>
      <c r="M223" s="11">
        <f t="shared" si="10"/>
        <v>-0.65396961933333486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10.662057302333334</v>
      </c>
      <c r="J224" s="11">
        <f t="shared" si="9"/>
        <v>5.7450153030000015</v>
      </c>
      <c r="K224" s="12">
        <v>4.4589693333333322</v>
      </c>
      <c r="L224" s="8">
        <v>-3.3413827936666678</v>
      </c>
      <c r="M224" s="11">
        <f t="shared" si="10"/>
        <v>-3.4721649633333347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12.496864629333333</v>
      </c>
      <c r="J225" s="11">
        <f t="shared" si="9"/>
        <v>8.1263514983333334</v>
      </c>
      <c r="K225" s="12">
        <v>-7.3208996666666675</v>
      </c>
      <c r="L225" s="8">
        <v>-12.348241866666667</v>
      </c>
      <c r="M225" s="11">
        <f t="shared" si="10"/>
        <v>-6.9319086760000017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14.274525596333337</v>
      </c>
      <c r="J226" s="11">
        <f t="shared" si="9"/>
        <v>12.477815842666667</v>
      </c>
      <c r="K226" s="12">
        <v>8.9963853333333326</v>
      </c>
      <c r="L226" s="8">
        <v>-8.2570572626666667</v>
      </c>
      <c r="M226" s="11">
        <f t="shared" si="10"/>
        <v>-7.9822273076666663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6.3474647993333351</v>
      </c>
      <c r="J227" s="11">
        <f t="shared" si="9"/>
        <v>11.039618341666669</v>
      </c>
      <c r="K227" s="12">
        <v>8.7617943333333308</v>
      </c>
      <c r="L227" s="8">
        <v>-7.1240599596666687</v>
      </c>
      <c r="M227" s="11">
        <f t="shared" si="10"/>
        <v>-9.2431196963333324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14.108610496333334</v>
      </c>
      <c r="J228" s="11">
        <f t="shared" si="9"/>
        <v>11.576866964000002</v>
      </c>
      <c r="K228" s="12">
        <v>29.797615333333333</v>
      </c>
      <c r="L228" s="8">
        <v>15.797069153333332</v>
      </c>
      <c r="M228" s="11">
        <f t="shared" si="10"/>
        <v>0.1386506436666656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2.6552289963333333</v>
      </c>
      <c r="J229" s="11">
        <f t="shared" si="9"/>
        <v>7.7037680973333336</v>
      </c>
      <c r="K229" s="12">
        <v>-10.905607666666668</v>
      </c>
      <c r="L229" s="8">
        <v>-17.431077214666669</v>
      </c>
      <c r="M229" s="11">
        <f t="shared" si="10"/>
        <v>-2.9193560070000015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5.349672253333333</v>
      </c>
      <c r="J230" s="11">
        <f t="shared" si="9"/>
        <v>7.3711705820000004</v>
      </c>
      <c r="K230" s="12">
        <v>-24.587245666666668</v>
      </c>
      <c r="L230" s="8">
        <v>-13.076483167666668</v>
      </c>
      <c r="M230" s="11">
        <f t="shared" si="10"/>
        <v>-4.903497076333335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8.6145493143333347</v>
      </c>
      <c r="J231" s="11">
        <f t="shared" si="9"/>
        <v>5.5398168546666673</v>
      </c>
      <c r="K231" s="12">
        <v>-32.591906666666667</v>
      </c>
      <c r="L231" s="8">
        <v>-11.454872868666666</v>
      </c>
      <c r="M231" s="11">
        <f t="shared" si="10"/>
        <v>-13.987477750333335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7.9095461123333344</v>
      </c>
      <c r="J232" s="11">
        <f t="shared" si="9"/>
        <v>7.2912558933333331</v>
      </c>
      <c r="K232" s="12">
        <v>-21.136119666666666</v>
      </c>
      <c r="L232" s="8">
        <v>-5.0277397326666673</v>
      </c>
      <c r="M232" s="11">
        <f t="shared" si="10"/>
        <v>-9.8530319230000014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13.751508499333333</v>
      </c>
      <c r="J233" s="11">
        <f t="shared" si="9"/>
        <v>10.091867975333335</v>
      </c>
      <c r="K233" s="12">
        <v>-15.658602666666669</v>
      </c>
      <c r="L233" s="8">
        <v>4.6356215333331008E-2</v>
      </c>
      <c r="M233" s="11">
        <f t="shared" si="10"/>
        <v>-5.4787521286666676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13.267310334333335</v>
      </c>
      <c r="J234" s="11">
        <f t="shared" si="9"/>
        <v>11.642788315333334</v>
      </c>
      <c r="K234" s="12">
        <v>3.4203473333333316</v>
      </c>
      <c r="L234" s="8">
        <v>13.052633397333333</v>
      </c>
      <c r="M234" s="11">
        <f t="shared" si="10"/>
        <v>2.6904166266666656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-13.344028544666667</v>
      </c>
      <c r="J235" s="11">
        <f t="shared" si="9"/>
        <v>4.5582634296666669</v>
      </c>
      <c r="K235" s="12">
        <v>10.895668333333333</v>
      </c>
      <c r="L235" s="8">
        <v>8.2616083193333338</v>
      </c>
      <c r="M235" s="11">
        <f t="shared" si="10"/>
        <v>7.1201993106666661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-54.309874863666671</v>
      </c>
      <c r="J236" s="11">
        <f t="shared" ref="J236:J261" si="16">AVERAGE(I234:I236)</f>
        <v>-18.128864358000001</v>
      </c>
      <c r="K236" s="12">
        <v>-86.759403666666671</v>
      </c>
      <c r="L236" s="8">
        <v>-96.814048954666674</v>
      </c>
      <c r="M236" s="11">
        <f t="shared" ref="M236:M261" si="17">AVERAGE(L234:L236)</f>
        <v>-25.166602412666673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-36.847559874666672</v>
      </c>
      <c r="J237" s="11">
        <f t="shared" si="16"/>
        <v>-34.833821094333338</v>
      </c>
      <c r="K237" s="12">
        <v>-69.116911666666667</v>
      </c>
      <c r="L237" s="8">
        <v>-75.92254345566667</v>
      </c>
      <c r="M237" s="11">
        <f t="shared" si="17"/>
        <v>-54.824994697000001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-10.661904145666666</v>
      </c>
      <c r="J238" s="11">
        <f t="shared" si="16"/>
        <v>-33.939779628000004</v>
      </c>
      <c r="K238" s="12">
        <v>-35.40678066666667</v>
      </c>
      <c r="L238" s="8">
        <v>-55.45136904666667</v>
      </c>
      <c r="M238" s="11">
        <f t="shared" si="17"/>
        <v>-76.062653819000005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-18.707517888666665</v>
      </c>
      <c r="J239" s="11">
        <f t="shared" si="16"/>
        <v>-22.072327302999998</v>
      </c>
      <c r="K239" s="12">
        <v>-18.796303666666667</v>
      </c>
      <c r="L239" s="8">
        <v>-34.156181584666669</v>
      </c>
      <c r="M239" s="11">
        <f t="shared" si="17"/>
        <v>-55.176698029000001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-13.835470489666667</v>
      </c>
      <c r="J240" s="11">
        <f t="shared" si="16"/>
        <v>-14.401630841333334</v>
      </c>
      <c r="K240" s="12">
        <v>-17.130589666666665</v>
      </c>
      <c r="L240" s="8">
        <v>-32.358363007666668</v>
      </c>
      <c r="M240" s="11">
        <f t="shared" si="17"/>
        <v>-40.655304546333333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-3.8145709356666675</v>
      </c>
      <c r="J241" s="11">
        <f t="shared" si="16"/>
        <v>-12.119186438</v>
      </c>
      <c r="K241" s="12">
        <v>-9.3874646666666681</v>
      </c>
      <c r="L241" s="8">
        <v>-15.935399593666668</v>
      </c>
      <c r="M241" s="11">
        <f t="shared" si="17"/>
        <v>-27.48331472866667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10.656980516333334</v>
      </c>
      <c r="J242" s="11">
        <f t="shared" si="16"/>
        <v>-2.3310203030000003</v>
      </c>
      <c r="K242" s="12">
        <v>-23.47936966666667</v>
      </c>
      <c r="L242" s="8">
        <v>-13.01332300366667</v>
      </c>
      <c r="M242" s="11">
        <f t="shared" si="17"/>
        <v>-20.435695201666668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-4.933669002666667</v>
      </c>
      <c r="J243" s="11">
        <f t="shared" si="16"/>
        <v>0.63624685933333325</v>
      </c>
      <c r="K243" s="12">
        <v>-60.548946666666666</v>
      </c>
      <c r="L243" s="8">
        <v>-37.801676625666666</v>
      </c>
      <c r="M243" s="11">
        <f t="shared" si="17"/>
        <v>-22.250133074333334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-9.1340290776666642</v>
      </c>
      <c r="J244" s="11">
        <f t="shared" si="16"/>
        <v>-1.1369058546666657</v>
      </c>
      <c r="K244" s="12">
        <v>-55.757936666666666</v>
      </c>
      <c r="L244" s="8">
        <v>-37.525426487666664</v>
      </c>
      <c r="M244" s="11">
        <f t="shared" si="17"/>
        <v>-29.446808705666665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-17.18767797866667</v>
      </c>
      <c r="J245" s="11">
        <f t="shared" si="16"/>
        <v>-10.418458686333333</v>
      </c>
      <c r="K245" s="12">
        <v>-58.86998366666667</v>
      </c>
      <c r="L245" s="8">
        <v>-40.621355048666672</v>
      </c>
      <c r="M245" s="11">
        <f t="shared" si="17"/>
        <v>-38.649486054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-29.165281791666665</v>
      </c>
      <c r="J246" s="11">
        <f t="shared" si="16"/>
        <v>-18.495662949333333</v>
      </c>
      <c r="K246" s="12">
        <v>-62.587576666666664</v>
      </c>
      <c r="L246" s="8">
        <v>-51.616940931666662</v>
      </c>
      <c r="M246" s="11">
        <f t="shared" si="17"/>
        <v>-43.254574155999997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-16.229704489666666</v>
      </c>
      <c r="J247" s="11">
        <f t="shared" si="16"/>
        <v>-20.860888086666666</v>
      </c>
      <c r="K247" s="12">
        <v>-57.564341666666664</v>
      </c>
      <c r="L247" s="8">
        <v>-60.180318728666663</v>
      </c>
      <c r="M247" s="11">
        <f t="shared" si="17"/>
        <v>-50.806204903000001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-16.924992565666663</v>
      </c>
      <c r="J248" s="11">
        <f t="shared" si="16"/>
        <v>-20.773326282333333</v>
      </c>
      <c r="K248" s="12">
        <v>-31.645039666666669</v>
      </c>
      <c r="L248" s="8">
        <v>-43.63819088466667</v>
      </c>
      <c r="M248" s="11">
        <f t="shared" si="17"/>
        <v>-51.811816848333329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1.1915804899999998</v>
      </c>
      <c r="J249" s="11">
        <f t="shared" si="16"/>
        <v>-10.654372188444443</v>
      </c>
      <c r="K249" s="12">
        <v>29.639258000000002</v>
      </c>
      <c r="L249" s="8">
        <v>21.091819434000001</v>
      </c>
      <c r="M249" s="11">
        <f t="shared" si="17"/>
        <v>-27.575563393111111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-14.655148935</v>
      </c>
      <c r="J250" s="11">
        <f t="shared" si="16"/>
        <v>-10.129520336888888</v>
      </c>
      <c r="K250" s="12">
        <v>17.022713</v>
      </c>
      <c r="L250" s="8">
        <v>-5.5039016829999987</v>
      </c>
      <c r="M250" s="11">
        <f t="shared" si="17"/>
        <v>-9.3500910445555565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-5.1375545899999997</v>
      </c>
      <c r="J251" s="11">
        <f t="shared" si="16"/>
        <v>-6.2003743450000002</v>
      </c>
      <c r="K251" s="12">
        <v>-18.389669000000001</v>
      </c>
      <c r="L251" s="8">
        <v>-33.281047411999999</v>
      </c>
      <c r="M251" s="11">
        <f t="shared" si="17"/>
        <v>-5.8977098869999987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-17.432231812999998</v>
      </c>
      <c r="J252" s="11">
        <f t="shared" si="16"/>
        <v>-12.408311779333332</v>
      </c>
      <c r="K252" s="12">
        <v>-18.691405</v>
      </c>
      <c r="L252" s="8">
        <v>-34.374188132999997</v>
      </c>
      <c r="M252" s="11">
        <f t="shared" si="17"/>
        <v>-24.386379075999997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3.8391090740000005</v>
      </c>
      <c r="J253" s="11">
        <f t="shared" si="16"/>
        <v>-6.2435591096666663</v>
      </c>
      <c r="K253" s="12">
        <v>4.0777299999999999</v>
      </c>
      <c r="L253" s="8">
        <v>-2.2567932429999997</v>
      </c>
      <c r="M253" s="11">
        <f t="shared" si="17"/>
        <v>-23.304009596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0.79543604599999895</v>
      </c>
      <c r="J254" s="11">
        <f t="shared" si="16"/>
        <v>-4.2658955643333334</v>
      </c>
      <c r="K254" s="12">
        <v>-4.5926119999999999</v>
      </c>
      <c r="L254" s="8">
        <v>5.2037535799999999</v>
      </c>
      <c r="M254" s="11">
        <f t="shared" si="17"/>
        <v>-10.475742598666665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4.6870411170000006</v>
      </c>
      <c r="J255" s="11">
        <f t="shared" si="16"/>
        <v>3.1071954123333332</v>
      </c>
      <c r="K255" s="12">
        <v>-14.480611</v>
      </c>
      <c r="L255" s="8">
        <v>9.2492510950000018</v>
      </c>
      <c r="M255" s="11">
        <f t="shared" si="17"/>
        <v>4.065403810666667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4.3106794529999997</v>
      </c>
      <c r="J256" s="11">
        <f t="shared" si="16"/>
        <v>3.2643855386666663</v>
      </c>
      <c r="K256" s="12">
        <v>-11.482371000000001</v>
      </c>
      <c r="L256" s="8">
        <v>8.6120658890000001</v>
      </c>
      <c r="M256" s="11">
        <f t="shared" si="17"/>
        <v>7.6883568546666679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19.757026887000002</v>
      </c>
      <c r="J257" s="11">
        <f t="shared" si="16"/>
        <v>9.5849158190000008</v>
      </c>
      <c r="K257" s="12">
        <v>-11.928972</v>
      </c>
      <c r="L257" s="8">
        <v>8.0930425289999999</v>
      </c>
      <c r="M257" s="11">
        <f t="shared" si="17"/>
        <v>8.651453171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12.440832658</v>
      </c>
      <c r="J258" s="11">
        <f t="shared" si="16"/>
        <v>12.169512999333334</v>
      </c>
      <c r="K258" s="12">
        <v>-2.4834399999999999</v>
      </c>
      <c r="L258" s="8">
        <v>9.7444731559999997</v>
      </c>
      <c r="M258" s="11">
        <f t="shared" si="17"/>
        <v>8.8165271913333338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13.570908365999998</v>
      </c>
      <c r="J259" s="11">
        <f t="shared" si="16"/>
        <v>15.256255970333333</v>
      </c>
      <c r="K259" s="12">
        <v>38.338614</v>
      </c>
      <c r="L259" s="8">
        <v>35.847620360000001</v>
      </c>
      <c r="M259" s="11">
        <f t="shared" si="17"/>
        <v>17.895045348333333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11.974651250000001</v>
      </c>
      <c r="J260" s="11">
        <f t="shared" si="16"/>
        <v>12.662130757999998</v>
      </c>
      <c r="K260" s="12">
        <v>32.802157999999999</v>
      </c>
      <c r="L260" s="8">
        <v>19.049865949999997</v>
      </c>
      <c r="M260" s="11">
        <f t="shared" si="17"/>
        <v>21.547319822000002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6.2531332489999993</v>
      </c>
      <c r="J261" s="11">
        <f t="shared" si="16"/>
        <v>10.599564288333333</v>
      </c>
      <c r="K261" s="12">
        <v>31.372297</v>
      </c>
      <c r="L261" s="8">
        <v>20.790468923999999</v>
      </c>
      <c r="M261" s="11">
        <f t="shared" si="17"/>
        <v>25.229318411333335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  <row r="274" spans="1:25">
      <c r="A274" s="3">
        <v>45078</v>
      </c>
      <c r="B274" s="8">
        <v>24.207609999999999</v>
      </c>
      <c r="C274" s="37" t="s">
        <v>8</v>
      </c>
      <c r="D274" s="9">
        <f t="shared" ref="D274" si="118">AVERAGE(B272:B274)</f>
        <v>18.874623333333332</v>
      </c>
      <c r="E274" s="12">
        <v>22.305776999999999</v>
      </c>
      <c r="F274" s="8" t="s">
        <v>8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8</v>
      </c>
      <c r="P274" s="11">
        <f t="shared" ref="P274" si="122">+AVERAGE(N272:N274)</f>
        <v>23.378570666666665</v>
      </c>
      <c r="Q274" s="12">
        <v>26.505189000000001</v>
      </c>
      <c r="R274" s="8" t="s">
        <v>8</v>
      </c>
      <c r="S274" s="11">
        <f t="shared" ref="S274" si="123">+AVERAGE(Q272:Q274)</f>
        <v>35.479531333333334</v>
      </c>
      <c r="T274" s="12">
        <v>14.385631500000001</v>
      </c>
      <c r="U274" s="8" t="s">
        <v>8</v>
      </c>
      <c r="V274" s="11">
        <f t="shared" ref="V274" si="124">AVERAGE(T272:T274)</f>
        <v>19.206659833333333</v>
      </c>
      <c r="W274" s="12">
        <v>7.991028</v>
      </c>
      <c r="X274" s="8" t="s">
        <v>8</v>
      </c>
      <c r="Y274" s="11">
        <f t="shared" ref="Y274" si="125">+AVERAGE(W272:W274)</f>
        <v>10.837952666666666</v>
      </c>
    </row>
    <row r="275" spans="1:25">
      <c r="A275" s="3">
        <v>45108</v>
      </c>
      <c r="B275" s="8">
        <v>12.207091999999999</v>
      </c>
      <c r="C275" s="37" t="s">
        <v>8</v>
      </c>
      <c r="D275" s="9">
        <f t="shared" ref="D275" si="126">AVERAGE(B273:B275)</f>
        <v>18.969892333333334</v>
      </c>
      <c r="E275" s="12">
        <v>9.5443040000000003</v>
      </c>
      <c r="F275" s="8" t="s">
        <v>8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8</v>
      </c>
      <c r="P275" s="11">
        <f t="shared" ref="P275" si="130">+AVERAGE(N273:N275)</f>
        <v>14.172964</v>
      </c>
      <c r="Q275" s="12">
        <v>5.4295340000000003</v>
      </c>
      <c r="R275" s="8" t="s">
        <v>8</v>
      </c>
      <c r="S275" s="11">
        <f t="shared" ref="S275" si="131">+AVERAGE(Q273:Q275)</f>
        <v>21.86333466666667</v>
      </c>
      <c r="T275" s="12">
        <v>19.668653500000001</v>
      </c>
      <c r="U275" s="8" t="s">
        <v>8</v>
      </c>
      <c r="V275" s="11">
        <f t="shared" ref="V275" si="132">AVERAGE(T273:T275)</f>
        <v>18.066083000000003</v>
      </c>
      <c r="W275" s="12">
        <v>15.120797</v>
      </c>
      <c r="X275" s="8" t="s">
        <v>8</v>
      </c>
      <c r="Y275" s="11">
        <f t="shared" ref="Y275" si="133">+AVERAGE(W273:W275)</f>
        <v>12.209748666666664</v>
      </c>
    </row>
    <row r="276" spans="1:25">
      <c r="A276" s="3">
        <v>45139</v>
      </c>
      <c r="B276" s="8">
        <v>18.778943999999999</v>
      </c>
      <c r="C276" s="37" t="s">
        <v>8</v>
      </c>
      <c r="D276" s="9">
        <f t="shared" ref="D276" si="134">AVERAGE(B274:B276)</f>
        <v>18.397881999999999</v>
      </c>
      <c r="E276" s="12">
        <v>13.783359000000001</v>
      </c>
      <c r="F276" s="8" t="s">
        <v>8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8</v>
      </c>
      <c r="P276" s="11">
        <f t="shared" ref="P276" si="138">+AVERAGE(N274:N276)</f>
        <v>12.686836999999999</v>
      </c>
      <c r="Q276" s="12">
        <v>14.256591999999999</v>
      </c>
      <c r="R276" s="8" t="s">
        <v>8</v>
      </c>
      <c r="S276" s="11">
        <f t="shared" ref="S276" si="139">+AVERAGE(Q274:Q276)</f>
        <v>15.397105000000002</v>
      </c>
      <c r="T276" s="12">
        <v>26.294102500000001</v>
      </c>
      <c r="U276" s="8" t="s">
        <v>8</v>
      </c>
      <c r="V276" s="11">
        <f t="shared" ref="V276" si="140">AVERAGE(T274:T276)</f>
        <v>20.116129166666667</v>
      </c>
      <c r="W276" s="12">
        <v>6.3510790000000004</v>
      </c>
      <c r="X276" s="8" t="s">
        <v>8</v>
      </c>
      <c r="Y276" s="11">
        <f t="shared" ref="Y276" si="141">+AVERAGE(W274:W276)</f>
        <v>9.8209680000000006</v>
      </c>
    </row>
    <row r="277" spans="1:25">
      <c r="A277" s="3">
        <v>45170</v>
      </c>
      <c r="B277" s="8">
        <v>21.904871</v>
      </c>
      <c r="C277" s="37" t="s">
        <v>8</v>
      </c>
      <c r="D277" s="9">
        <f t="shared" ref="D277" si="142">AVERAGE(B275:B277)</f>
        <v>17.630302333333333</v>
      </c>
      <c r="E277" s="12">
        <v>9.1179810000000003</v>
      </c>
      <c r="F277" s="8" t="s">
        <v>8</v>
      </c>
      <c r="G277" s="9">
        <f t="shared" ref="G277" si="143">AVERAGE(E275:E277)</f>
        <v>10.815214666666668</v>
      </c>
      <c r="H277" s="12">
        <v>1.0854299999999999</v>
      </c>
      <c r="I277" s="8">
        <v>9.696053676</v>
      </c>
      <c r="J277" s="11">
        <f t="shared" ref="J277" si="144">AVERAGE(I275:I277)</f>
        <v>6.2792907793333335</v>
      </c>
      <c r="K277" s="12">
        <v>-0.14369399999999999</v>
      </c>
      <c r="L277" s="8">
        <v>-5.361548827</v>
      </c>
      <c r="M277" s="11">
        <f t="shared" ref="M277" si="145">AVERAGE(L275:L277)</f>
        <v>-5.1419817146666675</v>
      </c>
      <c r="N277" s="12">
        <v>3.7298589999999998</v>
      </c>
      <c r="O277" s="8" t="s">
        <v>8</v>
      </c>
      <c r="P277" s="11">
        <f t="shared" ref="P277" si="146">+AVERAGE(N275:N277)</f>
        <v>7.5816480000000004</v>
      </c>
      <c r="Q277" s="12">
        <v>2.1391629999999999</v>
      </c>
      <c r="R277" s="8" t="s">
        <v>8</v>
      </c>
      <c r="S277" s="11">
        <f t="shared" ref="S277" si="147">+AVERAGE(Q275:Q277)</f>
        <v>7.2750963333333338</v>
      </c>
      <c r="T277" s="12">
        <v>28.112143</v>
      </c>
      <c r="U277" s="8" t="s">
        <v>8</v>
      </c>
      <c r="V277" s="11">
        <f t="shared" ref="V277" si="148">AVERAGE(T275:T277)</f>
        <v>24.691632999999999</v>
      </c>
      <c r="W277" s="12">
        <v>5.7395839999999998</v>
      </c>
      <c r="X277" s="8" t="s">
        <v>8</v>
      </c>
      <c r="Y277" s="11">
        <f t="shared" ref="Y277" si="149">+AVERAGE(W275:W277)</f>
        <v>9.0704866666666675</v>
      </c>
    </row>
    <row r="278" spans="1:25">
      <c r="A278" s="3">
        <v>45200</v>
      </c>
      <c r="B278" s="8">
        <v>6.4496180000000001</v>
      </c>
      <c r="C278" s="37" t="s">
        <v>8</v>
      </c>
      <c r="D278" s="9">
        <f t="shared" ref="D278" si="150">AVERAGE(B276:B278)</f>
        <v>15.711144333333332</v>
      </c>
      <c r="E278" s="12">
        <v>-3.305539</v>
      </c>
      <c r="F278" s="8" t="s">
        <v>8</v>
      </c>
      <c r="G278" s="9">
        <f t="shared" ref="G278" si="151">AVERAGE(E276:E278)</f>
        <v>6.5319336666666672</v>
      </c>
      <c r="H278" s="12">
        <v>-0.36133500000000002</v>
      </c>
      <c r="I278" s="8">
        <v>14.577495756999999</v>
      </c>
      <c r="J278" s="11">
        <f t="shared" ref="J278" si="152">AVERAGE(I276:I278)</f>
        <v>8.675425173999999</v>
      </c>
      <c r="K278" s="12">
        <v>-10.409462</v>
      </c>
      <c r="L278" s="8">
        <v>-0.64408398600000005</v>
      </c>
      <c r="M278" s="11">
        <f t="shared" ref="M278" si="153">AVERAGE(L276:L278)</f>
        <v>-6.1965102063333335</v>
      </c>
      <c r="N278" s="12">
        <v>4.7607030000000004</v>
      </c>
      <c r="O278" s="8" t="s">
        <v>8</v>
      </c>
      <c r="P278" s="11">
        <f t="shared" ref="P278" si="154">+AVERAGE(N276:N278)</f>
        <v>6.4745020000000002</v>
      </c>
      <c r="Q278" s="12">
        <v>-12.352983999999999</v>
      </c>
      <c r="R278" s="8" t="s">
        <v>8</v>
      </c>
      <c r="S278" s="11">
        <f t="shared" ref="S278" si="155">+AVERAGE(Q276:Q278)</f>
        <v>1.3475903333333339</v>
      </c>
      <c r="T278" s="12">
        <v>20.510991000000001</v>
      </c>
      <c r="U278" s="8" t="s">
        <v>8</v>
      </c>
      <c r="V278" s="11">
        <f t="shared" ref="V278" si="156">AVERAGE(T276:T278)</f>
        <v>24.972412166666668</v>
      </c>
      <c r="W278" s="12">
        <v>8.4635470000000002</v>
      </c>
      <c r="X278" s="8" t="s">
        <v>8</v>
      </c>
      <c r="Y278" s="11">
        <f t="shared" ref="Y278" si="157">+AVERAGE(W276:W278)</f>
        <v>6.8514033333333328</v>
      </c>
    </row>
    <row r="279" spans="1:25">
      <c r="A279" s="3">
        <v>45231</v>
      </c>
      <c r="B279" s="8">
        <v>-9.3903130000000008</v>
      </c>
      <c r="C279" s="37" t="s">
        <v>8</v>
      </c>
      <c r="D279" s="9">
        <f t="shared" ref="D279" si="158">AVERAGE(B277:B279)</f>
        <v>6.3213920000000003</v>
      </c>
      <c r="E279" s="12">
        <v>-4.0888059999999999</v>
      </c>
      <c r="F279" s="8" t="s">
        <v>8</v>
      </c>
      <c r="G279" s="9">
        <f t="shared" ref="G279" si="159">AVERAGE(E277:E279)</f>
        <v>0.57454533333333357</v>
      </c>
      <c r="H279" s="12">
        <v>-7.9744710000000003</v>
      </c>
      <c r="I279" s="8">
        <v>3.5585543500000005</v>
      </c>
      <c r="J279" s="11">
        <f t="shared" ref="J279" si="160">AVERAGE(I277:I279)</f>
        <v>9.277367927666667</v>
      </c>
      <c r="K279" s="12">
        <v>-17.545894000000001</v>
      </c>
      <c r="L279" s="8">
        <v>5.8562277899999984</v>
      </c>
      <c r="M279" s="11">
        <f t="shared" ref="M279" si="161">AVERAGE(L277:L279)</f>
        <v>-4.9801674333333899E-2</v>
      </c>
      <c r="N279" s="12">
        <v>-18.603795000000002</v>
      </c>
      <c r="O279" s="8" t="s">
        <v>8</v>
      </c>
      <c r="P279" s="11">
        <f t="shared" ref="P279" si="162">+AVERAGE(N277:N279)</f>
        <v>-3.3710776666666669</v>
      </c>
      <c r="Q279" s="12">
        <v>-13.978569999999999</v>
      </c>
      <c r="R279" s="8" t="s">
        <v>8</v>
      </c>
      <c r="S279" s="11">
        <f t="shared" ref="S279" si="163">+AVERAGE(Q277:Q279)</f>
        <v>-8.064130333333333</v>
      </c>
      <c r="T279" s="12">
        <v>24.592806499999998</v>
      </c>
      <c r="U279" s="8" t="s">
        <v>8</v>
      </c>
      <c r="V279" s="11">
        <f t="shared" ref="V279" si="164">AVERAGE(T277:T279)</f>
        <v>24.405313500000002</v>
      </c>
      <c r="W279" s="12">
        <v>5.7750310000000002</v>
      </c>
      <c r="X279" s="8" t="s">
        <v>8</v>
      </c>
      <c r="Y279" s="11">
        <f t="shared" ref="Y279" si="165">+AVERAGE(W277:W279)</f>
        <v>6.6593873333333322</v>
      </c>
    </row>
    <row r="280" spans="1:25">
      <c r="A280" s="3">
        <v>45261</v>
      </c>
      <c r="B280" s="8">
        <v>-14.649504</v>
      </c>
      <c r="C280" s="37" t="s">
        <v>8</v>
      </c>
      <c r="D280" s="9">
        <f t="shared" ref="D280" si="166">AVERAGE(B278:B280)</f>
        <v>-5.863399666666667</v>
      </c>
      <c r="E280" s="12">
        <v>-0.57141500000000001</v>
      </c>
      <c r="F280" s="8" t="s">
        <v>8</v>
      </c>
      <c r="G280" s="9">
        <f t="shared" ref="G280" si="167">AVERAGE(E278:E280)</f>
        <v>-2.655253333333333</v>
      </c>
      <c r="H280" s="12">
        <v>-4.1480620000000004</v>
      </c>
      <c r="I280" s="8">
        <v>2.9899660719999996</v>
      </c>
      <c r="J280" s="11">
        <f t="shared" ref="J280" si="168">AVERAGE(I278:I280)</f>
        <v>7.0420053929999993</v>
      </c>
      <c r="K280" s="12">
        <v>-23.56916</v>
      </c>
      <c r="L280" s="8">
        <v>-2.0250335749999984</v>
      </c>
      <c r="M280" s="11">
        <f t="shared" ref="M280" si="169">AVERAGE(L278:L280)</f>
        <v>1.0623700763333332</v>
      </c>
      <c r="N280" s="12">
        <v>-8.9402849999999994</v>
      </c>
      <c r="O280" s="8" t="s">
        <v>8</v>
      </c>
      <c r="P280" s="11">
        <f t="shared" ref="P280" si="170">+AVERAGE(N278:N280)</f>
        <v>-7.5944590000000005</v>
      </c>
      <c r="Q280" s="12">
        <v>-5.0902000000000003</v>
      </c>
      <c r="R280" s="8" t="s">
        <v>8</v>
      </c>
      <c r="S280" s="11">
        <f t="shared" ref="S280" si="171">+AVERAGE(Q278:Q280)</f>
        <v>-10.473917999999999</v>
      </c>
      <c r="T280" s="12">
        <v>23.945181999999999</v>
      </c>
      <c r="U280" s="8" t="s">
        <v>8</v>
      </c>
      <c r="V280" s="11">
        <f t="shared" ref="V280" si="172">AVERAGE(T278:T280)</f>
        <v>23.016326500000002</v>
      </c>
      <c r="W280" s="12">
        <v>14.956777000000001</v>
      </c>
      <c r="X280" s="8" t="s">
        <v>8</v>
      </c>
      <c r="Y280" s="11">
        <f t="shared" ref="Y280" si="173">+AVERAGE(W278:W280)</f>
        <v>9.7317850000000004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  <mergeCell ref="A5:A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0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776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685</v>
      </c>
      <c r="C6" s="73"/>
      <c r="D6" s="79"/>
      <c r="E6" s="72" t="s">
        <v>685</v>
      </c>
      <c r="F6" s="73"/>
      <c r="G6" s="79"/>
      <c r="H6" s="72" t="s">
        <v>685</v>
      </c>
      <c r="I6" s="73"/>
      <c r="J6" s="79"/>
      <c r="K6" s="72" t="s">
        <v>685</v>
      </c>
      <c r="L6" s="73"/>
      <c r="M6" s="79"/>
      <c r="N6" s="72" t="s">
        <v>685</v>
      </c>
      <c r="O6" s="73"/>
      <c r="P6" s="79"/>
      <c r="Q6" s="72" t="s">
        <v>685</v>
      </c>
      <c r="R6" s="73"/>
      <c r="S6" s="79"/>
      <c r="T6" s="72" t="s">
        <v>685</v>
      </c>
      <c r="U6" s="73"/>
      <c r="V6" s="79"/>
      <c r="W6" s="72" t="s">
        <v>685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7" t="s">
        <v>8</v>
      </c>
      <c r="D274" s="9">
        <f t="shared" ref="D274" si="118">AVERAGE(B272:B274)</f>
        <v>8.0478446666666663</v>
      </c>
      <c r="E274" s="12">
        <v>-0.97312799999999999</v>
      </c>
      <c r="F274" s="8" t="s">
        <v>8</v>
      </c>
      <c r="G274" s="9">
        <f t="shared" ref="G274" si="119">AVERAGE(E272:E274)</f>
        <v>7.9473956666666661</v>
      </c>
      <c r="H274" s="12">
        <v>7.8215589999999997</v>
      </c>
      <c r="I274" s="8" t="s">
        <v>8</v>
      </c>
      <c r="J274" s="9">
        <f t="shared" ref="J274" si="120">AVERAGE(H272:H274)</f>
        <v>12.443120666666667</v>
      </c>
      <c r="K274" s="12">
        <v>-4.2569999999999997</v>
      </c>
      <c r="L274" s="8" t="s">
        <v>8</v>
      </c>
      <c r="M274" s="9">
        <f t="shared" ref="M274" si="121">AVERAGE(K272:K274)</f>
        <v>5.6486053333333333</v>
      </c>
      <c r="N274" s="12">
        <v>6.2454510000000001</v>
      </c>
      <c r="O274" s="8" t="s">
        <v>8</v>
      </c>
      <c r="P274" s="9">
        <f t="shared" ref="P274" si="122">AVERAGE(N272:N274)</f>
        <v>2.5534773333333334</v>
      </c>
      <c r="Q274" s="12">
        <v>6.7138980000000004</v>
      </c>
      <c r="R274" s="8" t="s">
        <v>8</v>
      </c>
      <c r="S274" s="9">
        <f t="shared" ref="S274" si="123">AVERAGE(Q272:Q274)</f>
        <v>11.457611333333332</v>
      </c>
      <c r="T274" s="12">
        <v>30.596069</v>
      </c>
      <c r="U274" s="8" t="s">
        <v>8</v>
      </c>
      <c r="V274" s="11">
        <f t="shared" ref="V274" si="124">AVERAGE(T272:T274)</f>
        <v>34.767571500000003</v>
      </c>
      <c r="W274" s="12">
        <v>7.1475470000000003</v>
      </c>
      <c r="X274" s="8" t="s">
        <v>8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7" t="s">
        <v>8</v>
      </c>
      <c r="D275" s="9">
        <f t="shared" ref="D275" si="126">AVERAGE(B273:B275)</f>
        <v>4.2489339999999993</v>
      </c>
      <c r="E275" s="12">
        <v>3.5138739999999999</v>
      </c>
      <c r="F275" s="8" t="s">
        <v>8</v>
      </c>
      <c r="G275" s="9">
        <f t="shared" ref="G275" si="127">AVERAGE(E273:E275)</f>
        <v>4.6642369999999991</v>
      </c>
      <c r="H275" s="12">
        <v>-2.511199</v>
      </c>
      <c r="I275" s="8" t="s">
        <v>8</v>
      </c>
      <c r="J275" s="9">
        <f t="shared" ref="J275" si="128">AVERAGE(H273:H275)</f>
        <v>5.9251619999999994</v>
      </c>
      <c r="K275" s="12">
        <v>9.3277680000000007</v>
      </c>
      <c r="L275" s="8" t="s">
        <v>8</v>
      </c>
      <c r="M275" s="9">
        <f t="shared" ref="M275" si="129">AVERAGE(K273:K275)</f>
        <v>2.0762356666666668</v>
      </c>
      <c r="N275" s="12">
        <v>0.35378199999999999</v>
      </c>
      <c r="O275" s="8" t="s">
        <v>8</v>
      </c>
      <c r="P275" s="9">
        <f t="shared" ref="P275" si="130">AVERAGE(N273:N275)</f>
        <v>-0.25509300000000007</v>
      </c>
      <c r="Q275" s="12">
        <v>-2.2095340000000001</v>
      </c>
      <c r="R275" s="8" t="s">
        <v>8</v>
      </c>
      <c r="S275" s="9">
        <f t="shared" ref="S275" si="131">AVERAGE(Q273:Q275)</f>
        <v>3.5576236666666667</v>
      </c>
      <c r="T275" s="12">
        <v>40.977877499999998</v>
      </c>
      <c r="U275" s="8" t="s">
        <v>8</v>
      </c>
      <c r="V275" s="11">
        <f t="shared" ref="V275" si="132">AVERAGE(T273:T275)</f>
        <v>36.555568333333333</v>
      </c>
      <c r="W275" s="12">
        <v>7.066427</v>
      </c>
      <c r="X275" s="8" t="s">
        <v>8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7" t="s">
        <v>8</v>
      </c>
      <c r="D276" s="9">
        <f t="shared" ref="D276" si="134">AVERAGE(B274:B276)</f>
        <v>2.9663990000000005</v>
      </c>
      <c r="E276" s="12">
        <v>-1.7206399999999999</v>
      </c>
      <c r="F276" s="8" t="s">
        <v>8</v>
      </c>
      <c r="G276" s="9">
        <f t="shared" ref="G276" si="135">AVERAGE(E274:E276)</f>
        <v>0.27336866666666665</v>
      </c>
      <c r="H276" s="12">
        <v>3.13734</v>
      </c>
      <c r="I276" s="8" t="s">
        <v>8</v>
      </c>
      <c r="J276" s="9">
        <f t="shared" ref="J276" si="136">AVERAGE(H274:H276)</f>
        <v>2.8158999999999996</v>
      </c>
      <c r="K276" s="12">
        <v>-7.0004670000000004</v>
      </c>
      <c r="L276" s="8" t="s">
        <v>8</v>
      </c>
      <c r="M276" s="9">
        <f t="shared" ref="M276" si="137">AVERAGE(K274:K276)</f>
        <v>-0.64323299999999983</v>
      </c>
      <c r="N276" s="12">
        <v>-5.2632459999999996</v>
      </c>
      <c r="O276" s="8" t="s">
        <v>8</v>
      </c>
      <c r="P276" s="9">
        <f t="shared" ref="P276" si="138">AVERAGE(N274:N276)</f>
        <v>0.44532900000000009</v>
      </c>
      <c r="Q276" s="12">
        <v>-3.7830729999999999</v>
      </c>
      <c r="R276" s="8" t="s">
        <v>8</v>
      </c>
      <c r="S276" s="9">
        <f t="shared" ref="S276" si="139">AVERAGE(Q274:Q276)</f>
        <v>0.24043033333333361</v>
      </c>
      <c r="T276" s="12">
        <v>33.067630000000001</v>
      </c>
      <c r="U276" s="8" t="s">
        <v>8</v>
      </c>
      <c r="V276" s="11">
        <f t="shared" ref="V276" si="140">AVERAGE(T274:T276)</f>
        <v>34.880525500000005</v>
      </c>
      <c r="W276" s="12">
        <v>4.6601270000000001</v>
      </c>
      <c r="X276" s="8" t="s">
        <v>8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7" t="s">
        <v>8</v>
      </c>
      <c r="D277" s="9">
        <f t="shared" ref="D277" si="142">AVERAGE(B275:B277)</f>
        <v>0.95561600000000002</v>
      </c>
      <c r="E277" s="12">
        <v>-5.3726589999999996</v>
      </c>
      <c r="F277" s="8" t="s">
        <v>8</v>
      </c>
      <c r="G277" s="9">
        <f t="shared" ref="G277" si="143">AVERAGE(E275:E277)</f>
        <v>-1.1931416666666665</v>
      </c>
      <c r="H277" s="12">
        <v>13.793889999999999</v>
      </c>
      <c r="I277" s="8" t="s">
        <v>8</v>
      </c>
      <c r="J277" s="9">
        <f t="shared" ref="J277" si="144">AVERAGE(H275:H277)</f>
        <v>4.8066769999999996</v>
      </c>
      <c r="K277" s="12">
        <v>3.8108330000000001</v>
      </c>
      <c r="L277" s="8" t="s">
        <v>8</v>
      </c>
      <c r="M277" s="9">
        <f t="shared" ref="M277" si="145">AVERAGE(K275:K277)</f>
        <v>2.046044666666667</v>
      </c>
      <c r="N277" s="12">
        <v>-3.6494580000000001</v>
      </c>
      <c r="O277" s="8" t="s">
        <v>8</v>
      </c>
      <c r="P277" s="9">
        <f t="shared" ref="P277" si="146">AVERAGE(N275:N277)</f>
        <v>-2.8529739999999997</v>
      </c>
      <c r="Q277" s="12">
        <v>14.846240999999999</v>
      </c>
      <c r="R277" s="8" t="s">
        <v>8</v>
      </c>
      <c r="S277" s="9">
        <f t="shared" ref="S277" si="147">AVERAGE(Q275:Q277)</f>
        <v>2.9512113333333332</v>
      </c>
      <c r="T277" s="12">
        <v>33.001052999999999</v>
      </c>
      <c r="U277" s="8" t="s">
        <v>8</v>
      </c>
      <c r="V277" s="11">
        <f t="shared" ref="V277" si="148">AVERAGE(T275:T277)</f>
        <v>35.682186833333333</v>
      </c>
      <c r="W277" s="12">
        <v>9.2203110000000006</v>
      </c>
      <c r="X277" s="8" t="s">
        <v>8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7" t="s">
        <v>8</v>
      </c>
      <c r="D278" s="9">
        <f t="shared" ref="D278" si="150">AVERAGE(B276:B278)</f>
        <v>-3.3802503333333331</v>
      </c>
      <c r="E278" s="12">
        <v>-9.4129959999999997</v>
      </c>
      <c r="F278" s="8" t="s">
        <v>8</v>
      </c>
      <c r="G278" s="9">
        <f t="shared" ref="G278" si="151">AVERAGE(E276:E278)</f>
        <v>-5.5020983333333335</v>
      </c>
      <c r="H278" s="12">
        <v>-1.044495</v>
      </c>
      <c r="I278" s="8" t="s">
        <v>8</v>
      </c>
      <c r="J278" s="9">
        <f t="shared" ref="J278" si="152">AVERAGE(H276:H278)</f>
        <v>5.2955783333333333</v>
      </c>
      <c r="K278" s="12">
        <v>-2.968423</v>
      </c>
      <c r="L278" s="8" t="s">
        <v>8</v>
      </c>
      <c r="M278" s="9">
        <f t="shared" ref="M278" si="153">AVERAGE(K276:K278)</f>
        <v>-2.0526856666666666</v>
      </c>
      <c r="N278" s="12">
        <v>-4.1656560000000002</v>
      </c>
      <c r="O278" s="8" t="s">
        <v>8</v>
      </c>
      <c r="P278" s="9">
        <f t="shared" ref="P278" si="154">AVERAGE(N276:N278)</f>
        <v>-4.3594533333333336</v>
      </c>
      <c r="Q278" s="12">
        <v>10.746249000000001</v>
      </c>
      <c r="R278" s="8" t="s">
        <v>8</v>
      </c>
      <c r="S278" s="9">
        <f t="shared" ref="S278" si="155">AVERAGE(Q276:Q278)</f>
        <v>7.2698056666666666</v>
      </c>
      <c r="T278" s="12">
        <v>30.5968275</v>
      </c>
      <c r="U278" s="8" t="s">
        <v>8</v>
      </c>
      <c r="V278" s="11">
        <f t="shared" ref="V278" si="156">AVERAGE(T276:T278)</f>
        <v>32.221836833333334</v>
      </c>
      <c r="W278" s="12">
        <v>6.4146299999999998</v>
      </c>
      <c r="X278" s="8" t="s">
        <v>8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7" t="s">
        <v>8</v>
      </c>
      <c r="D279" s="9">
        <f t="shared" ref="D279" si="158">AVERAGE(B277:B279)</f>
        <v>-3.1142336666666668</v>
      </c>
      <c r="E279" s="12">
        <v>0.331264</v>
      </c>
      <c r="F279" s="8" t="s">
        <v>8</v>
      </c>
      <c r="G279" s="9">
        <f t="shared" ref="G279" si="159">AVERAGE(E277:E279)</f>
        <v>-4.8181303333333325</v>
      </c>
      <c r="H279" s="12">
        <v>6.7772350000000001</v>
      </c>
      <c r="I279" s="8" t="s">
        <v>8</v>
      </c>
      <c r="J279" s="9">
        <f t="shared" ref="J279" si="160">AVERAGE(H277:H279)</f>
        <v>6.5088766666666666</v>
      </c>
      <c r="K279" s="12">
        <v>0.36537900000000001</v>
      </c>
      <c r="L279" s="8" t="s">
        <v>8</v>
      </c>
      <c r="M279" s="9">
        <f t="shared" ref="M279" si="161">AVERAGE(K277:K279)</f>
        <v>0.40259633333333333</v>
      </c>
      <c r="N279" s="12">
        <v>-1.2304619999999999</v>
      </c>
      <c r="O279" s="8" t="s">
        <v>8</v>
      </c>
      <c r="P279" s="9">
        <f t="shared" ref="P279" si="162">AVERAGE(N277:N279)</f>
        <v>-3.0151920000000003</v>
      </c>
      <c r="Q279" s="12">
        <v>13.586587</v>
      </c>
      <c r="R279" s="8" t="s">
        <v>8</v>
      </c>
      <c r="S279" s="9">
        <f t="shared" ref="S279" si="163">AVERAGE(Q277:Q279)</f>
        <v>13.059692333333333</v>
      </c>
      <c r="T279" s="12">
        <v>28.260809999999999</v>
      </c>
      <c r="U279" s="8" t="s">
        <v>8</v>
      </c>
      <c r="V279" s="11">
        <f t="shared" ref="V279" si="164">AVERAGE(T277:T279)</f>
        <v>30.619563499999998</v>
      </c>
      <c r="W279" s="12">
        <v>19.745387000000001</v>
      </c>
      <c r="X279" s="8" t="s">
        <v>8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7" t="s">
        <v>8</v>
      </c>
      <c r="D280" s="9">
        <f t="shared" ref="D280" si="166">AVERAGE(B278:B280)</f>
        <v>-4.0479039999999999</v>
      </c>
      <c r="E280" s="12">
        <v>7.8133999999999995E-2</v>
      </c>
      <c r="F280" s="8" t="s">
        <v>8</v>
      </c>
      <c r="G280" s="9">
        <f t="shared" ref="G280" si="167">AVERAGE(E278:E280)</f>
        <v>-3.0011993333333327</v>
      </c>
      <c r="H280" s="12">
        <v>3.3802840000000001</v>
      </c>
      <c r="I280" s="8" t="s">
        <v>8</v>
      </c>
      <c r="J280" s="9">
        <f t="shared" ref="J280" si="168">AVERAGE(H278:H280)</f>
        <v>3.0376746666666663</v>
      </c>
      <c r="K280" s="12">
        <v>4.2272980000000002</v>
      </c>
      <c r="L280" s="8" t="s">
        <v>8</v>
      </c>
      <c r="M280" s="9">
        <f t="shared" ref="M280" si="169">AVERAGE(K278:K280)</f>
        <v>0.54141800000000007</v>
      </c>
      <c r="N280" s="12">
        <v>3.599904</v>
      </c>
      <c r="O280" s="8" t="s">
        <v>8</v>
      </c>
      <c r="P280" s="9">
        <f t="shared" ref="P280" si="170">AVERAGE(N278:N280)</f>
        <v>-0.5987380000000001</v>
      </c>
      <c r="Q280" s="12">
        <v>-2.3516569999999999</v>
      </c>
      <c r="R280" s="8" t="s">
        <v>8</v>
      </c>
      <c r="S280" s="9">
        <f t="shared" ref="S280" si="171">AVERAGE(Q278:Q280)</f>
        <v>7.327059666666667</v>
      </c>
      <c r="T280" s="12">
        <v>33.319114499999998</v>
      </c>
      <c r="U280" s="8" t="s">
        <v>8</v>
      </c>
      <c r="V280" s="11">
        <f t="shared" ref="V280" si="172">AVERAGE(T278:T280)</f>
        <v>30.725583999999998</v>
      </c>
      <c r="W280" s="12">
        <v>19.561015000000001</v>
      </c>
      <c r="X280" s="8" t="s">
        <v>8</v>
      </c>
      <c r="Y280" s="9">
        <f t="shared" ref="Y280" si="173">AVERAGE(W278:W280)</f>
        <v>15.240344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A5:A7"/>
    <mergeCell ref="T5:V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A98" sqref="A98"/>
    </sheetView>
  </sheetViews>
  <sheetFormatPr defaultRowHeight="15"/>
  <sheetData>
    <row r="1" spans="1:39">
      <c r="A1" s="5" t="s">
        <v>779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734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2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-1.1943167500000005</v>
      </c>
      <c r="C8" s="37">
        <v>15.886138686000001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8.1538673550000027</v>
      </c>
      <c r="D9" s="9">
        <f>AVERAGE(C8:C9)</f>
        <v>12.020003020500003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5.798428629</v>
      </c>
      <c r="D10" s="9">
        <f t="shared" ref="D10:D73" si="0">AVERAGE(C9:C10)</f>
        <v>6.9761479920000014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18.593590952</v>
      </c>
      <c r="D11" s="9">
        <f t="shared" si="0"/>
        <v>12.1960097905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8.4729382150000028</v>
      </c>
      <c r="D12" s="9">
        <f t="shared" si="0"/>
        <v>13.533264583500001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6.4581709190000005</v>
      </c>
      <c r="D13" s="9">
        <f t="shared" si="0"/>
        <v>7.4655545670000016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6.738657461999999</v>
      </c>
      <c r="D14" s="9">
        <f t="shared" si="0"/>
        <v>6.5984141904999998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-3.3008474769999987</v>
      </c>
      <c r="D15" s="9">
        <f t="shared" si="0"/>
        <v>1.7189049925000002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-11.989913623</v>
      </c>
      <c r="D16" s="9">
        <f t="shared" si="0"/>
        <v>-7.6453805499999987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8.9587655920000024</v>
      </c>
      <c r="D17" s="9">
        <f t="shared" si="0"/>
        <v>-1.5155740154999986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0.47768107499999957</v>
      </c>
      <c r="D18" s="9">
        <f t="shared" si="0"/>
        <v>4.718223333500001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2.066954904000001</v>
      </c>
      <c r="D19" s="9">
        <f t="shared" si="0"/>
        <v>1.2723179895000003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9.1039507810000018</v>
      </c>
      <c r="D20" s="9">
        <f t="shared" si="0"/>
        <v>5.5854528425000014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17.019284536000001</v>
      </c>
      <c r="D21" s="9">
        <f t="shared" si="0"/>
        <v>13.061617658500001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8.0372844539999999</v>
      </c>
      <c r="D22" s="9">
        <f t="shared" si="0"/>
        <v>12.528284495000001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5.1702360419999991</v>
      </c>
      <c r="D23" s="9">
        <f t="shared" si="0"/>
        <v>6.6037602479999995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3.3817706320000021</v>
      </c>
      <c r="D24" s="9">
        <f t="shared" si="0"/>
        <v>4.2760033370000006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-5.8717321659999993</v>
      </c>
      <c r="D25" s="9">
        <f t="shared" si="0"/>
        <v>-1.2449807669999986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1.6925859199999995</v>
      </c>
      <c r="D26" s="9">
        <f t="shared" si="0"/>
        <v>-2.0895731230000001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4.9643959879999997</v>
      </c>
      <c r="D27" s="9">
        <f t="shared" si="0"/>
        <v>3.3284909539999994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6.5448746930000006</v>
      </c>
      <c r="D28" s="9">
        <f t="shared" si="0"/>
        <v>5.7546353405000001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11.902912155000003</v>
      </c>
      <c r="D29" s="9">
        <f t="shared" si="0"/>
        <v>9.2238934240000017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10.064594701999999</v>
      </c>
      <c r="D30" s="9">
        <f t="shared" si="0"/>
        <v>10.983753428500002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14.335703551</v>
      </c>
      <c r="D31" s="9">
        <f t="shared" si="0"/>
        <v>12.200149126499999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19.225674366</v>
      </c>
      <c r="D32" s="9">
        <f t="shared" si="0"/>
        <v>16.780688958500001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20.382960144000002</v>
      </c>
      <c r="D33" s="9">
        <f t="shared" si="0"/>
        <v>19.804317255000001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24.527516705</v>
      </c>
      <c r="D34" s="9">
        <f t="shared" si="0"/>
        <v>22.455238424500003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19.735140891</v>
      </c>
      <c r="D35" s="9">
        <f t="shared" si="0"/>
        <v>22.131328797999998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14.940786231999999</v>
      </c>
      <c r="D36" s="9">
        <f t="shared" si="0"/>
        <v>17.337963561500001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10.810774113000001</v>
      </c>
      <c r="D37" s="9">
        <f t="shared" si="0"/>
        <v>12.875780172500001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1.7295005379999999</v>
      </c>
      <c r="D38" s="9">
        <f t="shared" si="0"/>
        <v>6.2701373255000004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0.62842819500000147</v>
      </c>
      <c r="D39" s="9">
        <f t="shared" si="0"/>
        <v>1.1789643665000007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-12.258782467999998</v>
      </c>
      <c r="D40" s="9">
        <f t="shared" si="0"/>
        <v>-5.8151771364999982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-14.184655959000001</v>
      </c>
      <c r="D41" s="9">
        <f t="shared" si="0"/>
        <v>-13.221719213499998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-1.9693279930000003</v>
      </c>
      <c r="D42" s="9">
        <f t="shared" si="0"/>
        <v>-8.0769919760000004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1.7090153819999996</v>
      </c>
      <c r="D43" s="9">
        <f t="shared" si="0"/>
        <v>-0.13015630550000035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3.2136384739999997</v>
      </c>
      <c r="D44" s="9">
        <f t="shared" si="0"/>
        <v>2.4613269279999996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0.35607364699999877</v>
      </c>
      <c r="D45" s="9">
        <f t="shared" si="0"/>
        <v>1.7848560604999992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-1.8791794850000003</v>
      </c>
      <c r="D46" s="9">
        <f t="shared" si="0"/>
        <v>-0.76155291900000077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0.65237912200000014</v>
      </c>
      <c r="D47" s="9">
        <f t="shared" si="0"/>
        <v>-0.61340018150000009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-3.0985163170000014</v>
      </c>
      <c r="D48" s="9">
        <f t="shared" si="0"/>
        <v>-1.2230685975000006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-4.9644256559999995</v>
      </c>
      <c r="D49" s="9">
        <f t="shared" si="0"/>
        <v>-4.0314709865000005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-5.0495682940000002</v>
      </c>
      <c r="D50" s="9">
        <f t="shared" si="0"/>
        <v>-5.0069969749999998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-21.798535555000001</v>
      </c>
      <c r="D51" s="9">
        <f t="shared" si="0"/>
        <v>-13.424051924500001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-21.769726429999999</v>
      </c>
      <c r="D52" s="9">
        <f t="shared" si="0"/>
        <v>-21.7841309925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-19.894689460000002</v>
      </c>
      <c r="D53" s="9">
        <f t="shared" si="0"/>
        <v>-20.832207945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-27.696258199999995</v>
      </c>
      <c r="D54" s="9">
        <f t="shared" si="0"/>
        <v>-23.795473829999999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-18.856772586000002</v>
      </c>
      <c r="D55" s="9">
        <f t="shared" si="0"/>
        <v>-23.276515392999997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-13.716846189</v>
      </c>
      <c r="D56" s="9">
        <f t="shared" si="0"/>
        <v>-16.2868093875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-16.984025312</v>
      </c>
      <c r="D57" s="9">
        <f t="shared" si="0"/>
        <v>-15.350435750500001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-14.064471705999999</v>
      </c>
      <c r="D58" s="9">
        <f t="shared" si="0"/>
        <v>-15.524248509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-2.9804861639999984</v>
      </c>
      <c r="D59" s="9">
        <f t="shared" si="0"/>
        <v>-8.5224789349999988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-2.7520178310000016</v>
      </c>
      <c r="D60" s="9">
        <f t="shared" si="0"/>
        <v>-2.8662519975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1.8773661919999984</v>
      </c>
      <c r="D61" s="9">
        <f t="shared" si="0"/>
        <v>-0.4373258195000016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4.8334056629999989</v>
      </c>
      <c r="D62" s="9">
        <f t="shared" si="0"/>
        <v>3.3553859274999986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3.0897961369999987</v>
      </c>
      <c r="D63" s="9">
        <f t="shared" si="0"/>
        <v>3.9616008999999988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10.477976417000001</v>
      </c>
      <c r="D64" s="9">
        <f t="shared" si="0"/>
        <v>6.7838862769999997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8.6372352099999983</v>
      </c>
      <c r="D65" s="9">
        <f t="shared" si="0"/>
        <v>9.5576058135000004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7.5669188310000015</v>
      </c>
      <c r="D66" s="9">
        <f t="shared" si="0"/>
        <v>8.1020770204999994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6.1377075600000008</v>
      </c>
      <c r="D67" s="9">
        <f t="shared" si="0"/>
        <v>6.8523131955000007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780</v>
      </c>
      <c r="B68" s="8">
        <v>0.21847575000000097</v>
      </c>
      <c r="C68" s="37">
        <v>10.489971442000002</v>
      </c>
      <c r="D68" s="9">
        <f t="shared" si="0"/>
        <v>8.3138395010000004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781</v>
      </c>
      <c r="B69" s="8">
        <v>24.261559750000004</v>
      </c>
      <c r="C69" s="37">
        <v>10.673839752000003</v>
      </c>
      <c r="D69" s="9">
        <f t="shared" si="0"/>
        <v>10.581905597000002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782</v>
      </c>
      <c r="B70" s="8">
        <v>20.360076750000005</v>
      </c>
      <c r="C70" s="37">
        <v>15.118234322000005</v>
      </c>
      <c r="D70" s="9">
        <f t="shared" si="0"/>
        <v>12.896037037000003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783</v>
      </c>
      <c r="B71" s="8">
        <v>-1.1294852499999988</v>
      </c>
      <c r="C71" s="37">
        <v>6.6056729210000018</v>
      </c>
      <c r="D71" s="9">
        <f t="shared" si="0"/>
        <v>10.861953621500003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784</v>
      </c>
      <c r="B72" s="8">
        <v>1.320351750000001</v>
      </c>
      <c r="C72" s="37">
        <v>13.289664930000001</v>
      </c>
      <c r="D72" s="9">
        <f t="shared" si="0"/>
        <v>9.9476689255000004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785</v>
      </c>
      <c r="B73" s="8">
        <v>28.546625750000004</v>
      </c>
      <c r="C73" s="37">
        <v>14.348809021000005</v>
      </c>
      <c r="D73" s="9">
        <f t="shared" si="0"/>
        <v>13.819236975500003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786</v>
      </c>
      <c r="B74" s="8">
        <v>16.656790749999999</v>
      </c>
      <c r="C74" s="37">
        <v>10.734803106999999</v>
      </c>
      <c r="D74" s="9">
        <f t="shared" ref="D74:D92" si="3">AVERAGE(C73:C74)</f>
        <v>12.541806064000003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787</v>
      </c>
      <c r="B75" s="8">
        <v>14.867517750000001</v>
      </c>
      <c r="C75" s="37">
        <v>22.223658481000001</v>
      </c>
      <c r="D75" s="9">
        <f t="shared" si="3"/>
        <v>16.479230793999999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788</v>
      </c>
      <c r="B76" s="8">
        <v>4.2250607500000008</v>
      </c>
      <c r="C76" s="37">
        <v>18.031178053000001</v>
      </c>
      <c r="D76" s="9">
        <f t="shared" si="3"/>
        <v>20.127418267000003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789</v>
      </c>
      <c r="B77" s="8">
        <v>32.143332749999999</v>
      </c>
      <c r="C77" s="37">
        <v>17.024581818999998</v>
      </c>
      <c r="D77" s="9">
        <f t="shared" si="3"/>
        <v>17.527879935999998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790</v>
      </c>
      <c r="B78" s="8">
        <v>21.007962750000004</v>
      </c>
      <c r="C78" s="37">
        <v>14.540672980000004</v>
      </c>
      <c r="D78" s="9">
        <f t="shared" si="3"/>
        <v>15.782627399500001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791</v>
      </c>
      <c r="B79" s="8">
        <v>8.8241997500000018</v>
      </c>
      <c r="C79" s="37">
        <v>15.949351207000003</v>
      </c>
      <c r="D79" s="9">
        <f t="shared" si="3"/>
        <v>15.245012093500003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792</v>
      </c>
      <c r="B80" s="8">
        <v>-3.1796962499999992</v>
      </c>
      <c r="C80" s="37">
        <v>12.273361594000001</v>
      </c>
      <c r="D80" s="9">
        <f t="shared" si="3"/>
        <v>14.111356400500002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793</v>
      </c>
      <c r="B81" s="8">
        <v>27.378850749999998</v>
      </c>
      <c r="C81" s="37">
        <v>11.441956352999998</v>
      </c>
      <c r="D81" s="9">
        <f t="shared" si="3"/>
        <v>11.8576589735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794</v>
      </c>
      <c r="B82" s="8">
        <v>17.78349875</v>
      </c>
      <c r="C82" s="37">
        <v>10.208195452</v>
      </c>
      <c r="D82" s="9">
        <f t="shared" si="3"/>
        <v>10.8250759025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795</v>
      </c>
      <c r="B83" s="8">
        <v>5.1083297500000011</v>
      </c>
      <c r="C83" s="37">
        <v>13.308251756000001</v>
      </c>
      <c r="D83" s="9">
        <f t="shared" si="3"/>
        <v>11.758223604000001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796</v>
      </c>
      <c r="B84" s="8">
        <v>-48.374725249999997</v>
      </c>
      <c r="C84" s="37">
        <v>-32.435856784999999</v>
      </c>
      <c r="D84" s="9">
        <f t="shared" si="3"/>
        <v>-9.563802514499999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797</v>
      </c>
      <c r="B85" s="8">
        <v>-48.800225249999997</v>
      </c>
      <c r="C85" s="37">
        <v>-65.277878337000004</v>
      </c>
      <c r="D85" s="9">
        <f t="shared" si="3"/>
        <v>-48.856867561000001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798</v>
      </c>
      <c r="B86" s="8">
        <v>10.128666750000001</v>
      </c>
      <c r="C86" s="37">
        <v>1.3595431710000003</v>
      </c>
      <c r="D86" s="9">
        <f t="shared" si="3"/>
        <v>-31.959167583000003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799</v>
      </c>
      <c r="B87" s="8">
        <v>-15.85996525</v>
      </c>
      <c r="C87" s="37">
        <v>-5.7690930639999998</v>
      </c>
      <c r="D87" s="9">
        <f t="shared" si="3"/>
        <v>-2.2047749464999997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800</v>
      </c>
      <c r="B88" s="8">
        <v>-26.59171525</v>
      </c>
      <c r="C88" s="37">
        <v>-11.244958124</v>
      </c>
      <c r="D88" s="9">
        <f t="shared" si="3"/>
        <v>-8.5070255939999999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801</v>
      </c>
      <c r="B89" s="8">
        <v>20.875322000000001</v>
      </c>
      <c r="C89" s="37">
        <v>4.3296535270000014</v>
      </c>
      <c r="D89" s="9">
        <f t="shared" si="3"/>
        <v>-3.4576522984999993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802</v>
      </c>
      <c r="B90" s="8">
        <v>17.595604999999999</v>
      </c>
      <c r="C90" s="37">
        <v>7.4575976599999994</v>
      </c>
      <c r="D90" s="9">
        <f t="shared" si="3"/>
        <v>5.8936255935000004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803</v>
      </c>
      <c r="B91" s="8">
        <v>0.98626899999999995</v>
      </c>
      <c r="C91" s="37">
        <v>13.47062343</v>
      </c>
      <c r="D91" s="9">
        <f t="shared" si="3"/>
        <v>10.464110545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15.142304885</v>
      </c>
      <c r="D92" s="9">
        <f t="shared" si="3"/>
        <v>14.306464157499999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11.321142379000001</v>
      </c>
      <c r="D93" s="9">
        <f t="shared" ref="D93" si="5">AVERAGE(C92:C93)</f>
        <v>13.231723632000001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10.817769988999999</v>
      </c>
      <c r="D94" s="9">
        <f t="shared" ref="D94" si="8">AVERAGE(C93:C94)</f>
        <v>11.069456184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5.9623066090000005</v>
      </c>
      <c r="D95" s="9">
        <f t="shared" ref="D95" si="11">AVERAGE(C94:C95)</f>
        <v>8.3900382990000004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16.435638360000002</v>
      </c>
      <c r="D96" s="9">
        <f t="shared" ref="D96" si="14">AVERAGE(C95:C96)</f>
        <v>11.1989724845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97" spans="1:38">
      <c r="A97" s="3">
        <v>45108</v>
      </c>
      <c r="B97" s="8">
        <v>20.401527999999999</v>
      </c>
      <c r="C97" s="37">
        <v>3.895380694</v>
      </c>
      <c r="D97" s="9">
        <f t="shared" ref="D97" si="17">AVERAGE(C96:C97)</f>
        <v>10.165509527000001</v>
      </c>
      <c r="E97" s="8">
        <v>13.754512</v>
      </c>
      <c r="F97" s="37" t="s">
        <v>8</v>
      </c>
      <c r="G97" s="9">
        <f t="shared" ref="G97" si="18">AVERAGE(E96:E97)</f>
        <v>13.9189235</v>
      </c>
      <c r="H97" s="8">
        <v>88.984639000000001</v>
      </c>
      <c r="I97" s="37" t="s">
        <v>8</v>
      </c>
      <c r="J97" s="9">
        <f t="shared" ref="J97" si="19">+AVERAGE(H96:H97)</f>
        <v>88.504321500000003</v>
      </c>
      <c r="K97" s="37">
        <v>38.356900000000003</v>
      </c>
      <c r="L97" s="37" t="s">
        <v>8</v>
      </c>
      <c r="M97" s="37">
        <v>35.129033</v>
      </c>
      <c r="N97" s="37" t="s">
        <v>8</v>
      </c>
      <c r="O97" s="37">
        <v>10.172853999999999</v>
      </c>
      <c r="P97" s="37" t="s">
        <v>8</v>
      </c>
      <c r="Q97" s="37">
        <v>4.6880240000000004</v>
      </c>
      <c r="R97" s="37" t="s">
        <v>8</v>
      </c>
      <c r="S97" s="37">
        <v>4.4302460000000004</v>
      </c>
      <c r="T97" s="37" t="s">
        <v>8</v>
      </c>
      <c r="U97" s="37">
        <v>26.843603000000002</v>
      </c>
      <c r="V97" s="37" t="s">
        <v>8</v>
      </c>
      <c r="W97" s="37">
        <v>29.098517999999999</v>
      </c>
      <c r="X97" s="37" t="s">
        <v>8</v>
      </c>
      <c r="Y97" s="37">
        <v>29.514444999999998</v>
      </c>
      <c r="Z97" s="37" t="s">
        <v>8</v>
      </c>
      <c r="AA97" s="37">
        <v>26.236602000000001</v>
      </c>
      <c r="AB97" s="37" t="s">
        <v>8</v>
      </c>
      <c r="AC97" s="37">
        <v>7.1452239999999998</v>
      </c>
      <c r="AD97" s="37" t="s">
        <v>8</v>
      </c>
      <c r="AE97" s="37">
        <v>7.6133999999999993E-2</v>
      </c>
      <c r="AF97" s="37" t="s">
        <v>8</v>
      </c>
      <c r="AG97" s="37">
        <v>1.751806</v>
      </c>
      <c r="AH97" s="37" t="s">
        <v>8</v>
      </c>
      <c r="AI97" s="37">
        <v>9.5032940000000004</v>
      </c>
      <c r="AJ97" s="37" t="s">
        <v>8</v>
      </c>
      <c r="AK97" s="37">
        <v>25.772493999999998</v>
      </c>
      <c r="AL97" s="37" t="s">
        <v>8</v>
      </c>
    </row>
    <row r="98" spans="1:38">
      <c r="A98" s="3">
        <v>45200</v>
      </c>
      <c r="B98" s="8">
        <v>12.817015</v>
      </c>
      <c r="C98" s="37">
        <v>1.6967996979999995</v>
      </c>
      <c r="D98" s="9">
        <f t="shared" ref="D98" si="20">AVERAGE(C97:C98)</f>
        <v>2.7960901959999998</v>
      </c>
      <c r="E98" s="8">
        <v>17.480544999999999</v>
      </c>
      <c r="F98" s="37" t="s">
        <v>8</v>
      </c>
      <c r="G98" s="9">
        <f t="shared" ref="G98" si="21">AVERAGE(E97:E98)</f>
        <v>15.617528499999999</v>
      </c>
      <c r="H98" s="8">
        <v>90.024407999999994</v>
      </c>
      <c r="I98" s="37" t="s">
        <v>8</v>
      </c>
      <c r="J98" s="9">
        <f t="shared" ref="J98" si="22">+AVERAGE(H97:H98)</f>
        <v>89.504523500000005</v>
      </c>
      <c r="K98" s="37">
        <v>51.433622</v>
      </c>
      <c r="L98" s="37" t="s">
        <v>8</v>
      </c>
      <c r="M98" s="37">
        <v>40.455978000000002</v>
      </c>
      <c r="N98" s="37" t="s">
        <v>8</v>
      </c>
      <c r="O98" s="37">
        <v>20.109012</v>
      </c>
      <c r="P98" s="37" t="s">
        <v>8</v>
      </c>
      <c r="Q98" s="37">
        <v>2.490777</v>
      </c>
      <c r="R98" s="37" t="s">
        <v>8</v>
      </c>
      <c r="S98" s="37">
        <v>8.7760449999999999</v>
      </c>
      <c r="T98" s="37" t="s">
        <v>8</v>
      </c>
      <c r="U98" s="37">
        <v>21.201993999999999</v>
      </c>
      <c r="V98" s="37" t="s">
        <v>8</v>
      </c>
      <c r="W98" s="37">
        <v>22.404139000000001</v>
      </c>
      <c r="X98" s="37" t="s">
        <v>8</v>
      </c>
      <c r="Y98" s="37">
        <v>46.327286999999998</v>
      </c>
      <c r="Z98" s="37" t="s">
        <v>8</v>
      </c>
      <c r="AA98" s="37">
        <v>21.498242999999999</v>
      </c>
      <c r="AB98" s="37" t="s">
        <v>8</v>
      </c>
      <c r="AC98" s="37">
        <v>2.8754179999999998</v>
      </c>
      <c r="AD98" s="37" t="s">
        <v>8</v>
      </c>
      <c r="AE98" s="37">
        <v>0.76055099999999998</v>
      </c>
      <c r="AF98" s="37" t="s">
        <v>8</v>
      </c>
      <c r="AG98" s="37">
        <v>6.2037339999999999</v>
      </c>
      <c r="AH98" s="37" t="s">
        <v>8</v>
      </c>
      <c r="AI98" s="37">
        <v>9.3418379999999992</v>
      </c>
      <c r="AJ98" s="37" t="s">
        <v>8</v>
      </c>
      <c r="AK98" s="37">
        <v>12.992929999999999</v>
      </c>
      <c r="AL98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C6:AD6"/>
    <mergeCell ref="AE6:AF6"/>
    <mergeCell ref="AG6:AH6"/>
    <mergeCell ref="AI6:AJ6"/>
    <mergeCell ref="M6:N6"/>
    <mergeCell ref="O6:P6"/>
    <mergeCell ref="Q6:R6"/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98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L111" sqref="L111"/>
    </sheetView>
  </sheetViews>
  <sheetFormatPr defaultRowHeight="15"/>
  <sheetData>
    <row r="1" spans="1:39">
      <c r="A1" s="5" t="s">
        <v>813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734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429</v>
      </c>
      <c r="C6" s="73"/>
      <c r="D6" s="79"/>
      <c r="E6" s="72" t="s">
        <v>429</v>
      </c>
      <c r="F6" s="73"/>
      <c r="G6" s="79"/>
      <c r="H6" s="72" t="s">
        <v>429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40.900626049999993</v>
      </c>
      <c r="C8" s="37">
        <v>43.387665905999995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-6.6585579670000001</v>
      </c>
      <c r="D9" s="9">
        <f>AVERAGE(C8:C9)</f>
        <v>18.364553969499998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-16.798205683000006</v>
      </c>
      <c r="D10" s="9">
        <f>AVERAGE(C9:C10)</f>
        <v>-11.728381825000003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64.899416191</v>
      </c>
      <c r="D11" s="9">
        <f t="shared" ref="D11:D74" si="1">AVERAGE(C10:C11)</f>
        <v>24.050605253999997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2.7165188619999983</v>
      </c>
      <c r="D12" s="9">
        <f t="shared" si="1"/>
        <v>33.807967526500001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0.37213583499999459</v>
      </c>
      <c r="D13" s="9">
        <f t="shared" si="1"/>
        <v>1.5443273484999964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-21.06585251500001</v>
      </c>
      <c r="D14" s="9">
        <f t="shared" si="1"/>
        <v>-10.346858340000008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-11.203577699</v>
      </c>
      <c r="D15" s="9">
        <f t="shared" si="1"/>
        <v>-16.134715107000005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-12.289838309000006</v>
      </c>
      <c r="D16" s="9">
        <f t="shared" si="1"/>
        <v>-11.746708004000002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-3.5318549620000042</v>
      </c>
      <c r="D17" s="9">
        <f t="shared" si="1"/>
        <v>-7.9108466355000049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1.7404840919999982</v>
      </c>
      <c r="D18" s="9">
        <f t="shared" si="1"/>
        <v>-0.89568543500000297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-7.4520542170000041</v>
      </c>
      <c r="D19" s="9">
        <f t="shared" si="1"/>
        <v>-2.855785062500003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6.4071604909999982</v>
      </c>
      <c r="D20" s="9">
        <f t="shared" si="1"/>
        <v>-0.52244686300000298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25.712988167999992</v>
      </c>
      <c r="D21" s="9">
        <f t="shared" si="1"/>
        <v>16.060074329499994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22.203412252999996</v>
      </c>
      <c r="D22" s="9">
        <f t="shared" si="1"/>
        <v>23.958200210499996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7.9812401430000008</v>
      </c>
      <c r="D23" s="9">
        <f t="shared" si="1"/>
        <v>15.092326197999999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5.4160155819999982</v>
      </c>
      <c r="D24" s="9">
        <f t="shared" si="1"/>
        <v>6.6986278624999995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12.802906720999996</v>
      </c>
      <c r="D25" s="9">
        <f t="shared" si="1"/>
        <v>9.1094611514999961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-1.6645243910000045</v>
      </c>
      <c r="D26" s="9">
        <f t="shared" si="1"/>
        <v>5.5691911649999959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-1.0834207160000027</v>
      </c>
      <c r="D27" s="9">
        <f t="shared" si="1"/>
        <v>-1.3739725535000036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-18.277752051</v>
      </c>
      <c r="D28" s="9">
        <f t="shared" si="1"/>
        <v>-9.6805863835000014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-25.534519153000002</v>
      </c>
      <c r="D29" s="9">
        <f t="shared" si="1"/>
        <v>-21.906135601999999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12.650854840999994</v>
      </c>
      <c r="D30" s="9">
        <f t="shared" si="1"/>
        <v>-6.4418321560000038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29.187928952999997</v>
      </c>
      <c r="D31" s="9">
        <f t="shared" si="1"/>
        <v>20.919391896999997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16.203940792000001</v>
      </c>
      <c r="D32" s="9">
        <f t="shared" si="1"/>
        <v>22.695934872499997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-15.798022320000003</v>
      </c>
      <c r="D33" s="9">
        <f t="shared" si="1"/>
        <v>0.20295923599999899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20.603237301999993</v>
      </c>
      <c r="D34" s="9">
        <f t="shared" si="1"/>
        <v>2.402607490999995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0.23480393400000565</v>
      </c>
      <c r="D35" s="9">
        <f t="shared" si="1"/>
        <v>10.419020617999999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18.273362698999996</v>
      </c>
      <c r="D36" s="9">
        <f t="shared" si="1"/>
        <v>9.2540833165000009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-6.8540984820000048</v>
      </c>
      <c r="D37" s="9">
        <f t="shared" si="1"/>
        <v>5.7096321084999957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-17.579992458</v>
      </c>
      <c r="D38" s="9">
        <f t="shared" si="1"/>
        <v>-12.217045470000002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8.4161203049999997</v>
      </c>
      <c r="D39" s="9">
        <f t="shared" si="1"/>
        <v>-4.5819360764999999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-19.728665462000009</v>
      </c>
      <c r="D40" s="9">
        <f t="shared" si="1"/>
        <v>-5.6562725785000048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-12.502250221000002</v>
      </c>
      <c r="D41" s="9">
        <f t="shared" si="1"/>
        <v>-16.115457841500007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-6.8362766700000019</v>
      </c>
      <c r="D42" s="9">
        <f t="shared" si="1"/>
        <v>-9.6692634455000022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-6.9029854200000038</v>
      </c>
      <c r="D43" s="9">
        <f t="shared" si="1"/>
        <v>-6.8696310450000029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3.3665863159999994</v>
      </c>
      <c r="D44" s="9">
        <f t="shared" si="1"/>
        <v>-1.7681995520000022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17.809221629999996</v>
      </c>
      <c r="D45" s="9">
        <f t="shared" si="1"/>
        <v>10.587903972999998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0.28074653499999869</v>
      </c>
      <c r="D46" s="9">
        <f t="shared" si="1"/>
        <v>9.0449840824999974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-0.85524279600000241</v>
      </c>
      <c r="D47" s="9">
        <f t="shared" si="1"/>
        <v>-0.28724813050000186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5.4806014129999987</v>
      </c>
      <c r="D48" s="9">
        <f t="shared" si="1"/>
        <v>2.3126793084999981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-0.41397666200000316</v>
      </c>
      <c r="D49" s="9">
        <f t="shared" si="1"/>
        <v>2.5333123754999978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14.729402167999995</v>
      </c>
      <c r="D50" s="9">
        <f t="shared" si="1"/>
        <v>7.1577127529999958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-16.930876839000007</v>
      </c>
      <c r="D51" s="9">
        <f t="shared" si="1"/>
        <v>-1.1007373355000061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-14.440634274000004</v>
      </c>
      <c r="D52" s="9">
        <f t="shared" si="1"/>
        <v>-15.685755556500006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-8.6781609800000012</v>
      </c>
      <c r="D53" s="9">
        <f t="shared" si="1"/>
        <v>-11.559397627000003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-20.824794114000003</v>
      </c>
      <c r="D54" s="9">
        <f t="shared" si="1"/>
        <v>-14.751477547000002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-7.3166621760000083</v>
      </c>
      <c r="D55" s="9">
        <f t="shared" si="1"/>
        <v>-14.070728145000006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-3.3839660570000003</v>
      </c>
      <c r="D56" s="9">
        <f t="shared" si="1"/>
        <v>-5.3503141165000043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-5.9268788480000012</v>
      </c>
      <c r="D57" s="9">
        <f t="shared" si="1"/>
        <v>-4.6554224525000008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-2.7335275770000012</v>
      </c>
      <c r="D58" s="9">
        <f t="shared" si="1"/>
        <v>-4.3302032125000007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3.3824714889999967</v>
      </c>
      <c r="D59" s="9">
        <f t="shared" si="1"/>
        <v>0.32447195599999779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1.8618688209999998</v>
      </c>
      <c r="D60" s="9">
        <f t="shared" si="1"/>
        <v>2.6221701549999983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12.519798425999994</v>
      </c>
      <c r="D61" s="9">
        <f t="shared" si="1"/>
        <v>7.190833623499997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21.226520152999996</v>
      </c>
      <c r="D62" s="9">
        <f t="shared" si="1"/>
        <v>16.873159289499995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5.6711729779999978</v>
      </c>
      <c r="D63" s="9">
        <f t="shared" si="1"/>
        <v>13.448846565499997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17.876680094999998</v>
      </c>
      <c r="D64" s="9">
        <f t="shared" si="1"/>
        <v>11.773926536499998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9.6170574369999997</v>
      </c>
      <c r="D65" s="9">
        <f t="shared" si="1"/>
        <v>13.746868765999999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7.7244716819999963</v>
      </c>
      <c r="D66" s="9">
        <f t="shared" si="1"/>
        <v>8.6707645594999985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4.2652939480000001</v>
      </c>
      <c r="D67" s="9">
        <f t="shared" si="1"/>
        <v>5.9948828149999986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780</v>
      </c>
      <c r="B68" s="8">
        <v>-0.93888650000000284</v>
      </c>
      <c r="C68" s="37">
        <v>10.336947642999998</v>
      </c>
      <c r="D68" s="9">
        <f t="shared" si="1"/>
        <v>7.3011207954999993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781</v>
      </c>
      <c r="B69" s="8">
        <v>37.976618499999994</v>
      </c>
      <c r="C69" s="37">
        <v>14.332125483999995</v>
      </c>
      <c r="D69" s="9">
        <f t="shared" si="1"/>
        <v>12.334536563499997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782</v>
      </c>
      <c r="B70" s="8">
        <v>16.366290499999998</v>
      </c>
      <c r="C70" s="37">
        <v>7.6553755059999986</v>
      </c>
      <c r="D70" s="9">
        <f t="shared" si="1"/>
        <v>10.993750494999997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783</v>
      </c>
      <c r="B71" s="8">
        <v>-17.1845395</v>
      </c>
      <c r="C71" s="37">
        <v>2.914459003000001</v>
      </c>
      <c r="D71" s="9">
        <f t="shared" si="1"/>
        <v>5.2849172544999998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784</v>
      </c>
      <c r="B72" s="8">
        <v>3.1955364999999971</v>
      </c>
      <c r="C72" s="37">
        <v>15.584084599999997</v>
      </c>
      <c r="D72" s="9">
        <f t="shared" si="1"/>
        <v>9.2492718014999991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785</v>
      </c>
      <c r="B73" s="8">
        <v>37.729037499999997</v>
      </c>
      <c r="C73" s="37">
        <v>14.865039207999995</v>
      </c>
      <c r="D73" s="9">
        <f t="shared" si="1"/>
        <v>15.224561903999996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786</v>
      </c>
      <c r="B74" s="8">
        <v>32.135413499999999</v>
      </c>
      <c r="C74" s="37">
        <v>22.297628902</v>
      </c>
      <c r="D74" s="9">
        <f t="shared" si="1"/>
        <v>18.581334054999999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787</v>
      </c>
      <c r="B75" s="8">
        <v>14.209758499999998</v>
      </c>
      <c r="C75" s="37">
        <v>33.278294601999995</v>
      </c>
      <c r="D75" s="9">
        <f t="shared" ref="D75:D92" si="4">AVERAGE(C74:C75)</f>
        <v>27.787961751999998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788</v>
      </c>
      <c r="B76" s="8">
        <v>20.083443499999994</v>
      </c>
      <c r="C76" s="37">
        <v>34.635117215999998</v>
      </c>
      <c r="D76" s="9">
        <f t="shared" si="4"/>
        <v>33.956705908999993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789</v>
      </c>
      <c r="B77" s="8">
        <v>45.895447499999996</v>
      </c>
      <c r="C77" s="37">
        <v>22.938763770999994</v>
      </c>
      <c r="D77" s="9">
        <f t="shared" si="4"/>
        <v>28.786940493499998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790</v>
      </c>
      <c r="B78" s="8">
        <v>31.239798499999999</v>
      </c>
      <c r="C78" s="37">
        <v>19.717810696000001</v>
      </c>
      <c r="D78" s="9">
        <f t="shared" si="4"/>
        <v>21.328287233499999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791</v>
      </c>
      <c r="B79" s="8">
        <v>6.7579184999999971</v>
      </c>
      <c r="C79" s="37">
        <v>25.425186737999994</v>
      </c>
      <c r="D79" s="9">
        <f t="shared" si="4"/>
        <v>22.571498716999997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792</v>
      </c>
      <c r="B80" s="8">
        <v>2.5973984999999971</v>
      </c>
      <c r="C80" s="37">
        <v>20.336647701999997</v>
      </c>
      <c r="D80" s="9">
        <f t="shared" si="4"/>
        <v>22.880917219999994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793</v>
      </c>
      <c r="B81" s="8">
        <v>33.852857499999999</v>
      </c>
      <c r="C81" s="37">
        <v>9.3625427499999994</v>
      </c>
      <c r="D81" s="9">
        <f t="shared" si="4"/>
        <v>14.849595225999998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794</v>
      </c>
      <c r="B82" s="8">
        <v>26.827065499999996</v>
      </c>
      <c r="C82" s="37">
        <v>13.076043739999996</v>
      </c>
      <c r="D82" s="9">
        <f t="shared" si="4"/>
        <v>11.219293244999998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795</v>
      </c>
      <c r="B83" s="8">
        <v>-0.84752150000000281</v>
      </c>
      <c r="C83" s="37">
        <v>19.319060135999997</v>
      </c>
      <c r="D83" s="9">
        <f t="shared" si="4"/>
        <v>16.197551937999997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796</v>
      </c>
      <c r="B84" s="8">
        <v>-63.434629500000007</v>
      </c>
      <c r="C84" s="37">
        <v>-43.142082961000007</v>
      </c>
      <c r="D84" s="9">
        <f t="shared" si="4"/>
        <v>-11.911511412500005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797</v>
      </c>
      <c r="B85" s="8">
        <v>-59.320759500000001</v>
      </c>
      <c r="C85" s="37">
        <v>-86.066132566999997</v>
      </c>
      <c r="D85" s="9">
        <f t="shared" si="4"/>
        <v>-64.604107764000005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798</v>
      </c>
      <c r="B86" s="8">
        <v>21.432686499999996</v>
      </c>
      <c r="C86" s="37">
        <v>5.2282552049999964</v>
      </c>
      <c r="D86" s="9">
        <f t="shared" si="4"/>
        <v>-40.418938681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799</v>
      </c>
      <c r="B87" s="8">
        <v>-22.813209500000006</v>
      </c>
      <c r="C87" s="37">
        <v>0.50008331099999381</v>
      </c>
      <c r="D87" s="9">
        <f t="shared" si="4"/>
        <v>2.8641692579999951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800</v>
      </c>
      <c r="B88" s="8">
        <v>-38.303137500000005</v>
      </c>
      <c r="C88" s="37">
        <v>-16.535636110000006</v>
      </c>
      <c r="D88" s="9">
        <f t="shared" si="4"/>
        <v>-8.017776399500006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801</v>
      </c>
      <c r="B89" s="8">
        <v>41.849811000000003</v>
      </c>
      <c r="C89" s="37">
        <v>12.461338826000002</v>
      </c>
      <c r="D89" s="9">
        <f t="shared" si="4"/>
        <v>-2.0371486420000018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802</v>
      </c>
      <c r="B90" s="8">
        <v>29.436653</v>
      </c>
      <c r="C90" s="37">
        <v>11.209908737999999</v>
      </c>
      <c r="D90" s="9">
        <f t="shared" si="4"/>
        <v>11.835623782000001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803</v>
      </c>
      <c r="B91" s="8">
        <v>-14.912098</v>
      </c>
      <c r="C91" s="37">
        <v>12.338639291</v>
      </c>
      <c r="D91" s="9">
        <f t="shared" si="4"/>
        <v>11.7742740145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13.025087543</v>
      </c>
      <c r="D92" s="9">
        <f t="shared" si="4"/>
        <v>12.681863416999999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20.670204856999998</v>
      </c>
      <c r="D93" s="9">
        <f t="shared" ref="D93" si="5">AVERAGE(C92:C93)</f>
        <v>16.8476462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15.795675271999997</v>
      </c>
      <c r="D94" s="9">
        <f t="shared" ref="D94" si="8">AVERAGE(C93:C94)</f>
        <v>18.232940064499999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6.8962689459999993</v>
      </c>
      <c r="D95" s="9">
        <f t="shared" ref="D95" si="11">AVERAGE(C94:C95)</f>
        <v>11.345972108999998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28.533744491</v>
      </c>
      <c r="D96" s="9">
        <f t="shared" ref="D96" si="14">AVERAGE(C95:C96)</f>
        <v>17.7150067185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  <row r="97" spans="1:38">
      <c r="A97" s="3">
        <v>45108</v>
      </c>
      <c r="B97" s="8">
        <v>23.788457000000001</v>
      </c>
      <c r="C97" s="37">
        <v>-8.7538434610000024</v>
      </c>
      <c r="D97" s="9">
        <f t="shared" ref="D97" si="17">AVERAGE(C96:C97)</f>
        <v>9.8899505149999989</v>
      </c>
      <c r="E97" s="8">
        <v>11.609778</v>
      </c>
      <c r="F97" s="37" t="s">
        <v>8</v>
      </c>
      <c r="G97" s="9">
        <f t="shared" ref="G97" si="18">AVERAGE(E96:E97)</f>
        <v>12.064016000000001</v>
      </c>
      <c r="H97" s="8">
        <v>87.277508999999995</v>
      </c>
      <c r="I97" s="37" t="s">
        <v>8</v>
      </c>
      <c r="J97" s="9">
        <f t="shared" ref="J97" si="19">AVERAGE(H96:H97)</f>
        <v>87.467822999999996</v>
      </c>
      <c r="K97" s="37">
        <v>39.311006999999996</v>
      </c>
      <c r="L97" s="37" t="s">
        <v>8</v>
      </c>
      <c r="M97" s="37">
        <v>30.076958999999999</v>
      </c>
      <c r="N97" s="37" t="s">
        <v>8</v>
      </c>
      <c r="O97" s="37">
        <v>1.9601820000000001</v>
      </c>
      <c r="P97" s="37" t="s">
        <v>8</v>
      </c>
      <c r="Q97" s="37">
        <v>1.771056</v>
      </c>
      <c r="R97" s="37" t="s">
        <v>8</v>
      </c>
      <c r="S97" s="37">
        <v>8.802028</v>
      </c>
      <c r="T97" s="37" t="s">
        <v>8</v>
      </c>
      <c r="U97" s="37">
        <v>46.503281000000001</v>
      </c>
      <c r="V97" s="37" t="s">
        <v>8</v>
      </c>
      <c r="W97" s="37">
        <v>17.776667</v>
      </c>
      <c r="X97" s="37" t="s">
        <v>8</v>
      </c>
      <c r="Y97" s="37">
        <v>36.743104000000002</v>
      </c>
      <c r="Z97" s="37" t="s">
        <v>8</v>
      </c>
      <c r="AA97" s="37">
        <v>25.405615000000001</v>
      </c>
      <c r="AB97" s="37" t="s">
        <v>8</v>
      </c>
      <c r="AC97" s="37">
        <v>0.18912699999999999</v>
      </c>
      <c r="AD97" s="37" t="s">
        <v>8</v>
      </c>
      <c r="AE97" s="37">
        <v>0</v>
      </c>
      <c r="AF97" s="37" t="s">
        <v>8</v>
      </c>
      <c r="AG97" s="37">
        <v>6.9283200000000003</v>
      </c>
      <c r="AH97" s="37">
        <v>6.9283200000000003</v>
      </c>
      <c r="AI97" s="37">
        <v>15.627722</v>
      </c>
      <c r="AJ97" s="37" t="s">
        <v>8</v>
      </c>
      <c r="AK97" s="37">
        <v>15.106112</v>
      </c>
      <c r="AL97" s="37" t="s">
        <v>8</v>
      </c>
    </row>
    <row r="98" spans="1:38">
      <c r="A98" s="3">
        <v>45200</v>
      </c>
      <c r="B98" s="8">
        <v>7.4927390000000003</v>
      </c>
      <c r="C98" s="37">
        <v>-12.348104475</v>
      </c>
      <c r="D98" s="9">
        <f t="shared" ref="D98" si="20">AVERAGE(C97:C98)</f>
        <v>-10.550973968000001</v>
      </c>
      <c r="E98" s="8">
        <v>17.465350000000001</v>
      </c>
      <c r="F98" s="37" t="s">
        <v>8</v>
      </c>
      <c r="G98" s="9">
        <f t="shared" ref="G98" si="21">AVERAGE(E97:E98)</f>
        <v>14.537564</v>
      </c>
      <c r="H98" s="8">
        <v>88.533229000000006</v>
      </c>
      <c r="I98" s="37" t="s">
        <v>8</v>
      </c>
      <c r="J98" s="9">
        <f t="shared" ref="J98" si="22">AVERAGE(H97:H98)</f>
        <v>87.905369000000007</v>
      </c>
      <c r="K98" s="37">
        <v>32.098278000000001</v>
      </c>
      <c r="L98" s="37" t="s">
        <v>8</v>
      </c>
      <c r="M98" s="37">
        <v>16.529095999999999</v>
      </c>
      <c r="N98" s="37" t="s">
        <v>8</v>
      </c>
      <c r="O98" s="37">
        <v>6.5405430000000004</v>
      </c>
      <c r="P98" s="37" t="s">
        <v>8</v>
      </c>
      <c r="Q98" s="37">
        <v>4.4419279999999999</v>
      </c>
      <c r="R98" s="37" t="s">
        <v>8</v>
      </c>
      <c r="S98" s="37">
        <v>27.963808</v>
      </c>
      <c r="T98" s="37" t="s">
        <v>8</v>
      </c>
      <c r="U98" s="37">
        <v>22.784548999999998</v>
      </c>
      <c r="V98" s="37" t="s">
        <v>8</v>
      </c>
      <c r="W98" s="37">
        <v>23.290199000000001</v>
      </c>
      <c r="X98" s="37" t="s">
        <v>8</v>
      </c>
      <c r="Y98" s="37">
        <v>28.604479000000001</v>
      </c>
      <c r="Z98" s="37" t="s">
        <v>8</v>
      </c>
      <c r="AA98" s="37">
        <v>15.400057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24.381198999999999</v>
      </c>
      <c r="AH98" s="37">
        <v>24.381198999999999</v>
      </c>
      <c r="AI98" s="37">
        <v>9.005782</v>
      </c>
      <c r="AJ98" s="37" t="s">
        <v>8</v>
      </c>
      <c r="AK98" s="37">
        <v>22.608483</v>
      </c>
      <c r="AL98" s="37" t="s">
        <v>8</v>
      </c>
    </row>
  </sheetData>
  <mergeCells count="23">
    <mergeCell ref="H6:J6"/>
    <mergeCell ref="AG6:AH6"/>
    <mergeCell ref="K6:L6"/>
    <mergeCell ref="M6:N6"/>
    <mergeCell ref="O6:P6"/>
    <mergeCell ref="Q6:R6"/>
    <mergeCell ref="S6:T6"/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98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J109" sqref="J109"/>
    </sheetView>
  </sheetViews>
  <sheetFormatPr defaultRowHeight="15"/>
  <sheetData>
    <row r="1" spans="1:39">
      <c r="A1" s="5" t="s">
        <v>814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1008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1009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465</v>
      </c>
      <c r="C6" s="73"/>
      <c r="D6" s="79"/>
      <c r="E6" s="72" t="s">
        <v>465</v>
      </c>
      <c r="F6" s="73"/>
      <c r="G6" s="79"/>
      <c r="H6" s="72" t="s">
        <v>465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-13.334261024999996</v>
      </c>
      <c r="C8" s="37">
        <v>-7.397271660999996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-4.8649530970000043</v>
      </c>
      <c r="D9" s="9">
        <f>AVERAGE(C8:C9)</f>
        <v>-6.1311123790000002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-6.145004219999997</v>
      </c>
      <c r="D10" s="9">
        <f>AVERAGE(C9:C10)</f>
        <v>-5.5049786585000007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-6.2594164649999975</v>
      </c>
      <c r="D11" s="9">
        <f t="shared" ref="D11:D74" si="1">AVERAGE(C10:C11)</f>
        <v>-6.2022103424999973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0.85247051599999968</v>
      </c>
      <c r="D12" s="9">
        <f t="shared" si="1"/>
        <v>-2.703472974499999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-8.8134728840000012</v>
      </c>
      <c r="D13" s="9">
        <f t="shared" si="1"/>
        <v>-3.9805011840000009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-18.044036206000001</v>
      </c>
      <c r="D14" s="9">
        <f t="shared" si="1"/>
        <v>-13.428754545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-20.796349498000001</v>
      </c>
      <c r="D15" s="9">
        <f t="shared" si="1"/>
        <v>-19.420192852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-20.310230808</v>
      </c>
      <c r="D16" s="9">
        <f t="shared" si="1"/>
        <v>-20.553290152999999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-11.649924104000002</v>
      </c>
      <c r="D17" s="9">
        <f t="shared" si="1"/>
        <v>-15.980077456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-3.5230953749999987</v>
      </c>
      <c r="D18" s="9">
        <f t="shared" si="1"/>
        <v>-7.5865097395000003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-14.705251998000001</v>
      </c>
      <c r="D19" s="9">
        <f t="shared" si="1"/>
        <v>-9.1141736864999991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-15.712413099999999</v>
      </c>
      <c r="D20" s="9">
        <f t="shared" si="1"/>
        <v>-15.208832549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1.8392330279999953</v>
      </c>
      <c r="D21" s="9">
        <f t="shared" si="1"/>
        <v>-6.9365900360000019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-22.981046790999997</v>
      </c>
      <c r="D22" s="9">
        <f t="shared" si="1"/>
        <v>-10.570906881500001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-11.834211530999998</v>
      </c>
      <c r="D23" s="9">
        <f t="shared" si="1"/>
        <v>-17.407629160999996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-18.487712184999999</v>
      </c>
      <c r="D24" s="9">
        <f t="shared" si="1"/>
        <v>-15.160961857999999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-19.425084874</v>
      </c>
      <c r="D25" s="9">
        <f t="shared" si="1"/>
        <v>-18.956398529499999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-19.679905751999996</v>
      </c>
      <c r="D26" s="9">
        <f t="shared" si="1"/>
        <v>-19.552495312999998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7.184374888999999</v>
      </c>
      <c r="D27" s="9">
        <f t="shared" si="1"/>
        <v>-6.2477654314999986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6.2642317959999998</v>
      </c>
      <c r="D28" s="9">
        <f t="shared" si="1"/>
        <v>6.7243033424999989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11.340639473999996</v>
      </c>
      <c r="D29" s="9">
        <f t="shared" si="1"/>
        <v>8.8024356349999984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19.800980860999996</v>
      </c>
      <c r="D30" s="9">
        <f t="shared" si="1"/>
        <v>15.570810167499996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16.109042297000002</v>
      </c>
      <c r="D31" s="9">
        <f t="shared" si="1"/>
        <v>17.955011579000001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28.057801355999999</v>
      </c>
      <c r="D32" s="9">
        <f t="shared" si="1"/>
        <v>22.0834218265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22.925668917999996</v>
      </c>
      <c r="D33" s="9">
        <f t="shared" si="1"/>
        <v>25.491735136999999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16.719627889999998</v>
      </c>
      <c r="D34" s="9">
        <f t="shared" si="1"/>
        <v>19.822648403999999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11.256336616</v>
      </c>
      <c r="D35" s="9">
        <f t="shared" si="1"/>
        <v>13.987982252999998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5.0758016810000015</v>
      </c>
      <c r="D36" s="9">
        <f t="shared" si="1"/>
        <v>8.1660691485000001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-15.086280678</v>
      </c>
      <c r="D37" s="9">
        <f t="shared" si="1"/>
        <v>-5.0052394984999991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-2.8770369309999992</v>
      </c>
      <c r="D38" s="9">
        <f t="shared" si="1"/>
        <v>-8.9816588045000003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-4.8494190530000036</v>
      </c>
      <c r="D39" s="9">
        <f t="shared" si="1"/>
        <v>-3.8632279920000014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-34.566821521999991</v>
      </c>
      <c r="D40" s="9">
        <f t="shared" si="1"/>
        <v>-19.708120287499998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-8.0796449450000019</v>
      </c>
      <c r="D41" s="9">
        <f t="shared" si="1"/>
        <v>-21.323233233499998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-9.0961504299999998</v>
      </c>
      <c r="D42" s="9">
        <f t="shared" si="1"/>
        <v>-8.5878976874999999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-6.6944582110000006</v>
      </c>
      <c r="D43" s="9">
        <f t="shared" si="1"/>
        <v>-7.8953043205000002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-4.1333483759999989</v>
      </c>
      <c r="D44" s="9">
        <f t="shared" si="1"/>
        <v>-5.4139032934999998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-1.8406543940000013</v>
      </c>
      <c r="D45" s="9">
        <f t="shared" si="1"/>
        <v>-2.9870013850000001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8.9484244110000013</v>
      </c>
      <c r="D46" s="9">
        <f t="shared" si="1"/>
        <v>3.5538850085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-3.8126902369999982</v>
      </c>
      <c r="D47" s="9">
        <f t="shared" si="1"/>
        <v>2.5678670870000015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-10.866725007000001</v>
      </c>
      <c r="D48" s="9">
        <f t="shared" si="1"/>
        <v>-7.3397076219999997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-12.226832565000002</v>
      </c>
      <c r="D49" s="9">
        <f t="shared" si="1"/>
        <v>-11.546778786000001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-28.395578442000001</v>
      </c>
      <c r="D50" s="9">
        <f t="shared" si="1"/>
        <v>-20.311205503500002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-30.773978322000001</v>
      </c>
      <c r="D51" s="9">
        <f t="shared" si="1"/>
        <v>-29.584778382000003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-38.943955692000003</v>
      </c>
      <c r="D52" s="9">
        <f t="shared" si="1"/>
        <v>-34.858967007000004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-36.472561585999998</v>
      </c>
      <c r="D53" s="9">
        <f t="shared" si="1"/>
        <v>-37.708258639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-38.456132449999998</v>
      </c>
      <c r="D54" s="9">
        <f t="shared" si="1"/>
        <v>-37.464347017999998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-31.273202611000006</v>
      </c>
      <c r="D55" s="9">
        <f t="shared" si="1"/>
        <v>-34.8646675305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-28.862480101999996</v>
      </c>
      <c r="D56" s="9">
        <f t="shared" si="1"/>
        <v>-30.067841356500001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-17.906508423999998</v>
      </c>
      <c r="D57" s="9">
        <f t="shared" si="1"/>
        <v>-23.384494262999997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-8.6079893890000001</v>
      </c>
      <c r="D58" s="9">
        <f t="shared" si="1"/>
        <v>-13.257248906499999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-8.0519568919999998</v>
      </c>
      <c r="D59" s="9">
        <f t="shared" si="1"/>
        <v>-8.3299731404999999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2.2925959240000005</v>
      </c>
      <c r="D60" s="9">
        <f t="shared" si="1"/>
        <v>-2.8796804839999997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7.7059130729999978</v>
      </c>
      <c r="D61" s="9">
        <f t="shared" si="1"/>
        <v>4.9992544984999991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14.046115265000001</v>
      </c>
      <c r="D62" s="9">
        <f t="shared" si="1"/>
        <v>10.876014168999999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15.122585505000002</v>
      </c>
      <c r="D63" s="9">
        <f t="shared" si="1"/>
        <v>14.584350385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19.396695231999999</v>
      </c>
      <c r="D64" s="9">
        <f t="shared" si="1"/>
        <v>17.259640368500001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19.052874774999999</v>
      </c>
      <c r="D65" s="9">
        <f t="shared" si="1"/>
        <v>19.224785003499999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22.968442674000002</v>
      </c>
      <c r="D66" s="9">
        <f t="shared" si="1"/>
        <v>21.010658724500001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12.254291065</v>
      </c>
      <c r="D67" s="9">
        <f t="shared" si="1"/>
        <v>17.611366869500003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7.6511827499999994</v>
      </c>
      <c r="C68" s="37">
        <v>13.179312591999999</v>
      </c>
      <c r="D68" s="9">
        <f t="shared" si="1"/>
        <v>12.7168018285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781</v>
      </c>
      <c r="B69" s="8">
        <v>34.528018750000001</v>
      </c>
      <c r="C69" s="37">
        <v>12.723814857000001</v>
      </c>
      <c r="D69" s="9">
        <f t="shared" si="1"/>
        <v>12.9515637245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782</v>
      </c>
      <c r="B70" s="8">
        <v>22.853006749999999</v>
      </c>
      <c r="C70" s="37">
        <v>14.582030955999999</v>
      </c>
      <c r="D70" s="9">
        <f t="shared" si="1"/>
        <v>13.652922906499999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783</v>
      </c>
      <c r="B71" s="8">
        <v>-6.7788250000000438E-2</v>
      </c>
      <c r="C71" s="37">
        <v>20.507225570999999</v>
      </c>
      <c r="D71" s="9">
        <f t="shared" si="1"/>
        <v>17.544628263499998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784</v>
      </c>
      <c r="B72" s="8">
        <v>14.05471075</v>
      </c>
      <c r="C72" s="37">
        <v>23.084269249999998</v>
      </c>
      <c r="D72" s="9">
        <f t="shared" si="1"/>
        <v>21.795747410499999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785</v>
      </c>
      <c r="B73" s="8">
        <v>44.450529750000001</v>
      </c>
      <c r="C73" s="37">
        <v>22.503084249</v>
      </c>
      <c r="D73" s="9">
        <f t="shared" si="1"/>
        <v>22.793676749500001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786</v>
      </c>
      <c r="B74" s="8">
        <v>24.33470075</v>
      </c>
      <c r="C74" s="37">
        <v>17.353097730999998</v>
      </c>
      <c r="D74" s="9">
        <f t="shared" si="1"/>
        <v>19.928090990000001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787</v>
      </c>
      <c r="B75" s="8">
        <v>-1.41694925</v>
      </c>
      <c r="C75" s="37">
        <v>23.073134527999997</v>
      </c>
      <c r="D75" s="9">
        <f t="shared" ref="D75:D92" si="4">AVERAGE(C74:C75)</f>
        <v>20.213116129499998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788</v>
      </c>
      <c r="B76" s="8">
        <v>13.16535575</v>
      </c>
      <c r="C76" s="37">
        <v>17.270641153</v>
      </c>
      <c r="D76" s="9">
        <f t="shared" si="4"/>
        <v>20.171887840499998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789</v>
      </c>
      <c r="B77" s="8">
        <v>36.865416749999994</v>
      </c>
      <c r="C77" s="37">
        <v>14.840327312999996</v>
      </c>
      <c r="D77" s="9">
        <f t="shared" si="4"/>
        <v>16.055484232999998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790</v>
      </c>
      <c r="B78" s="8">
        <v>18.128132749999999</v>
      </c>
      <c r="C78" s="37">
        <v>11.594321586</v>
      </c>
      <c r="D78" s="9">
        <f t="shared" si="4"/>
        <v>13.217324449499998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-5.003062250000001</v>
      </c>
      <c r="C79" s="37">
        <v>15.876780116999997</v>
      </c>
      <c r="D79" s="9">
        <f t="shared" si="4"/>
        <v>13.735550851499998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792</v>
      </c>
      <c r="B80" s="8">
        <v>2.6466787499999995</v>
      </c>
      <c r="C80" s="37">
        <v>10.172090767</v>
      </c>
      <c r="D80" s="9">
        <f t="shared" si="4"/>
        <v>13.024435441999998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793</v>
      </c>
      <c r="B81" s="8">
        <v>32.465913749999999</v>
      </c>
      <c r="C81" s="37">
        <v>10.355702829999998</v>
      </c>
      <c r="D81" s="9">
        <f t="shared" si="4"/>
        <v>10.263896798499999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17.253622749999998</v>
      </c>
      <c r="C82" s="37">
        <v>10.285057439999999</v>
      </c>
      <c r="D82" s="9">
        <f t="shared" si="4"/>
        <v>10.320380134999999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795</v>
      </c>
      <c r="B83" s="8">
        <v>2.3336507499999994</v>
      </c>
      <c r="C83" s="37">
        <v>24.913558006999999</v>
      </c>
      <c r="D83" s="9">
        <f t="shared" si="4"/>
        <v>17.599307723499997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796</v>
      </c>
      <c r="B84" s="8">
        <v>-69.066967250000005</v>
      </c>
      <c r="C84" s="37">
        <v>-62.499557595000006</v>
      </c>
      <c r="D84" s="9">
        <f t="shared" si="4"/>
        <v>-18.792999794000004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797</v>
      </c>
      <c r="B85" s="8">
        <v>-58.123979249999998</v>
      </c>
      <c r="C85" s="37">
        <v>-80.579982094999991</v>
      </c>
      <c r="D85" s="9">
        <f t="shared" si="4"/>
        <v>-71.539769844999995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798</v>
      </c>
      <c r="B86" s="8">
        <v>2.0537967499999996</v>
      </c>
      <c r="C86" s="37">
        <v>-5.6649042680000008</v>
      </c>
      <c r="D86" s="9">
        <f t="shared" si="4"/>
        <v>-43.122443181499996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799</v>
      </c>
      <c r="B87" s="8">
        <v>-46.796929249999998</v>
      </c>
      <c r="C87" s="37">
        <v>-19.374741460999999</v>
      </c>
      <c r="D87" s="9">
        <f t="shared" si="4"/>
        <v>-12.5198228645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800</v>
      </c>
      <c r="B88" s="8">
        <v>-67.478679249999999</v>
      </c>
      <c r="C88" s="37">
        <v>-64.557573938999994</v>
      </c>
      <c r="D88" s="9">
        <f t="shared" si="4"/>
        <v>-41.966157699999997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801</v>
      </c>
      <c r="B89" s="8">
        <v>25.126062999999998</v>
      </c>
      <c r="C89" s="37">
        <v>2.3001091549999977</v>
      </c>
      <c r="D89" s="9">
        <f t="shared" si="4"/>
        <v>-31.128732391999996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802</v>
      </c>
      <c r="B90" s="8">
        <v>36.360422999999997</v>
      </c>
      <c r="C90" s="37">
        <v>27.695412052999998</v>
      </c>
      <c r="D90" s="9">
        <f t="shared" si="4"/>
        <v>14.997760603999998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803</v>
      </c>
      <c r="B91" s="8">
        <v>-18.490452999999999</v>
      </c>
      <c r="C91" s="37">
        <v>8.566526642000003</v>
      </c>
      <c r="D91" s="9">
        <f t="shared" si="4"/>
        <v>18.130969347499999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30.521459191000002</v>
      </c>
      <c r="D92" s="9">
        <f t="shared" si="4"/>
        <v>19.543992916500002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30.658632668000003</v>
      </c>
      <c r="D93" s="9">
        <f t="shared" ref="D93" si="5">AVERAGE(C92:C93)</f>
        <v>30.5900459295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23.850592026999998</v>
      </c>
      <c r="D94" s="9">
        <f t="shared" ref="D94" si="8">AVERAGE(C93:C94)</f>
        <v>27.2546123475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18.022651760999999</v>
      </c>
      <c r="D95" s="9">
        <f t="shared" ref="D95" si="11">AVERAGE(C94:C95)</f>
        <v>20.936621893999998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16.294577766</v>
      </c>
      <c r="D96" s="9">
        <f t="shared" ref="D96" si="14">AVERAGE(C95:C96)</f>
        <v>17.158614763499997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  <row r="97" spans="1:38">
      <c r="A97" s="3">
        <v>45108</v>
      </c>
      <c r="B97" s="8">
        <v>39.520130000000002</v>
      </c>
      <c r="C97" s="37">
        <v>16.041575951000002</v>
      </c>
      <c r="D97" s="9">
        <f t="shared" ref="D97" si="17">AVERAGE(C96:C97)</f>
        <v>16.168076858500001</v>
      </c>
      <c r="E97" s="8">
        <v>11.731278</v>
      </c>
      <c r="F97" s="37" t="s">
        <v>8</v>
      </c>
      <c r="G97" s="9">
        <f t="shared" ref="G97" si="18">AVERAGE(E96:E97)</f>
        <v>13.4090185</v>
      </c>
      <c r="H97" s="8">
        <v>91.882735999999994</v>
      </c>
      <c r="I97" s="37" t="s">
        <v>8</v>
      </c>
      <c r="J97" s="9">
        <f t="shared" ref="J97" si="19">AVERAGE(H96:H97)</f>
        <v>90.859617499999999</v>
      </c>
      <c r="K97" s="37">
        <v>9.9496169999999999</v>
      </c>
      <c r="L97" s="37" t="s">
        <v>8</v>
      </c>
      <c r="M97" s="37">
        <v>68.372206000000006</v>
      </c>
      <c r="N97" s="37" t="s">
        <v>8</v>
      </c>
      <c r="O97" s="37">
        <v>3.176434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5.7657939999999996</v>
      </c>
      <c r="V97" s="37" t="s">
        <v>8</v>
      </c>
      <c r="W97" s="37">
        <v>26.312628</v>
      </c>
      <c r="X97" s="37" t="s">
        <v>8</v>
      </c>
      <c r="Y97" s="37">
        <v>9.9496169999999999</v>
      </c>
      <c r="Z97" s="37" t="s">
        <v>8</v>
      </c>
      <c r="AA97" s="37">
        <v>65.992861000000005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24.057523</v>
      </c>
      <c r="AL97" s="37" t="s">
        <v>8</v>
      </c>
    </row>
    <row r="98" spans="1:38">
      <c r="A98" s="3">
        <v>45200</v>
      </c>
      <c r="B98" s="8">
        <v>33.288834000000001</v>
      </c>
      <c r="C98" s="37">
        <v>23.938899468999999</v>
      </c>
      <c r="D98" s="9">
        <f t="shared" ref="D98" si="20">AVERAGE(C97:C98)</f>
        <v>19.990237710000002</v>
      </c>
      <c r="E98" s="8">
        <v>9.7883110000000002</v>
      </c>
      <c r="F98" s="37" t="s">
        <v>8</v>
      </c>
      <c r="G98" s="9">
        <f t="shared" ref="G98" si="21">AVERAGE(E97:E98)</f>
        <v>10.7597945</v>
      </c>
      <c r="H98" s="8">
        <v>93.114339999999999</v>
      </c>
      <c r="I98" s="37" t="s">
        <v>8</v>
      </c>
      <c r="J98" s="9">
        <f t="shared" ref="J98" si="22">AVERAGE(H97:H98)</f>
        <v>92.498537999999996</v>
      </c>
      <c r="K98" s="37">
        <v>10.799671</v>
      </c>
      <c r="L98" s="37" t="s">
        <v>8</v>
      </c>
      <c r="M98" s="37">
        <v>86.443690000000004</v>
      </c>
      <c r="N98" s="37" t="s">
        <v>8</v>
      </c>
      <c r="O98" s="37">
        <v>1.4699249999999999</v>
      </c>
      <c r="P98" s="37" t="s">
        <v>8</v>
      </c>
      <c r="Q98" s="37">
        <v>1.4699249999999999</v>
      </c>
      <c r="R98" s="37" t="s">
        <v>8</v>
      </c>
      <c r="S98" s="37">
        <v>2.3873700000000002</v>
      </c>
      <c r="T98" s="37" t="s">
        <v>8</v>
      </c>
      <c r="U98" s="37">
        <v>21.465392999999999</v>
      </c>
      <c r="V98" s="37" t="s">
        <v>8</v>
      </c>
      <c r="W98" s="37">
        <v>5.7084999999999999</v>
      </c>
      <c r="X98" s="37" t="s">
        <v>8</v>
      </c>
      <c r="Y98" s="37">
        <v>8.4123009999999994</v>
      </c>
      <c r="Z98" s="37" t="s">
        <v>8</v>
      </c>
      <c r="AA98" s="37">
        <v>86.443690000000004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2.5893609999999998</v>
      </c>
      <c r="AJ98" s="37" t="s">
        <v>8</v>
      </c>
      <c r="AK98" s="37">
        <v>2.5546489999999999</v>
      </c>
      <c r="AL98" s="37" t="s">
        <v>8</v>
      </c>
    </row>
  </sheetData>
  <mergeCells count="23">
    <mergeCell ref="K6:L6"/>
    <mergeCell ref="M6:N6"/>
    <mergeCell ref="E5:G5"/>
    <mergeCell ref="H5:J5"/>
    <mergeCell ref="B6:D6"/>
    <mergeCell ref="E6:G6"/>
    <mergeCell ref="H6:J6"/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8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833</v>
      </c>
    </row>
    <row r="2" spans="1:4">
      <c r="A2" s="1" t="s">
        <v>825</v>
      </c>
    </row>
    <row r="3" spans="1:4">
      <c r="A3" s="2" t="s">
        <v>835</v>
      </c>
    </row>
    <row r="4" spans="1:4">
      <c r="A4" s="2" t="s">
        <v>834</v>
      </c>
    </row>
    <row r="5" spans="1:4" ht="30" customHeight="1">
      <c r="A5" s="70" t="s">
        <v>0</v>
      </c>
      <c r="B5" s="75" t="s">
        <v>924</v>
      </c>
      <c r="C5" s="76"/>
    </row>
    <row r="6" spans="1:4" ht="15" customHeight="1">
      <c r="A6" s="71"/>
      <c r="B6" s="77"/>
      <c r="C6" s="78"/>
    </row>
    <row r="7" spans="1:4" ht="15" customHeight="1">
      <c r="A7" s="71"/>
      <c r="B7" s="72" t="s">
        <v>2</v>
      </c>
      <c r="C7" s="79"/>
    </row>
    <row r="8" spans="1:4" ht="15" customHeight="1">
      <c r="A8" s="71"/>
      <c r="B8" s="6" t="s">
        <v>4</v>
      </c>
      <c r="C8" s="13" t="s">
        <v>9</v>
      </c>
    </row>
    <row r="9" spans="1:4">
      <c r="A9" s="3">
        <v>32509</v>
      </c>
      <c r="B9" s="10">
        <v>5.0933010475987199</v>
      </c>
      <c r="C9" s="9" t="s">
        <v>8</v>
      </c>
      <c r="D9" s="15"/>
    </row>
    <row r="10" spans="1:4">
      <c r="A10" s="3">
        <v>32540</v>
      </c>
      <c r="B10" s="10">
        <v>5.4636333342115702</v>
      </c>
      <c r="C10" s="9" t="s">
        <v>8</v>
      </c>
      <c r="D10" s="15"/>
    </row>
    <row r="11" spans="1:4">
      <c r="A11" s="3">
        <v>32568</v>
      </c>
      <c r="B11" s="10">
        <v>5.2034012938588194</v>
      </c>
      <c r="C11" s="11">
        <f t="shared" ref="C11:C74" si="0">AVERAGE(B9:B11)</f>
        <v>5.2534452252230368</v>
      </c>
      <c r="D11" s="15"/>
    </row>
    <row r="12" spans="1:4">
      <c r="A12" s="3">
        <v>32599</v>
      </c>
      <c r="B12" s="10">
        <v>4.7603387832400399</v>
      </c>
      <c r="C12" s="11">
        <f t="shared" si="0"/>
        <v>5.1424578037701432</v>
      </c>
      <c r="D12" s="15"/>
    </row>
    <row r="13" spans="1:4">
      <c r="A13" s="3">
        <v>32629</v>
      </c>
      <c r="B13" s="10">
        <v>4.1049978043819904</v>
      </c>
      <c r="C13" s="11">
        <f t="shared" si="0"/>
        <v>4.6895792938269496</v>
      </c>
      <c r="D13" s="15"/>
    </row>
    <row r="14" spans="1:4">
      <c r="A14" s="3">
        <v>32660</v>
      </c>
      <c r="B14" s="10">
        <v>4.1226058112517201</v>
      </c>
      <c r="C14" s="11">
        <f t="shared" si="0"/>
        <v>4.3293141329579168</v>
      </c>
      <c r="D14" s="15"/>
    </row>
    <row r="15" spans="1:4">
      <c r="A15" s="3">
        <v>32690</v>
      </c>
      <c r="B15" s="10">
        <v>4.5314214553002596</v>
      </c>
      <c r="C15" s="11">
        <f t="shared" si="0"/>
        <v>4.2530083569779906</v>
      </c>
      <c r="D15" s="15"/>
    </row>
    <row r="16" spans="1:4">
      <c r="A16" s="3">
        <v>32721</v>
      </c>
      <c r="B16" s="10">
        <v>3.5799217973466897</v>
      </c>
      <c r="C16" s="11">
        <f t="shared" si="0"/>
        <v>4.0779830212995565</v>
      </c>
      <c r="D16" s="15"/>
    </row>
    <row r="17" spans="1:4">
      <c r="A17" s="3">
        <v>32752</v>
      </c>
      <c r="B17" s="10">
        <v>3.6889222153655301</v>
      </c>
      <c r="C17" s="11">
        <f t="shared" si="0"/>
        <v>3.9334218226708266</v>
      </c>
      <c r="D17" s="15"/>
    </row>
    <row r="18" spans="1:4">
      <c r="A18" s="3">
        <v>32782</v>
      </c>
      <c r="B18" s="10">
        <v>4.5857605759434401</v>
      </c>
      <c r="C18" s="11">
        <f t="shared" si="0"/>
        <v>3.9515348628852203</v>
      </c>
      <c r="D18" s="15"/>
    </row>
    <row r="19" spans="1:4">
      <c r="A19" s="3">
        <v>32813</v>
      </c>
      <c r="B19" s="10">
        <v>4.0930776775776598</v>
      </c>
      <c r="C19" s="11">
        <f t="shared" si="0"/>
        <v>4.1225868229622096</v>
      </c>
      <c r="D19" s="15"/>
    </row>
    <row r="20" spans="1:4">
      <c r="A20" s="3">
        <v>32843</v>
      </c>
      <c r="B20" s="10">
        <v>4.8833412905852303</v>
      </c>
      <c r="C20" s="11">
        <f t="shared" si="0"/>
        <v>4.5207265147021101</v>
      </c>
      <c r="D20" s="15"/>
    </row>
    <row r="21" spans="1:4">
      <c r="A21" s="3">
        <v>32874</v>
      </c>
      <c r="B21" s="10">
        <v>4.4126608352714598</v>
      </c>
      <c r="C21" s="11">
        <f t="shared" si="0"/>
        <v>4.463026601144783</v>
      </c>
      <c r="D21" s="15"/>
    </row>
    <row r="22" spans="1:4">
      <c r="A22" s="3">
        <v>32905</v>
      </c>
      <c r="B22" s="10">
        <v>4.6416776668516704</v>
      </c>
      <c r="C22" s="11">
        <f t="shared" si="0"/>
        <v>4.6458932642361201</v>
      </c>
      <c r="D22" s="15"/>
    </row>
    <row r="23" spans="1:4">
      <c r="A23" s="3">
        <v>32933</v>
      </c>
      <c r="B23" s="10">
        <v>4.6138552087261004</v>
      </c>
      <c r="C23" s="11">
        <f t="shared" si="0"/>
        <v>4.5560645702830769</v>
      </c>
      <c r="D23" s="15"/>
    </row>
    <row r="24" spans="1:4">
      <c r="A24" s="3">
        <v>32964</v>
      </c>
      <c r="B24" s="10">
        <v>4.9120044397588796</v>
      </c>
      <c r="C24" s="11">
        <f t="shared" si="0"/>
        <v>4.7225124384455501</v>
      </c>
      <c r="D24" s="15"/>
    </row>
    <row r="25" spans="1:4">
      <c r="A25" s="3">
        <v>32994</v>
      </c>
      <c r="B25" s="10">
        <v>4.23616950629697</v>
      </c>
      <c r="C25" s="11">
        <f t="shared" si="0"/>
        <v>4.587343051593983</v>
      </c>
      <c r="D25" s="15"/>
    </row>
    <row r="26" spans="1:4">
      <c r="A26" s="3">
        <v>33025</v>
      </c>
      <c r="B26" s="10">
        <v>4.9464433752446002</v>
      </c>
      <c r="C26" s="11">
        <f t="shared" si="0"/>
        <v>4.6982057737668166</v>
      </c>
      <c r="D26" s="15"/>
    </row>
    <row r="27" spans="1:4">
      <c r="A27" s="3">
        <v>33055</v>
      </c>
      <c r="B27" s="10">
        <v>3.9733232316483402</v>
      </c>
      <c r="C27" s="11">
        <f t="shared" si="0"/>
        <v>4.3853120377299701</v>
      </c>
      <c r="D27" s="15"/>
    </row>
    <row r="28" spans="1:4">
      <c r="A28" s="3">
        <v>33086</v>
      </c>
      <c r="B28" s="10">
        <v>4.3353539274897201</v>
      </c>
      <c r="C28" s="11">
        <f t="shared" si="0"/>
        <v>4.4183735114608869</v>
      </c>
      <c r="D28" s="15"/>
    </row>
    <row r="29" spans="1:4">
      <c r="A29" s="3">
        <v>33117</v>
      </c>
      <c r="B29" s="10">
        <v>4.0355607737851598</v>
      </c>
      <c r="C29" s="11">
        <f t="shared" si="0"/>
        <v>4.114745977641074</v>
      </c>
      <c r="D29" s="15"/>
    </row>
    <row r="30" spans="1:4">
      <c r="A30" s="3">
        <v>33147</v>
      </c>
      <c r="B30" s="10">
        <v>3.36533798313233</v>
      </c>
      <c r="C30" s="11">
        <f t="shared" si="0"/>
        <v>3.9120842281357366</v>
      </c>
      <c r="D30" s="15"/>
    </row>
    <row r="31" spans="1:4">
      <c r="A31" s="3">
        <v>33178</v>
      </c>
      <c r="B31" s="10">
        <v>4.0577576459804403</v>
      </c>
      <c r="C31" s="11">
        <f t="shared" si="0"/>
        <v>3.8195521342993097</v>
      </c>
      <c r="D31" s="15"/>
    </row>
    <row r="32" spans="1:4">
      <c r="A32" s="3">
        <v>33208</v>
      </c>
      <c r="B32" s="10">
        <v>3.9158208817276505</v>
      </c>
      <c r="C32" s="11">
        <f t="shared" si="0"/>
        <v>3.7796388369468072</v>
      </c>
      <c r="D32" s="15"/>
    </row>
    <row r="33" spans="1:4">
      <c r="A33" s="3">
        <v>33239</v>
      </c>
      <c r="B33" s="10">
        <v>3.8114769861211601</v>
      </c>
      <c r="C33" s="11">
        <f t="shared" si="0"/>
        <v>3.9283518379430835</v>
      </c>
      <c r="D33" s="15"/>
    </row>
    <row r="34" spans="1:4">
      <c r="A34" s="3">
        <v>33270</v>
      </c>
      <c r="B34" s="10">
        <v>2.88996240493733</v>
      </c>
      <c r="C34" s="11">
        <f t="shared" si="0"/>
        <v>3.5390867575953799</v>
      </c>
      <c r="D34" s="15"/>
    </row>
    <row r="35" spans="1:4">
      <c r="A35" s="3">
        <v>33298</v>
      </c>
      <c r="B35" s="10">
        <v>3.67850539880178</v>
      </c>
      <c r="C35" s="11">
        <f t="shared" si="0"/>
        <v>3.4599815966200897</v>
      </c>
      <c r="D35" s="15"/>
    </row>
    <row r="36" spans="1:4">
      <c r="A36" s="3">
        <v>33329</v>
      </c>
      <c r="B36" s="10">
        <v>4.1017448230413001</v>
      </c>
      <c r="C36" s="11">
        <f t="shared" si="0"/>
        <v>3.5567375422601368</v>
      </c>
      <c r="D36" s="15"/>
    </row>
    <row r="37" spans="1:4">
      <c r="A37" s="3">
        <v>33359</v>
      </c>
      <c r="B37" s="10">
        <v>4.3012012436589897</v>
      </c>
      <c r="C37" s="11">
        <f t="shared" si="0"/>
        <v>4.0271504885006904</v>
      </c>
      <c r="D37" s="15"/>
    </row>
    <row r="38" spans="1:4">
      <c r="A38" s="3">
        <v>33390</v>
      </c>
      <c r="B38" s="10">
        <v>3.8159069707027005</v>
      </c>
      <c r="C38" s="11">
        <f t="shared" si="0"/>
        <v>4.0729510124676631</v>
      </c>
      <c r="D38" s="15"/>
    </row>
    <row r="39" spans="1:4">
      <c r="A39" s="3">
        <v>33420</v>
      </c>
      <c r="B39" s="10">
        <v>3.7737708266204604</v>
      </c>
      <c r="C39" s="11">
        <f t="shared" si="0"/>
        <v>3.9636263469940496</v>
      </c>
      <c r="D39" s="15"/>
    </row>
    <row r="40" spans="1:4">
      <c r="A40" s="3">
        <v>33451</v>
      </c>
      <c r="B40" s="10">
        <v>3.65860436719989</v>
      </c>
      <c r="C40" s="11">
        <f t="shared" si="0"/>
        <v>3.7494273881743503</v>
      </c>
      <c r="D40" s="15"/>
    </row>
    <row r="41" spans="1:4">
      <c r="A41" s="3">
        <v>33482</v>
      </c>
      <c r="B41" s="10">
        <v>3.7065915864232699</v>
      </c>
      <c r="C41" s="11">
        <f t="shared" si="0"/>
        <v>3.7129889267478737</v>
      </c>
      <c r="D41" s="15"/>
    </row>
    <row r="42" spans="1:4">
      <c r="A42" s="3">
        <v>33512</v>
      </c>
      <c r="B42" s="10">
        <v>4.1904558504745397</v>
      </c>
      <c r="C42" s="11">
        <f t="shared" si="0"/>
        <v>3.8518839346992331</v>
      </c>
      <c r="D42" s="15"/>
    </row>
    <row r="43" spans="1:4">
      <c r="A43" s="3">
        <v>33543</v>
      </c>
      <c r="B43" s="10">
        <v>3.8946170473020598</v>
      </c>
      <c r="C43" s="11">
        <f t="shared" si="0"/>
        <v>3.9305548280666227</v>
      </c>
      <c r="D43" s="15"/>
    </row>
    <row r="44" spans="1:4">
      <c r="A44" s="3">
        <v>33573</v>
      </c>
      <c r="B44" s="10">
        <v>3.12028598634484</v>
      </c>
      <c r="C44" s="11">
        <f t="shared" si="0"/>
        <v>3.7351196280404797</v>
      </c>
      <c r="D44" s="15"/>
    </row>
    <row r="45" spans="1:4">
      <c r="A45" s="3">
        <v>33604</v>
      </c>
      <c r="B45" s="10">
        <v>3.3355171722935699</v>
      </c>
      <c r="C45" s="11">
        <f t="shared" si="0"/>
        <v>3.4501400686468231</v>
      </c>
      <c r="D45" s="15"/>
    </row>
    <row r="46" spans="1:4">
      <c r="A46" s="3">
        <v>33635</v>
      </c>
      <c r="B46" s="10">
        <v>2.9419023000251801</v>
      </c>
      <c r="C46" s="11">
        <f t="shared" si="0"/>
        <v>3.1325684862211971</v>
      </c>
      <c r="D46" s="15"/>
    </row>
    <row r="47" spans="1:4">
      <c r="A47" s="3">
        <v>33664</v>
      </c>
      <c r="B47" s="10">
        <v>3.3194465168656699</v>
      </c>
      <c r="C47" s="11">
        <f t="shared" si="0"/>
        <v>3.1989553297281397</v>
      </c>
      <c r="D47" s="15"/>
    </row>
    <row r="48" spans="1:4">
      <c r="A48" s="3">
        <v>33695</v>
      </c>
      <c r="B48" s="10">
        <v>2.8476638745758098</v>
      </c>
      <c r="C48" s="11">
        <f t="shared" si="0"/>
        <v>3.0363375638222201</v>
      </c>
      <c r="D48" s="15"/>
    </row>
    <row r="49" spans="1:4">
      <c r="A49" s="3">
        <v>33725</v>
      </c>
      <c r="B49" s="10">
        <v>2.56996599283727</v>
      </c>
      <c r="C49" s="11">
        <f t="shared" si="0"/>
        <v>2.9123587947595833</v>
      </c>
      <c r="D49" s="15"/>
    </row>
    <row r="50" spans="1:4">
      <c r="A50" s="3">
        <v>33756</v>
      </c>
      <c r="B50" s="10">
        <v>2.1039189160494098</v>
      </c>
      <c r="C50" s="11">
        <f t="shared" si="0"/>
        <v>2.5071829278208297</v>
      </c>
      <c r="D50" s="15"/>
    </row>
    <row r="51" spans="1:4">
      <c r="A51" s="3">
        <v>33786</v>
      </c>
      <c r="B51" s="10">
        <v>2.14707720628207</v>
      </c>
      <c r="C51" s="11">
        <f t="shared" si="0"/>
        <v>2.2736540383895831</v>
      </c>
      <c r="D51" s="15"/>
    </row>
    <row r="52" spans="1:4">
      <c r="A52" s="3">
        <v>33817</v>
      </c>
      <c r="B52" s="10">
        <v>1.71692510289599</v>
      </c>
      <c r="C52" s="11">
        <f t="shared" si="0"/>
        <v>1.9893070750758233</v>
      </c>
      <c r="D52" s="15"/>
    </row>
    <row r="53" spans="1:4">
      <c r="A53" s="3">
        <v>33848</v>
      </c>
      <c r="B53" s="10">
        <v>2.3430487438246503</v>
      </c>
      <c r="C53" s="11">
        <f t="shared" si="0"/>
        <v>2.0690170176675702</v>
      </c>
      <c r="D53" s="15"/>
    </row>
    <row r="54" spans="1:4">
      <c r="A54" s="3">
        <v>33878</v>
      </c>
      <c r="B54" s="10">
        <v>1.6837694614949799</v>
      </c>
      <c r="C54" s="11">
        <f t="shared" si="0"/>
        <v>1.9145811027385402</v>
      </c>
      <c r="D54" s="15"/>
    </row>
    <row r="55" spans="1:4">
      <c r="A55" s="3">
        <v>33909</v>
      </c>
      <c r="B55" s="10">
        <v>1.2228817235945699</v>
      </c>
      <c r="C55" s="11">
        <f t="shared" si="0"/>
        <v>1.7498999763047334</v>
      </c>
      <c r="D55" s="15"/>
    </row>
    <row r="56" spans="1:4">
      <c r="A56" s="3">
        <v>33939</v>
      </c>
      <c r="B56" s="10">
        <v>0.95058199203286697</v>
      </c>
      <c r="C56" s="11">
        <f t="shared" si="0"/>
        <v>1.285744392374139</v>
      </c>
      <c r="D56" s="15"/>
    </row>
    <row r="57" spans="1:4">
      <c r="A57" s="3">
        <v>33970</v>
      </c>
      <c r="B57" s="10">
        <v>0.94011503536570695</v>
      </c>
      <c r="C57" s="11">
        <f t="shared" si="0"/>
        <v>1.0378595836643811</v>
      </c>
      <c r="D57" s="15"/>
    </row>
    <row r="58" spans="1:4">
      <c r="A58" s="3">
        <v>34001</v>
      </c>
      <c r="B58" s="10">
        <v>1.1973408855557</v>
      </c>
      <c r="C58" s="11">
        <f t="shared" si="0"/>
        <v>1.0293459709847579</v>
      </c>
      <c r="D58" s="15"/>
    </row>
    <row r="59" spans="1:4">
      <c r="A59" s="3">
        <v>34029</v>
      </c>
      <c r="B59" s="10">
        <v>-0.40368803233793699</v>
      </c>
      <c r="C59" s="11">
        <f t="shared" si="0"/>
        <v>0.57792262952782325</v>
      </c>
      <c r="D59" s="15"/>
    </row>
    <row r="60" spans="1:4">
      <c r="A60" s="3">
        <v>34060</v>
      </c>
      <c r="B60" s="10">
        <v>-0.45737644074139605</v>
      </c>
      <c r="C60" s="11">
        <f t="shared" si="0"/>
        <v>0.11209213749212228</v>
      </c>
      <c r="D60" s="15"/>
    </row>
    <row r="61" spans="1:4">
      <c r="A61" s="3">
        <v>34090</v>
      </c>
      <c r="B61" s="10">
        <v>-0.424369302201551</v>
      </c>
      <c r="C61" s="11">
        <f t="shared" si="0"/>
        <v>-0.42847792509362809</v>
      </c>
      <c r="D61" s="15"/>
    </row>
    <row r="62" spans="1:4">
      <c r="A62" s="3">
        <v>34121</v>
      </c>
      <c r="B62" s="10">
        <v>-0.82979425132373597</v>
      </c>
      <c r="C62" s="11">
        <f t="shared" si="0"/>
        <v>-0.5705133314222276</v>
      </c>
      <c r="D62" s="15"/>
    </row>
    <row r="63" spans="1:4">
      <c r="A63" s="3">
        <v>34151</v>
      </c>
      <c r="B63" s="10">
        <v>-0.84389110513723697</v>
      </c>
      <c r="C63" s="11">
        <f t="shared" si="0"/>
        <v>-0.69935155288750794</v>
      </c>
      <c r="D63" s="15"/>
    </row>
    <row r="64" spans="1:4">
      <c r="A64" s="3">
        <v>34182</v>
      </c>
      <c r="B64" s="10">
        <v>-0.68931107803776492</v>
      </c>
      <c r="C64" s="11">
        <f t="shared" si="0"/>
        <v>-0.7876654781662461</v>
      </c>
      <c r="D64" s="15"/>
    </row>
    <row r="65" spans="1:4">
      <c r="A65" s="3">
        <v>34213</v>
      </c>
      <c r="B65" s="10">
        <v>-0.271947880759701</v>
      </c>
      <c r="C65" s="11">
        <f t="shared" si="0"/>
        <v>-0.60171668797823441</v>
      </c>
      <c r="D65" s="15"/>
    </row>
    <row r="66" spans="1:4">
      <c r="A66" s="3">
        <v>34243</v>
      </c>
      <c r="B66" s="10">
        <v>-0.60591795311454599</v>
      </c>
      <c r="C66" s="11">
        <f t="shared" si="0"/>
        <v>-0.52239230397067071</v>
      </c>
      <c r="D66" s="15"/>
    </row>
    <row r="67" spans="1:4">
      <c r="A67" s="3">
        <v>34274</v>
      </c>
      <c r="B67" s="10">
        <v>-0.11012272413680199</v>
      </c>
      <c r="C67" s="11">
        <f t="shared" si="0"/>
        <v>-0.32932951933701632</v>
      </c>
      <c r="D67" s="15"/>
    </row>
    <row r="68" spans="1:4">
      <c r="A68" s="3">
        <v>34304</v>
      </c>
      <c r="B68" s="10">
        <v>0.35047232028653597</v>
      </c>
      <c r="C68" s="11">
        <f t="shared" si="0"/>
        <v>-0.12185611898827069</v>
      </c>
      <c r="D68" s="15"/>
    </row>
    <row r="69" spans="1:4">
      <c r="A69" s="3">
        <v>34335</v>
      </c>
      <c r="B69" s="10">
        <v>-0.11151773592789399</v>
      </c>
      <c r="C69" s="11">
        <f t="shared" si="0"/>
        <v>4.2943953407279994E-2</v>
      </c>
      <c r="D69" s="15"/>
    </row>
    <row r="70" spans="1:4">
      <c r="A70" s="3">
        <v>34366</v>
      </c>
      <c r="B70" s="10">
        <v>1.05302336694608</v>
      </c>
      <c r="C70" s="11">
        <f t="shared" si="0"/>
        <v>0.43065931710157401</v>
      </c>
      <c r="D70" s="15"/>
    </row>
    <row r="71" spans="1:4">
      <c r="A71" s="3">
        <v>34394</v>
      </c>
      <c r="B71" s="10">
        <v>1.19814749622723</v>
      </c>
      <c r="C71" s="11">
        <f t="shared" si="0"/>
        <v>0.71321770908180537</v>
      </c>
      <c r="D71" s="15"/>
    </row>
    <row r="72" spans="1:4">
      <c r="A72" s="3">
        <v>34425</v>
      </c>
      <c r="B72" s="10">
        <v>3.3644912324535396</v>
      </c>
      <c r="C72" s="11">
        <f t="shared" si="0"/>
        <v>1.8718873652089496</v>
      </c>
      <c r="D72" s="15"/>
    </row>
    <row r="73" spans="1:4">
      <c r="A73" s="3">
        <v>34455</v>
      </c>
      <c r="B73" s="10">
        <v>2.7505179092393002</v>
      </c>
      <c r="C73" s="11">
        <f t="shared" si="0"/>
        <v>2.43771887930669</v>
      </c>
      <c r="D73" s="15"/>
    </row>
    <row r="74" spans="1:4">
      <c r="A74" s="3">
        <v>34486</v>
      </c>
      <c r="B74" s="10">
        <v>3.3599763858837699</v>
      </c>
      <c r="C74" s="11">
        <f t="shared" si="0"/>
        <v>3.1583285091922035</v>
      </c>
      <c r="D74" s="15"/>
    </row>
    <row r="75" spans="1:4">
      <c r="A75" s="3">
        <v>34516</v>
      </c>
      <c r="B75" s="10">
        <v>3.7696214318191599</v>
      </c>
      <c r="C75" s="11">
        <f t="shared" ref="C75:C138" si="1">AVERAGE(B73:B75)</f>
        <v>3.2933719089807432</v>
      </c>
      <c r="D75" s="15"/>
    </row>
    <row r="76" spans="1:4">
      <c r="A76" s="3">
        <v>34547</v>
      </c>
      <c r="B76" s="10">
        <v>3.6348804062761197</v>
      </c>
      <c r="C76" s="11">
        <f t="shared" si="1"/>
        <v>3.5881594079930164</v>
      </c>
      <c r="D76" s="15"/>
    </row>
    <row r="77" spans="1:4">
      <c r="A77" s="3">
        <v>34578</v>
      </c>
      <c r="B77" s="10">
        <v>3.5464393720224798</v>
      </c>
      <c r="C77" s="11">
        <f t="shared" si="1"/>
        <v>3.65031373670592</v>
      </c>
      <c r="D77" s="15"/>
    </row>
    <row r="78" spans="1:4">
      <c r="A78" s="3">
        <v>34608</v>
      </c>
      <c r="B78" s="10">
        <v>4.1237879760191003</v>
      </c>
      <c r="C78" s="11">
        <f t="shared" si="1"/>
        <v>3.7683692514392333</v>
      </c>
      <c r="D78" s="15"/>
    </row>
    <row r="79" spans="1:4">
      <c r="A79" s="3">
        <v>34639</v>
      </c>
      <c r="B79" s="10">
        <v>3.5050046220920104</v>
      </c>
      <c r="C79" s="11">
        <f t="shared" si="1"/>
        <v>3.7250773233778638</v>
      </c>
      <c r="D79" s="15"/>
    </row>
    <row r="80" spans="1:4">
      <c r="A80" s="3">
        <v>34669</v>
      </c>
      <c r="B80" s="10">
        <v>3.2122274339069299</v>
      </c>
      <c r="C80" s="11">
        <f t="shared" si="1"/>
        <v>3.6136733440060134</v>
      </c>
      <c r="D80" s="15"/>
    </row>
    <row r="81" spans="1:4">
      <c r="A81" s="3">
        <v>34700</v>
      </c>
      <c r="B81" s="10">
        <v>3.4756831371165897</v>
      </c>
      <c r="C81" s="11">
        <f t="shared" si="1"/>
        <v>3.3976383977051765</v>
      </c>
      <c r="D81" s="15"/>
    </row>
    <row r="82" spans="1:4">
      <c r="A82" s="3">
        <v>34731</v>
      </c>
      <c r="B82" s="10">
        <v>3.3399025357085601</v>
      </c>
      <c r="C82" s="11">
        <f t="shared" si="1"/>
        <v>3.3426043689106932</v>
      </c>
      <c r="D82" s="15"/>
    </row>
    <row r="83" spans="1:4">
      <c r="A83" s="3">
        <v>34759</v>
      </c>
      <c r="B83" s="10">
        <v>3.4603701314511999</v>
      </c>
      <c r="C83" s="11">
        <f t="shared" si="1"/>
        <v>3.4253186014254502</v>
      </c>
      <c r="D83" s="15"/>
    </row>
    <row r="84" spans="1:4">
      <c r="A84" s="3">
        <v>34790</v>
      </c>
      <c r="B84" s="10">
        <v>3.3742576828064195</v>
      </c>
      <c r="C84" s="11">
        <f t="shared" si="1"/>
        <v>3.3915101166553931</v>
      </c>
      <c r="D84" s="15"/>
    </row>
    <row r="85" spans="1:4">
      <c r="A85" s="3">
        <v>34820</v>
      </c>
      <c r="B85" s="10">
        <v>3.3202727006996002</v>
      </c>
      <c r="C85" s="11">
        <f t="shared" si="1"/>
        <v>3.3849668383190732</v>
      </c>
      <c r="D85" s="15"/>
    </row>
    <row r="86" spans="1:4">
      <c r="A86" s="3">
        <v>34851</v>
      </c>
      <c r="B86" s="10">
        <v>3.2351840507672898</v>
      </c>
      <c r="C86" s="11">
        <f t="shared" si="1"/>
        <v>3.3099048114244365</v>
      </c>
      <c r="D86" s="15"/>
    </row>
    <row r="87" spans="1:4">
      <c r="A87" s="3">
        <v>34881</v>
      </c>
      <c r="B87" s="10">
        <v>3.3175336843664702</v>
      </c>
      <c r="C87" s="11">
        <f t="shared" si="1"/>
        <v>3.2909968119444533</v>
      </c>
      <c r="D87" s="15"/>
    </row>
    <row r="88" spans="1:4">
      <c r="A88" s="3">
        <v>34912</v>
      </c>
      <c r="B88" s="10">
        <v>3.1192856823751098</v>
      </c>
      <c r="C88" s="11">
        <f t="shared" si="1"/>
        <v>3.2240011391696228</v>
      </c>
      <c r="D88" s="15"/>
    </row>
    <row r="89" spans="1:4">
      <c r="A89" s="3">
        <v>34943</v>
      </c>
      <c r="B89" s="10">
        <v>3.0100235613301201</v>
      </c>
      <c r="C89" s="11">
        <f t="shared" si="1"/>
        <v>3.1489476426905667</v>
      </c>
      <c r="D89" s="15"/>
    </row>
    <row r="90" spans="1:4">
      <c r="A90" s="3">
        <v>34973</v>
      </c>
      <c r="B90" s="10">
        <v>2.9877363988559202</v>
      </c>
      <c r="C90" s="11">
        <f t="shared" si="1"/>
        <v>3.0390152141870499</v>
      </c>
      <c r="D90" s="15"/>
    </row>
    <row r="91" spans="1:4">
      <c r="A91" s="3">
        <v>35004</v>
      </c>
      <c r="B91" s="10">
        <v>3.0691120885015399</v>
      </c>
      <c r="C91" s="11">
        <f t="shared" si="1"/>
        <v>3.0222906828958602</v>
      </c>
      <c r="D91" s="15"/>
    </row>
    <row r="92" spans="1:4">
      <c r="A92" s="3">
        <v>35034</v>
      </c>
      <c r="B92" s="10">
        <v>2.6108317416293301</v>
      </c>
      <c r="C92" s="11">
        <f t="shared" si="1"/>
        <v>2.8892267429955965</v>
      </c>
      <c r="D92" s="15"/>
    </row>
    <row r="93" spans="1:4">
      <c r="A93" s="3">
        <v>35065</v>
      </c>
      <c r="B93" s="10">
        <v>1.9776826793489899</v>
      </c>
      <c r="C93" s="11">
        <f t="shared" si="1"/>
        <v>2.5525421698266202</v>
      </c>
      <c r="D93" s="15"/>
    </row>
    <row r="94" spans="1:4">
      <c r="A94" s="3">
        <v>35096</v>
      </c>
      <c r="B94" s="10">
        <v>2.6798316134915701</v>
      </c>
      <c r="C94" s="11">
        <f t="shared" si="1"/>
        <v>2.422782011489963</v>
      </c>
      <c r="D94" s="15"/>
    </row>
    <row r="95" spans="1:4">
      <c r="A95" s="3">
        <v>35125</v>
      </c>
      <c r="B95" s="10">
        <v>2.5605153726700101</v>
      </c>
      <c r="C95" s="11">
        <f t="shared" si="1"/>
        <v>2.4060098885035233</v>
      </c>
      <c r="D95" s="15"/>
    </row>
    <row r="96" spans="1:4">
      <c r="A96" s="3">
        <v>35156</v>
      </c>
      <c r="B96" s="10">
        <v>2.4351505571788099</v>
      </c>
      <c r="C96" s="11">
        <f t="shared" si="1"/>
        <v>2.5584991811134632</v>
      </c>
      <c r="D96" s="15"/>
    </row>
    <row r="97" spans="1:4">
      <c r="A97" s="3">
        <v>35186</v>
      </c>
      <c r="B97" s="10">
        <v>2.7920335559525498</v>
      </c>
      <c r="C97" s="11">
        <f t="shared" si="1"/>
        <v>2.5958998286004564</v>
      </c>
      <c r="D97" s="15"/>
    </row>
    <row r="98" spans="1:4">
      <c r="A98" s="3">
        <v>35217</v>
      </c>
      <c r="B98" s="10">
        <v>3.2507766521595505</v>
      </c>
      <c r="C98" s="11">
        <f t="shared" si="1"/>
        <v>2.8259869217636364</v>
      </c>
      <c r="D98" s="15"/>
    </row>
    <row r="99" spans="1:4">
      <c r="A99" s="3">
        <v>35247</v>
      </c>
      <c r="B99" s="10">
        <v>3.3038904311363</v>
      </c>
      <c r="C99" s="11">
        <f t="shared" si="1"/>
        <v>3.1155668797494669</v>
      </c>
      <c r="D99" s="15"/>
    </row>
    <row r="100" spans="1:4">
      <c r="A100" s="3">
        <v>35278</v>
      </c>
      <c r="B100" s="10">
        <v>3.6552655269635803</v>
      </c>
      <c r="C100" s="11">
        <f t="shared" si="1"/>
        <v>3.4033108700864769</v>
      </c>
      <c r="D100" s="15"/>
    </row>
    <row r="101" spans="1:4">
      <c r="A101" s="3">
        <v>35309</v>
      </c>
      <c r="B101" s="10">
        <v>3.2210419183182397</v>
      </c>
      <c r="C101" s="11">
        <f t="shared" si="1"/>
        <v>3.3933992921393732</v>
      </c>
      <c r="D101" s="15"/>
    </row>
    <row r="102" spans="1:4">
      <c r="A102" s="3">
        <v>35339</v>
      </c>
      <c r="B102" s="10">
        <v>4.2965103665466797</v>
      </c>
      <c r="C102" s="11">
        <f t="shared" si="1"/>
        <v>3.7242726039428331</v>
      </c>
      <c r="D102" s="15"/>
    </row>
    <row r="103" spans="1:4">
      <c r="A103" s="3">
        <v>35370</v>
      </c>
      <c r="B103" s="10">
        <v>3.8813177818242299</v>
      </c>
      <c r="C103" s="11">
        <f t="shared" si="1"/>
        <v>3.7996233555630496</v>
      </c>
      <c r="D103" s="15"/>
    </row>
    <row r="104" spans="1:4">
      <c r="A104" s="3">
        <v>35400</v>
      </c>
      <c r="B104" s="10">
        <v>4.0893283377249494</v>
      </c>
      <c r="C104" s="11">
        <f t="shared" si="1"/>
        <v>4.0890521620319538</v>
      </c>
      <c r="D104" s="15"/>
    </row>
    <row r="105" spans="1:4">
      <c r="A105" s="3">
        <v>35431</v>
      </c>
      <c r="B105" s="10">
        <v>4.7664851577826397</v>
      </c>
      <c r="C105" s="11">
        <f t="shared" si="1"/>
        <v>4.2457104257772729</v>
      </c>
      <c r="D105" s="15"/>
    </row>
    <row r="106" spans="1:4">
      <c r="A106" s="3">
        <v>35462</v>
      </c>
      <c r="B106" s="10">
        <v>4.3479837910833998</v>
      </c>
      <c r="C106" s="11">
        <f t="shared" si="1"/>
        <v>4.4012657621969966</v>
      </c>
      <c r="D106" s="15"/>
    </row>
    <row r="107" spans="1:4">
      <c r="A107" s="3">
        <v>35490</v>
      </c>
      <c r="B107" s="10">
        <v>4.7293482609124498</v>
      </c>
      <c r="C107" s="11">
        <f t="shared" si="1"/>
        <v>4.6146057365928295</v>
      </c>
      <c r="D107" s="15"/>
    </row>
    <row r="108" spans="1:4">
      <c r="A108" s="3">
        <v>35521</v>
      </c>
      <c r="B108" s="10">
        <v>5.0259972547855396</v>
      </c>
      <c r="C108" s="11">
        <f t="shared" si="1"/>
        <v>4.7011097689271297</v>
      </c>
      <c r="D108" s="15"/>
    </row>
    <row r="109" spans="1:4">
      <c r="A109" s="3">
        <v>35551</v>
      </c>
      <c r="B109" s="10">
        <v>5.4186355683296297</v>
      </c>
      <c r="C109" s="11">
        <f t="shared" si="1"/>
        <v>5.057993694675873</v>
      </c>
      <c r="D109" s="15"/>
    </row>
    <row r="110" spans="1:4">
      <c r="A110" s="3">
        <v>35582</v>
      </c>
      <c r="B110" s="10">
        <v>5.1000601132207501</v>
      </c>
      <c r="C110" s="11">
        <f t="shared" si="1"/>
        <v>5.1815643121119734</v>
      </c>
      <c r="D110" s="15"/>
    </row>
    <row r="111" spans="1:4">
      <c r="A111" s="3">
        <v>35612</v>
      </c>
      <c r="B111" s="10">
        <v>4.9038800071294606</v>
      </c>
      <c r="C111" s="11">
        <f t="shared" si="1"/>
        <v>5.1408585628932801</v>
      </c>
      <c r="D111" s="15"/>
    </row>
    <row r="112" spans="1:4">
      <c r="A112" s="3">
        <v>35643</v>
      </c>
      <c r="B112" s="10">
        <v>4.4996404120277598</v>
      </c>
      <c r="C112" s="11">
        <f t="shared" si="1"/>
        <v>4.8345268441259899</v>
      </c>
      <c r="D112" s="15"/>
    </row>
    <row r="113" spans="1:4">
      <c r="A113" s="3">
        <v>35674</v>
      </c>
      <c r="B113" s="10">
        <v>4.72024128538194</v>
      </c>
      <c r="C113" s="11">
        <f t="shared" si="1"/>
        <v>4.7079205681797207</v>
      </c>
      <c r="D113" s="15"/>
    </row>
    <row r="114" spans="1:4">
      <c r="A114" s="3">
        <v>35704</v>
      </c>
      <c r="B114" s="10">
        <v>4.9733436238938298</v>
      </c>
      <c r="C114" s="11">
        <f t="shared" si="1"/>
        <v>4.7310751071011765</v>
      </c>
      <c r="D114" s="15"/>
    </row>
    <row r="115" spans="1:4">
      <c r="A115" s="3">
        <v>35735</v>
      </c>
      <c r="B115" s="10">
        <v>5.1497252555946105</v>
      </c>
      <c r="C115" s="11">
        <f t="shared" si="1"/>
        <v>4.947770054956794</v>
      </c>
      <c r="D115" s="15"/>
    </row>
    <row r="116" spans="1:4">
      <c r="A116" s="3">
        <v>35765</v>
      </c>
      <c r="B116" s="10">
        <v>5.2196193985254604</v>
      </c>
      <c r="C116" s="11">
        <f t="shared" si="1"/>
        <v>5.1142294260046333</v>
      </c>
      <c r="D116" s="15"/>
    </row>
    <row r="117" spans="1:4">
      <c r="A117" s="3">
        <v>35796</v>
      </c>
      <c r="B117" s="10">
        <v>4.8368711141144001</v>
      </c>
      <c r="C117" s="11">
        <f t="shared" si="1"/>
        <v>5.06873858941149</v>
      </c>
      <c r="D117" s="15"/>
    </row>
    <row r="118" spans="1:4">
      <c r="A118" s="3">
        <v>35827</v>
      </c>
      <c r="B118" s="10">
        <v>5.2333044303881797</v>
      </c>
      <c r="C118" s="11">
        <f t="shared" si="1"/>
        <v>5.096598314342681</v>
      </c>
      <c r="D118" s="15"/>
    </row>
    <row r="119" spans="1:4">
      <c r="A119" s="3">
        <v>35855</v>
      </c>
      <c r="B119" s="10">
        <v>5.28026243021431</v>
      </c>
      <c r="C119" s="11">
        <f t="shared" si="1"/>
        <v>5.1168126582389633</v>
      </c>
      <c r="D119" s="15"/>
    </row>
    <row r="120" spans="1:4">
      <c r="A120" s="3">
        <v>35886</v>
      </c>
      <c r="B120" s="10">
        <v>5.5239752681071499</v>
      </c>
      <c r="C120" s="11">
        <f t="shared" si="1"/>
        <v>5.3458473762365459</v>
      </c>
      <c r="D120" s="15"/>
    </row>
    <row r="121" spans="1:4">
      <c r="A121" s="3">
        <v>35916</v>
      </c>
      <c r="B121" s="10">
        <v>5.42362101239247</v>
      </c>
      <c r="C121" s="11">
        <f t="shared" si="1"/>
        <v>5.4092862369046442</v>
      </c>
      <c r="D121" s="15"/>
    </row>
    <row r="122" spans="1:4">
      <c r="A122" s="3">
        <v>35947</v>
      </c>
      <c r="B122" s="10">
        <v>4.7381298430243506</v>
      </c>
      <c r="C122" s="11">
        <f t="shared" si="1"/>
        <v>5.2285753745079901</v>
      </c>
      <c r="D122" s="15"/>
    </row>
    <row r="123" spans="1:4">
      <c r="A123" s="3">
        <v>35977</v>
      </c>
      <c r="B123" s="10">
        <v>4.9197589393030494</v>
      </c>
      <c r="C123" s="11">
        <f t="shared" si="1"/>
        <v>5.0271699315732894</v>
      </c>
      <c r="D123" s="15"/>
    </row>
    <row r="124" spans="1:4">
      <c r="A124" s="3">
        <v>36008</v>
      </c>
      <c r="B124" s="10">
        <v>4.79761966188273</v>
      </c>
      <c r="C124" s="11">
        <f t="shared" si="1"/>
        <v>4.8185028147367106</v>
      </c>
      <c r="D124" s="15"/>
    </row>
    <row r="125" spans="1:4">
      <c r="A125" s="3">
        <v>36039</v>
      </c>
      <c r="B125" s="10">
        <v>4.6057844341299301</v>
      </c>
      <c r="C125" s="11">
        <f t="shared" si="1"/>
        <v>4.7743876784385693</v>
      </c>
      <c r="D125" s="15"/>
    </row>
    <row r="126" spans="1:4">
      <c r="A126" s="3">
        <v>36069</v>
      </c>
      <c r="B126" s="10">
        <v>4.09765413712379</v>
      </c>
      <c r="C126" s="11">
        <f t="shared" si="1"/>
        <v>4.5003527443788167</v>
      </c>
      <c r="D126" s="15"/>
    </row>
    <row r="127" spans="1:4">
      <c r="A127" s="3">
        <v>36100</v>
      </c>
      <c r="B127" s="10">
        <v>4.5097615835382205</v>
      </c>
      <c r="C127" s="11">
        <f t="shared" si="1"/>
        <v>4.4044000515973138</v>
      </c>
      <c r="D127" s="15"/>
    </row>
    <row r="128" spans="1:4">
      <c r="A128" s="3">
        <v>36130</v>
      </c>
      <c r="B128" s="10">
        <v>4.1049237011951698</v>
      </c>
      <c r="C128" s="11">
        <f t="shared" si="1"/>
        <v>4.2374464739523932</v>
      </c>
      <c r="D128" s="15"/>
    </row>
    <row r="129" spans="1:4">
      <c r="A129" s="3">
        <v>36161</v>
      </c>
      <c r="B129" s="10">
        <v>3.9399434811652401</v>
      </c>
      <c r="C129" s="11">
        <f t="shared" si="1"/>
        <v>4.1848762552995433</v>
      </c>
      <c r="D129" s="15"/>
    </row>
    <row r="130" spans="1:4">
      <c r="A130" s="3">
        <v>36192</v>
      </c>
      <c r="B130" s="10">
        <v>4.0877030132217298</v>
      </c>
      <c r="C130" s="11">
        <f t="shared" si="1"/>
        <v>4.044190065194047</v>
      </c>
      <c r="D130" s="15"/>
    </row>
    <row r="131" spans="1:4">
      <c r="A131" s="3">
        <v>36220</v>
      </c>
      <c r="B131" s="10">
        <v>4.4024057109274306</v>
      </c>
      <c r="C131" s="11">
        <f t="shared" si="1"/>
        <v>4.1433507351048</v>
      </c>
      <c r="D131" s="15"/>
    </row>
    <row r="132" spans="1:4">
      <c r="A132" s="3">
        <v>36251</v>
      </c>
      <c r="B132" s="10">
        <v>3.8364461906156402</v>
      </c>
      <c r="C132" s="11">
        <f t="shared" si="1"/>
        <v>4.1088516382549329</v>
      </c>
      <c r="D132" s="15"/>
    </row>
    <row r="133" spans="1:4">
      <c r="A133" s="3">
        <v>36281</v>
      </c>
      <c r="B133" s="10">
        <v>3.9515835929613696</v>
      </c>
      <c r="C133" s="11">
        <f t="shared" si="1"/>
        <v>4.0634784981681475</v>
      </c>
      <c r="D133" s="15"/>
    </row>
    <row r="134" spans="1:4">
      <c r="A134" s="3">
        <v>36312</v>
      </c>
      <c r="B134" s="10">
        <v>3.9598502045363104</v>
      </c>
      <c r="C134" s="11">
        <f t="shared" si="1"/>
        <v>3.9159599960377736</v>
      </c>
      <c r="D134" s="15"/>
    </row>
    <row r="135" spans="1:4">
      <c r="A135" s="3">
        <v>36342</v>
      </c>
      <c r="B135" s="10">
        <v>4.5781253324632898</v>
      </c>
      <c r="C135" s="11">
        <f t="shared" si="1"/>
        <v>4.1631863766536563</v>
      </c>
      <c r="D135" s="15"/>
    </row>
    <row r="136" spans="1:4">
      <c r="A136" s="3">
        <v>36373</v>
      </c>
      <c r="B136" s="10">
        <v>4.0701969926227006</v>
      </c>
      <c r="C136" s="11">
        <f t="shared" si="1"/>
        <v>4.2027241765407668</v>
      </c>
      <c r="D136" s="15"/>
    </row>
    <row r="137" spans="1:4">
      <c r="A137" s="3">
        <v>36404</v>
      </c>
      <c r="B137" s="10">
        <v>4.24219014542581</v>
      </c>
      <c r="C137" s="11">
        <f t="shared" si="1"/>
        <v>4.2968374901706001</v>
      </c>
      <c r="D137" s="15"/>
    </row>
    <row r="138" spans="1:4">
      <c r="A138" s="3">
        <v>36434</v>
      </c>
      <c r="B138" s="10">
        <v>5.0576752216696903</v>
      </c>
      <c r="C138" s="11">
        <f t="shared" si="1"/>
        <v>4.4566874532394003</v>
      </c>
      <c r="D138" s="15"/>
    </row>
    <row r="139" spans="1:4">
      <c r="A139" s="3">
        <v>36465</v>
      </c>
      <c r="B139" s="10">
        <v>4.4361516493497097</v>
      </c>
      <c r="C139" s="11">
        <f t="shared" ref="C139:C202" si="2">AVERAGE(B137:B139)</f>
        <v>4.5786723388150703</v>
      </c>
      <c r="D139" s="15"/>
    </row>
    <row r="140" spans="1:4">
      <c r="A140" s="3">
        <v>36495</v>
      </c>
      <c r="B140" s="10">
        <v>4.76180992655775</v>
      </c>
      <c r="C140" s="11">
        <f t="shared" si="2"/>
        <v>4.7518789325257167</v>
      </c>
      <c r="D140" s="15"/>
    </row>
    <row r="141" spans="1:4">
      <c r="A141" s="3">
        <v>36526</v>
      </c>
      <c r="B141" s="10">
        <v>4.8109047537686207</v>
      </c>
      <c r="C141" s="11">
        <f t="shared" si="2"/>
        <v>4.6696221098920274</v>
      </c>
      <c r="D141" s="15"/>
    </row>
    <row r="142" spans="1:4">
      <c r="A142" s="3">
        <v>36557</v>
      </c>
      <c r="B142" s="10">
        <v>5.0597322439514096</v>
      </c>
      <c r="C142" s="11">
        <f t="shared" si="2"/>
        <v>4.8774823080925929</v>
      </c>
      <c r="D142" s="15"/>
    </row>
    <row r="143" spans="1:4">
      <c r="A143" s="3">
        <v>36586</v>
      </c>
      <c r="B143" s="10">
        <v>4.6720634325921599</v>
      </c>
      <c r="C143" s="11">
        <f t="shared" si="2"/>
        <v>4.8475668101040634</v>
      </c>
      <c r="D143" s="15"/>
    </row>
    <row r="144" spans="1:4">
      <c r="A144" s="3">
        <v>36617</v>
      </c>
      <c r="B144" s="10">
        <v>4.2409148012264302</v>
      </c>
      <c r="C144" s="11">
        <f t="shared" si="2"/>
        <v>4.6575701592566672</v>
      </c>
      <c r="D144" s="15"/>
    </row>
    <row r="145" spans="1:4">
      <c r="A145" s="3">
        <v>36647</v>
      </c>
      <c r="B145" s="10">
        <v>3.2406363617999605</v>
      </c>
      <c r="C145" s="11">
        <f t="shared" si="2"/>
        <v>4.0512048652061834</v>
      </c>
      <c r="D145" s="15"/>
    </row>
    <row r="146" spans="1:4">
      <c r="A146" s="3">
        <v>36678</v>
      </c>
      <c r="B146" s="10">
        <v>4.4358642673832795</v>
      </c>
      <c r="C146" s="11">
        <f t="shared" si="2"/>
        <v>3.9724718101365561</v>
      </c>
      <c r="D146" s="15"/>
    </row>
    <row r="147" spans="1:4">
      <c r="A147" s="3">
        <v>36708</v>
      </c>
      <c r="B147" s="10">
        <v>3.7212534316089703</v>
      </c>
      <c r="C147" s="11">
        <f t="shared" si="2"/>
        <v>3.7992513535974033</v>
      </c>
      <c r="D147" s="15"/>
    </row>
    <row r="148" spans="1:4">
      <c r="A148" s="3">
        <v>36739</v>
      </c>
      <c r="B148" s="10">
        <v>4.0272652790318801</v>
      </c>
      <c r="C148" s="11">
        <f t="shared" si="2"/>
        <v>4.0614609926747098</v>
      </c>
      <c r="D148" s="15"/>
    </row>
    <row r="149" spans="1:4">
      <c r="A149" s="3">
        <v>36770</v>
      </c>
      <c r="B149" s="10">
        <v>4.0886517925535903</v>
      </c>
      <c r="C149" s="11">
        <f t="shared" si="2"/>
        <v>3.9457235010648133</v>
      </c>
      <c r="D149" s="15"/>
    </row>
    <row r="150" spans="1:4">
      <c r="A150" s="3">
        <v>36800</v>
      </c>
      <c r="B150" s="10">
        <v>3.6982135875457103</v>
      </c>
      <c r="C150" s="11">
        <f t="shared" si="2"/>
        <v>3.9380435530437272</v>
      </c>
      <c r="D150" s="15"/>
    </row>
    <row r="151" spans="1:4">
      <c r="A151" s="3">
        <v>36831</v>
      </c>
      <c r="B151" s="10">
        <v>4.2588386563466898</v>
      </c>
      <c r="C151" s="11">
        <f t="shared" si="2"/>
        <v>4.0152346788153297</v>
      </c>
      <c r="D151" s="15"/>
    </row>
    <row r="152" spans="1:4">
      <c r="A152" s="3">
        <v>36861</v>
      </c>
      <c r="B152" s="10">
        <v>3.6019543944208996</v>
      </c>
      <c r="C152" s="11">
        <f t="shared" si="2"/>
        <v>3.8530022127710999</v>
      </c>
      <c r="D152" s="15"/>
    </row>
    <row r="153" spans="1:4">
      <c r="A153" s="3">
        <v>36892</v>
      </c>
      <c r="B153" s="10">
        <v>3.1918856020346102</v>
      </c>
      <c r="C153" s="11">
        <f t="shared" si="2"/>
        <v>3.6842262176007332</v>
      </c>
      <c r="D153" s="15"/>
    </row>
    <row r="154" spans="1:4">
      <c r="A154" s="3">
        <v>36923</v>
      </c>
      <c r="B154" s="10">
        <v>3.4247715890402599</v>
      </c>
      <c r="C154" s="11">
        <f t="shared" si="2"/>
        <v>3.4062038618319233</v>
      </c>
      <c r="D154" s="15"/>
    </row>
    <row r="155" spans="1:4">
      <c r="A155" s="3">
        <v>36951</v>
      </c>
      <c r="B155" s="10">
        <v>3.5437476947884199</v>
      </c>
      <c r="C155" s="11">
        <f t="shared" si="2"/>
        <v>3.3868016286210967</v>
      </c>
      <c r="D155" s="15"/>
    </row>
    <row r="156" spans="1:4">
      <c r="A156" s="3">
        <v>36982</v>
      </c>
      <c r="B156" s="10">
        <v>3.7461025812362001</v>
      </c>
      <c r="C156" s="11">
        <f t="shared" si="2"/>
        <v>3.5715406216882939</v>
      </c>
      <c r="D156" s="15"/>
    </row>
    <row r="157" spans="1:4">
      <c r="A157" s="3">
        <v>37012</v>
      </c>
      <c r="B157" s="10">
        <v>3.3608821376950897</v>
      </c>
      <c r="C157" s="11">
        <f t="shared" si="2"/>
        <v>3.5502441379065695</v>
      </c>
      <c r="D157" s="15"/>
    </row>
    <row r="158" spans="1:4">
      <c r="A158" s="3">
        <v>37043</v>
      </c>
      <c r="B158" s="10">
        <v>4.0229126790921201</v>
      </c>
      <c r="C158" s="11">
        <f t="shared" si="2"/>
        <v>3.7099657993411363</v>
      </c>
      <c r="D158" s="15"/>
    </row>
    <row r="159" spans="1:4">
      <c r="A159" s="3">
        <v>37073</v>
      </c>
      <c r="B159" s="10">
        <v>2.9571602544007503</v>
      </c>
      <c r="C159" s="11">
        <f t="shared" si="2"/>
        <v>3.44698502372932</v>
      </c>
      <c r="D159" s="15"/>
    </row>
    <row r="160" spans="1:4">
      <c r="A160" s="3">
        <v>37104</v>
      </c>
      <c r="B160" s="10">
        <v>2.7800988983788799</v>
      </c>
      <c r="C160" s="11">
        <f t="shared" si="2"/>
        <v>3.2533906106239168</v>
      </c>
      <c r="D160" s="15"/>
    </row>
    <row r="161" spans="1:4">
      <c r="A161" s="3">
        <v>37135</v>
      </c>
      <c r="B161" s="10">
        <v>2.5124832741688601</v>
      </c>
      <c r="C161" s="11">
        <f t="shared" si="2"/>
        <v>2.7499141423161633</v>
      </c>
      <c r="D161" s="15"/>
    </row>
    <row r="162" spans="1:4">
      <c r="A162" s="3">
        <v>37165</v>
      </c>
      <c r="B162" s="10">
        <v>1.9578191460166399</v>
      </c>
      <c r="C162" s="11">
        <f t="shared" si="2"/>
        <v>2.41680043952146</v>
      </c>
      <c r="D162" s="15"/>
    </row>
    <row r="163" spans="1:4">
      <c r="A163" s="3">
        <v>37196</v>
      </c>
      <c r="B163" s="10">
        <v>2.1438582155971799</v>
      </c>
      <c r="C163" s="11">
        <f t="shared" si="2"/>
        <v>2.20472021192756</v>
      </c>
      <c r="D163" s="15"/>
    </row>
    <row r="164" spans="1:4">
      <c r="A164" s="3">
        <v>37226</v>
      </c>
      <c r="B164" s="10">
        <v>2.38953128602944</v>
      </c>
      <c r="C164" s="11">
        <f t="shared" si="2"/>
        <v>2.1637362158810869</v>
      </c>
      <c r="D164" s="15"/>
    </row>
    <row r="165" spans="1:4">
      <c r="A165" s="3">
        <v>37257</v>
      </c>
      <c r="B165" s="10">
        <v>2.8460046369004002</v>
      </c>
      <c r="C165" s="11">
        <f t="shared" si="2"/>
        <v>2.4597980461756737</v>
      </c>
      <c r="D165" s="15"/>
    </row>
    <row r="166" spans="1:4">
      <c r="A166" s="3">
        <v>37288</v>
      </c>
      <c r="B166" s="10">
        <v>1.50314430234493</v>
      </c>
      <c r="C166" s="11">
        <f t="shared" si="2"/>
        <v>2.2462267417582567</v>
      </c>
      <c r="D166" s="15"/>
    </row>
    <row r="167" spans="1:4">
      <c r="A167" s="3">
        <v>37316</v>
      </c>
      <c r="B167" s="10">
        <v>2.8127370630455699</v>
      </c>
      <c r="C167" s="11">
        <f t="shared" si="2"/>
        <v>2.3872953340969665</v>
      </c>
      <c r="D167" s="15"/>
    </row>
    <row r="168" spans="1:4">
      <c r="A168" s="3">
        <v>37347</v>
      </c>
      <c r="B168" s="10">
        <v>2.3265504598663203</v>
      </c>
      <c r="C168" s="11">
        <f t="shared" si="2"/>
        <v>2.2141439417522735</v>
      </c>
      <c r="D168" s="15"/>
    </row>
    <row r="169" spans="1:4">
      <c r="A169" s="3">
        <v>37377</v>
      </c>
      <c r="B169" s="10">
        <v>1.9700449357910301</v>
      </c>
      <c r="C169" s="11">
        <f t="shared" si="2"/>
        <v>2.3697774862343066</v>
      </c>
      <c r="D169" s="15"/>
    </row>
    <row r="170" spans="1:4">
      <c r="A170" s="3">
        <v>37408</v>
      </c>
      <c r="B170" s="10">
        <v>1.2070152782369401</v>
      </c>
      <c r="C170" s="11">
        <f t="shared" si="2"/>
        <v>1.8345368912980968</v>
      </c>
      <c r="D170" s="15"/>
    </row>
    <row r="171" spans="1:4">
      <c r="A171" s="3">
        <v>37438</v>
      </c>
      <c r="B171" s="10">
        <v>0.95134715363033895</v>
      </c>
      <c r="C171" s="11">
        <f t="shared" si="2"/>
        <v>1.3761357892194364</v>
      </c>
      <c r="D171" s="15"/>
    </row>
    <row r="172" spans="1:4">
      <c r="A172" s="3">
        <v>37469</v>
      </c>
      <c r="B172" s="10">
        <v>0.47232505401154495</v>
      </c>
      <c r="C172" s="11">
        <f t="shared" si="2"/>
        <v>0.8768958286262748</v>
      </c>
      <c r="D172" s="15"/>
    </row>
    <row r="173" spans="1:4">
      <c r="A173" s="3">
        <v>37500</v>
      </c>
      <c r="B173" s="10">
        <v>0.141379678325567</v>
      </c>
      <c r="C173" s="11">
        <f t="shared" si="2"/>
        <v>0.52168396198915035</v>
      </c>
      <c r="D173" s="15"/>
    </row>
    <row r="174" spans="1:4">
      <c r="A174" s="3">
        <v>37530</v>
      </c>
      <c r="B174" s="10">
        <v>-2.1103218730042499E-2</v>
      </c>
      <c r="C174" s="11">
        <f t="shared" si="2"/>
        <v>0.19753383786902315</v>
      </c>
      <c r="D174" s="15"/>
    </row>
    <row r="175" spans="1:4">
      <c r="A175" s="3">
        <v>37561</v>
      </c>
      <c r="B175" s="10">
        <v>-0.92689075709870006</v>
      </c>
      <c r="C175" s="11">
        <f t="shared" si="2"/>
        <v>-0.26887143250105855</v>
      </c>
      <c r="D175" s="15"/>
    </row>
    <row r="176" spans="1:4">
      <c r="A176" s="3">
        <v>37591</v>
      </c>
      <c r="B176" s="10">
        <v>-0.66012493766063995</v>
      </c>
      <c r="C176" s="11">
        <f t="shared" si="2"/>
        <v>-0.53603963782979414</v>
      </c>
      <c r="D176" s="15"/>
    </row>
    <row r="177" spans="1:4">
      <c r="A177" s="3">
        <v>37622</v>
      </c>
      <c r="B177" s="10">
        <v>-1.2402433999625599</v>
      </c>
      <c r="C177" s="11">
        <f t="shared" si="2"/>
        <v>-0.94241969824063332</v>
      </c>
      <c r="D177" s="15"/>
    </row>
    <row r="178" spans="1:4">
      <c r="A178" s="3">
        <v>37653</v>
      </c>
      <c r="B178" s="10">
        <v>-1.0446004414294399</v>
      </c>
      <c r="C178" s="11">
        <f t="shared" si="2"/>
        <v>-0.98165625968421322</v>
      </c>
      <c r="D178" s="15"/>
    </row>
    <row r="179" spans="1:4">
      <c r="A179" s="3">
        <v>37681</v>
      </c>
      <c r="B179" s="10">
        <v>-1.89336164378397</v>
      </c>
      <c r="C179" s="11">
        <f t="shared" si="2"/>
        <v>-1.3927351617253232</v>
      </c>
      <c r="D179" s="15"/>
    </row>
    <row r="180" spans="1:4">
      <c r="A180" s="3">
        <v>37712</v>
      </c>
      <c r="B180" s="10">
        <v>-1.7663971638900302</v>
      </c>
      <c r="C180" s="11">
        <f t="shared" si="2"/>
        <v>-1.5681197497011468</v>
      </c>
      <c r="D180" s="15"/>
    </row>
    <row r="181" spans="1:4">
      <c r="A181" s="3">
        <v>37742</v>
      </c>
      <c r="B181" s="10">
        <v>-1.80284313470555</v>
      </c>
      <c r="C181" s="11">
        <f t="shared" si="2"/>
        <v>-1.8208673141265166</v>
      </c>
      <c r="D181" s="15"/>
    </row>
    <row r="182" spans="1:4">
      <c r="A182" s="3">
        <v>37773</v>
      </c>
      <c r="B182" s="10">
        <v>-1.1133124787962301</v>
      </c>
      <c r="C182" s="11">
        <f t="shared" si="2"/>
        <v>-1.56085092579727</v>
      </c>
      <c r="D182" s="15"/>
    </row>
    <row r="183" spans="1:4">
      <c r="A183" s="3">
        <v>37803</v>
      </c>
      <c r="B183" s="10">
        <v>-0.71445172585859895</v>
      </c>
      <c r="C183" s="11">
        <f t="shared" si="2"/>
        <v>-1.2102024464534595</v>
      </c>
      <c r="D183" s="15"/>
    </row>
    <row r="184" spans="1:4">
      <c r="A184" s="4">
        <v>37834</v>
      </c>
      <c r="B184" s="10">
        <v>-0.34331927132364903</v>
      </c>
      <c r="C184" s="11">
        <f t="shared" si="2"/>
        <v>-0.72369449199282609</v>
      </c>
      <c r="D184" s="15"/>
    </row>
    <row r="185" spans="1:4">
      <c r="A185" s="4">
        <v>37865</v>
      </c>
      <c r="B185" s="10">
        <v>-0.43532136104916702</v>
      </c>
      <c r="C185" s="11">
        <f t="shared" si="2"/>
        <v>-0.497697452743805</v>
      </c>
      <c r="D185" s="15"/>
    </row>
    <row r="186" spans="1:4">
      <c r="A186" s="4">
        <v>37895</v>
      </c>
      <c r="B186" s="10">
        <v>0.13894649864771599</v>
      </c>
      <c r="C186" s="11">
        <f t="shared" si="2"/>
        <v>-0.21323137790836669</v>
      </c>
      <c r="D186" s="15"/>
    </row>
    <row r="187" spans="1:4">
      <c r="A187" s="4">
        <v>37926</v>
      </c>
      <c r="B187" s="10">
        <v>0.197432034948996</v>
      </c>
      <c r="C187" s="11">
        <f t="shared" si="2"/>
        <v>-3.2980942484151683E-2</v>
      </c>
      <c r="D187" s="15"/>
    </row>
    <row r="188" spans="1:4">
      <c r="A188" s="4">
        <v>37956</v>
      </c>
      <c r="B188" s="10">
        <v>0.23977356008497999</v>
      </c>
      <c r="C188" s="11">
        <f t="shared" si="2"/>
        <v>0.19205069789389731</v>
      </c>
      <c r="D188" s="15"/>
    </row>
    <row r="189" spans="1:4">
      <c r="A189" s="4">
        <v>37987</v>
      </c>
      <c r="B189" s="10">
        <v>0.36889919768507801</v>
      </c>
      <c r="C189" s="11">
        <f t="shared" si="2"/>
        <v>0.26870159757301798</v>
      </c>
      <c r="D189" s="15"/>
    </row>
    <row r="190" spans="1:4">
      <c r="A190" s="4">
        <v>38018</v>
      </c>
      <c r="B190" s="10">
        <v>-0.28268390516003</v>
      </c>
      <c r="C190" s="11">
        <f t="shared" si="2"/>
        <v>0.10866295087000934</v>
      </c>
      <c r="D190" s="15"/>
    </row>
    <row r="191" spans="1:4">
      <c r="A191" s="4">
        <v>38047</v>
      </c>
      <c r="B191" s="10">
        <v>-4.8362272028776798E-2</v>
      </c>
      <c r="C191" s="11">
        <f t="shared" si="2"/>
        <v>1.2617673498757068E-2</v>
      </c>
      <c r="D191" s="15"/>
    </row>
    <row r="192" spans="1:4">
      <c r="A192" s="4">
        <v>38078</v>
      </c>
      <c r="B192" s="10">
        <v>0.85347074772475995</v>
      </c>
      <c r="C192" s="11">
        <f t="shared" si="2"/>
        <v>0.17414152351198439</v>
      </c>
      <c r="D192" s="15"/>
    </row>
    <row r="193" spans="1:4">
      <c r="A193" s="3">
        <v>38108</v>
      </c>
      <c r="B193" s="10">
        <v>1.34710771103594</v>
      </c>
      <c r="C193" s="11">
        <f t="shared" si="2"/>
        <v>0.71740539557730776</v>
      </c>
      <c r="D193" s="15"/>
    </row>
    <row r="194" spans="1:4">
      <c r="A194" s="3">
        <v>38139</v>
      </c>
      <c r="B194" s="10">
        <v>1.11657379116893</v>
      </c>
      <c r="C194" s="11">
        <f t="shared" si="2"/>
        <v>1.10571741664321</v>
      </c>
      <c r="D194" s="15"/>
    </row>
    <row r="195" spans="1:4">
      <c r="A195" s="3">
        <v>38169</v>
      </c>
      <c r="B195" s="10">
        <v>1.4208149043041201</v>
      </c>
      <c r="C195" s="11">
        <f t="shared" si="2"/>
        <v>1.2948321355029966</v>
      </c>
      <c r="D195" s="15"/>
    </row>
    <row r="196" spans="1:4">
      <c r="A196" s="3">
        <v>38200</v>
      </c>
      <c r="B196" s="10">
        <v>1.3837701369980602</v>
      </c>
      <c r="C196" s="11">
        <f t="shared" si="2"/>
        <v>1.3070529441570367</v>
      </c>
      <c r="D196" s="15"/>
    </row>
    <row r="197" spans="1:4">
      <c r="A197" s="3">
        <v>38231</v>
      </c>
      <c r="B197" s="10">
        <v>0.60769022272704598</v>
      </c>
      <c r="C197" s="11">
        <f t="shared" si="2"/>
        <v>1.1374250880097421</v>
      </c>
      <c r="D197" s="15"/>
    </row>
    <row r="198" spans="1:4">
      <c r="A198" s="3">
        <v>38261</v>
      </c>
      <c r="B198" s="10">
        <v>0.59830179430471697</v>
      </c>
      <c r="C198" s="11">
        <f t="shared" si="2"/>
        <v>0.86325405134327438</v>
      </c>
      <c r="D198" s="15"/>
    </row>
    <row r="199" spans="1:4">
      <c r="A199" s="3">
        <v>38292</v>
      </c>
      <c r="B199" s="10">
        <v>0.58843832890373704</v>
      </c>
      <c r="C199" s="11">
        <f t="shared" si="2"/>
        <v>0.59814344864516666</v>
      </c>
      <c r="D199" s="15"/>
    </row>
    <row r="200" spans="1:4">
      <c r="A200" s="3">
        <v>38322</v>
      </c>
      <c r="B200" s="10">
        <v>0.23605312966504902</v>
      </c>
      <c r="C200" s="11">
        <f t="shared" si="2"/>
        <v>0.474264417624501</v>
      </c>
      <c r="D200" s="15"/>
    </row>
    <row r="201" spans="1:4">
      <c r="A201" s="3">
        <v>38353</v>
      </c>
      <c r="B201" s="10">
        <v>0.66477758054547909</v>
      </c>
      <c r="C201" s="11">
        <f t="shared" si="2"/>
        <v>0.49642301303808839</v>
      </c>
      <c r="D201" s="15"/>
    </row>
    <row r="202" spans="1:4">
      <c r="A202" s="3">
        <v>38384</v>
      </c>
      <c r="B202" s="10">
        <v>0.59521291091319906</v>
      </c>
      <c r="C202" s="11">
        <f t="shared" si="2"/>
        <v>0.49868120704124236</v>
      </c>
      <c r="D202" s="15"/>
    </row>
    <row r="203" spans="1:4">
      <c r="A203" s="3">
        <v>38412</v>
      </c>
      <c r="B203" s="10">
        <v>0.64396768382578395</v>
      </c>
      <c r="C203" s="11">
        <f t="shared" ref="C203:C266" si="3">AVERAGE(B201:B203)</f>
        <v>0.63465272509482074</v>
      </c>
      <c r="D203" s="15"/>
    </row>
    <row r="204" spans="1:4">
      <c r="A204" s="3">
        <v>38443</v>
      </c>
      <c r="B204" s="10">
        <v>0.41179255398759701</v>
      </c>
      <c r="C204" s="11">
        <f t="shared" si="3"/>
        <v>0.5503243829088601</v>
      </c>
      <c r="D204" s="15"/>
    </row>
    <row r="205" spans="1:4">
      <c r="A205" s="3">
        <v>38473</v>
      </c>
      <c r="B205" s="10">
        <v>0.21693066136922898</v>
      </c>
      <c r="C205" s="11">
        <f t="shared" si="3"/>
        <v>0.42423029972753667</v>
      </c>
      <c r="D205" s="15"/>
    </row>
    <row r="206" spans="1:4">
      <c r="A206" s="3">
        <v>38504</v>
      </c>
      <c r="B206" s="10">
        <v>0.12081760082053501</v>
      </c>
      <c r="C206" s="11">
        <f t="shared" si="3"/>
        <v>0.249846938725787</v>
      </c>
      <c r="D206" s="15"/>
    </row>
    <row r="207" spans="1:4">
      <c r="A207" s="3">
        <v>38534</v>
      </c>
      <c r="B207" s="10">
        <v>-0.84851008819809104</v>
      </c>
      <c r="C207" s="11">
        <f t="shared" si="3"/>
        <v>-0.17025394200277569</v>
      </c>
      <c r="D207" s="15"/>
    </row>
    <row r="208" spans="1:4">
      <c r="A208" s="3">
        <v>38565</v>
      </c>
      <c r="B208" s="10">
        <v>-0.41978831419356599</v>
      </c>
      <c r="C208" s="11">
        <f t="shared" si="3"/>
        <v>-0.38249360052370734</v>
      </c>
      <c r="D208" s="15"/>
    </row>
    <row r="209" spans="1:4">
      <c r="A209" s="3">
        <v>38596</v>
      </c>
      <c r="B209" s="10">
        <v>-0.46470770917204196</v>
      </c>
      <c r="C209" s="11">
        <f t="shared" si="3"/>
        <v>-0.57766870385456637</v>
      </c>
      <c r="D209" s="15"/>
    </row>
    <row r="210" spans="1:4">
      <c r="A210" s="3">
        <v>38626</v>
      </c>
      <c r="B210" s="10">
        <v>-0.43226328549168003</v>
      </c>
      <c r="C210" s="11">
        <f t="shared" si="3"/>
        <v>-0.43891976961909601</v>
      </c>
      <c r="D210" s="15"/>
    </row>
    <row r="211" spans="1:4">
      <c r="A211" s="3">
        <v>38657</v>
      </c>
      <c r="B211" s="10">
        <v>-0.48628615718244</v>
      </c>
      <c r="C211" s="11">
        <f t="shared" si="3"/>
        <v>-0.461085717282054</v>
      </c>
      <c r="D211" s="15"/>
    </row>
    <row r="212" spans="1:4">
      <c r="A212" s="3">
        <v>38687</v>
      </c>
      <c r="B212" s="10">
        <v>0.947257858973375</v>
      </c>
      <c r="C212" s="11">
        <f t="shared" si="3"/>
        <v>9.5694720997516382E-3</v>
      </c>
      <c r="D212" s="15"/>
    </row>
    <row r="213" spans="1:4">
      <c r="A213" s="3">
        <v>38718</v>
      </c>
      <c r="B213" s="10">
        <v>1.9514989267195903E-3</v>
      </c>
      <c r="C213" s="11">
        <f t="shared" si="3"/>
        <v>0.15430773357255154</v>
      </c>
      <c r="D213" s="15"/>
    </row>
    <row r="214" spans="1:4">
      <c r="A214" s="3">
        <v>38749</v>
      </c>
      <c r="B214" s="10">
        <v>0.50208729045897094</v>
      </c>
      <c r="C214" s="11">
        <f t="shared" si="3"/>
        <v>0.48376554945302191</v>
      </c>
      <c r="D214" s="15"/>
    </row>
    <row r="215" spans="1:4">
      <c r="A215" s="3">
        <v>38777</v>
      </c>
      <c r="B215" s="10">
        <v>-0.47230110857658902</v>
      </c>
      <c r="C215" s="11">
        <f t="shared" si="3"/>
        <v>1.0579226936367184E-2</v>
      </c>
      <c r="D215" s="15"/>
    </row>
    <row r="216" spans="1:4">
      <c r="A216" s="3">
        <v>38808</v>
      </c>
      <c r="B216" s="10">
        <v>0.48932417275221801</v>
      </c>
      <c r="C216" s="11">
        <f t="shared" si="3"/>
        <v>0.17303678487819996</v>
      </c>
      <c r="D216" s="15"/>
    </row>
    <row r="217" spans="1:4">
      <c r="A217" s="3">
        <v>38838</v>
      </c>
      <c r="B217" s="10">
        <v>0.177619251760126</v>
      </c>
      <c r="C217" s="11">
        <f t="shared" si="3"/>
        <v>6.4880771978584995E-2</v>
      </c>
      <c r="D217" s="15"/>
    </row>
    <row r="218" spans="1:4">
      <c r="A218" s="3">
        <v>38869</v>
      </c>
      <c r="B218" s="10">
        <v>1.5889913323959999</v>
      </c>
      <c r="C218" s="11">
        <f t="shared" si="3"/>
        <v>0.75197825230278126</v>
      </c>
      <c r="D218" s="15"/>
    </row>
    <row r="219" spans="1:4">
      <c r="A219" s="3">
        <v>38899</v>
      </c>
      <c r="B219" s="10">
        <v>1.4220434958403199</v>
      </c>
      <c r="C219" s="11">
        <f t="shared" si="3"/>
        <v>1.0628846933321485</v>
      </c>
      <c r="D219" s="15"/>
    </row>
    <row r="220" spans="1:4">
      <c r="A220" s="3">
        <v>38930</v>
      </c>
      <c r="B220" s="10">
        <v>0.72668939026327894</v>
      </c>
      <c r="C220" s="11">
        <f t="shared" si="3"/>
        <v>1.2459080728331997</v>
      </c>
      <c r="D220" s="15"/>
    </row>
    <row r="221" spans="1:4">
      <c r="A221" s="3">
        <v>38961</v>
      </c>
      <c r="B221" s="10">
        <v>0.96315207283624604</v>
      </c>
      <c r="C221" s="11">
        <f t="shared" si="3"/>
        <v>1.0372949863132817</v>
      </c>
      <c r="D221" s="15"/>
    </row>
    <row r="222" spans="1:4">
      <c r="A222" s="3">
        <v>38991</v>
      </c>
      <c r="B222" s="10">
        <v>1.5713759449653901</v>
      </c>
      <c r="C222" s="11">
        <f t="shared" si="3"/>
        <v>1.0870724693549716</v>
      </c>
      <c r="D222" s="15"/>
    </row>
    <row r="223" spans="1:4">
      <c r="A223" s="3">
        <v>39022</v>
      </c>
      <c r="B223" s="10">
        <v>1.3133812159498701</v>
      </c>
      <c r="C223" s="11">
        <f t="shared" si="3"/>
        <v>1.282636411250502</v>
      </c>
      <c r="D223" s="15"/>
    </row>
    <row r="224" spans="1:4">
      <c r="A224" s="3">
        <v>39052</v>
      </c>
      <c r="B224" s="10">
        <v>0.68724707977436705</v>
      </c>
      <c r="C224" s="11">
        <f t="shared" si="3"/>
        <v>1.1906680802298757</v>
      </c>
      <c r="D224" s="15"/>
    </row>
    <row r="225" spans="1:4">
      <c r="A225" s="3">
        <v>39083</v>
      </c>
      <c r="B225" s="10">
        <v>1.10126107839819</v>
      </c>
      <c r="C225" s="11">
        <f t="shared" si="3"/>
        <v>1.0339631247074756</v>
      </c>
      <c r="D225" s="15"/>
    </row>
    <row r="226" spans="1:4">
      <c r="A226" s="3">
        <v>39114</v>
      </c>
      <c r="B226" s="10">
        <v>1.18039476378703</v>
      </c>
      <c r="C226" s="11">
        <f t="shared" si="3"/>
        <v>0.98963430731986224</v>
      </c>
      <c r="D226" s="15"/>
    </row>
    <row r="227" spans="1:4">
      <c r="A227" s="3">
        <v>39142</v>
      </c>
      <c r="B227" s="10">
        <v>1.2795583238291699</v>
      </c>
      <c r="C227" s="11">
        <f t="shared" si="3"/>
        <v>1.1870713886714632</v>
      </c>
      <c r="D227" s="15"/>
    </row>
    <row r="228" spans="1:4">
      <c r="A228" s="3">
        <v>39173</v>
      </c>
      <c r="B228" s="10">
        <v>1.5715797741091098</v>
      </c>
      <c r="C228" s="11">
        <f t="shared" si="3"/>
        <v>1.34384428724177</v>
      </c>
      <c r="D228" s="15"/>
    </row>
    <row r="229" spans="1:4">
      <c r="A229" s="3">
        <v>39203</v>
      </c>
      <c r="B229" s="10">
        <v>1.6080640744274999</v>
      </c>
      <c r="C229" s="11">
        <f t="shared" si="3"/>
        <v>1.4864007241219266</v>
      </c>
      <c r="D229" s="15"/>
    </row>
    <row r="230" spans="1:4">
      <c r="A230" s="3">
        <v>39234</v>
      </c>
      <c r="B230" s="10">
        <v>1.6686620627915398</v>
      </c>
      <c r="C230" s="11">
        <f t="shared" si="3"/>
        <v>1.6161019704427162</v>
      </c>
      <c r="D230" s="15"/>
    </row>
    <row r="231" spans="1:4">
      <c r="A231" s="3">
        <v>39264</v>
      </c>
      <c r="B231" s="10">
        <v>1.42560036491472</v>
      </c>
      <c r="C231" s="11">
        <f t="shared" si="3"/>
        <v>1.56744216737792</v>
      </c>
      <c r="D231" s="15"/>
    </row>
    <row r="232" spans="1:4">
      <c r="A232" s="3">
        <v>39295</v>
      </c>
      <c r="B232" s="10">
        <v>1.5567808620538999</v>
      </c>
      <c r="C232" s="11">
        <f t="shared" si="3"/>
        <v>1.5503477632533864</v>
      </c>
      <c r="D232" s="15"/>
    </row>
    <row r="233" spans="1:4">
      <c r="A233" s="3">
        <v>39326</v>
      </c>
      <c r="B233" s="10">
        <v>1.4966027037916001</v>
      </c>
      <c r="C233" s="11">
        <f t="shared" si="3"/>
        <v>1.4929946435867401</v>
      </c>
      <c r="D233" s="15"/>
    </row>
    <row r="234" spans="1:4">
      <c r="A234" s="3">
        <v>39356</v>
      </c>
      <c r="B234" s="10">
        <v>1.4581560968974301</v>
      </c>
      <c r="C234" s="11">
        <f t="shared" si="3"/>
        <v>1.5038465542476434</v>
      </c>
      <c r="D234" s="15"/>
    </row>
    <row r="235" spans="1:4">
      <c r="A235" s="3">
        <v>39387</v>
      </c>
      <c r="B235" s="10">
        <v>1.7626293762959302</v>
      </c>
      <c r="C235" s="11">
        <f t="shared" si="3"/>
        <v>1.5724627256616535</v>
      </c>
      <c r="D235" s="15"/>
    </row>
    <row r="236" spans="1:4">
      <c r="A236" s="3">
        <v>39417</v>
      </c>
      <c r="B236" s="10">
        <v>1.7534919184625801</v>
      </c>
      <c r="C236" s="11">
        <f t="shared" si="3"/>
        <v>1.6580924638853134</v>
      </c>
      <c r="D236" s="15"/>
    </row>
    <row r="237" spans="1:4">
      <c r="A237" s="3">
        <v>39448</v>
      </c>
      <c r="B237" s="10">
        <v>1.28573564571271</v>
      </c>
      <c r="C237" s="11">
        <f t="shared" si="3"/>
        <v>1.6006189801570734</v>
      </c>
      <c r="D237" s="15"/>
    </row>
    <row r="238" spans="1:4">
      <c r="A238" s="3">
        <v>39479</v>
      </c>
      <c r="B238" s="10">
        <v>1.6516772442016301</v>
      </c>
      <c r="C238" s="11">
        <f t="shared" si="3"/>
        <v>1.5636349361256399</v>
      </c>
      <c r="D238" s="15"/>
    </row>
    <row r="239" spans="1:4">
      <c r="A239" s="3">
        <v>39508</v>
      </c>
      <c r="B239" s="10">
        <v>1.7793614713873001</v>
      </c>
      <c r="C239" s="11">
        <f t="shared" si="3"/>
        <v>1.5722581204338801</v>
      </c>
      <c r="D239" s="15"/>
    </row>
    <row r="240" spans="1:4">
      <c r="A240" s="3">
        <v>39539</v>
      </c>
      <c r="B240" s="10">
        <v>1.29343049769998</v>
      </c>
      <c r="C240" s="11">
        <f t="shared" si="3"/>
        <v>1.5748230710963034</v>
      </c>
      <c r="D240" s="15"/>
    </row>
    <row r="241" spans="1:4">
      <c r="A241" s="3">
        <v>39569</v>
      </c>
      <c r="B241" s="10">
        <v>1.0407231419598</v>
      </c>
      <c r="C241" s="11">
        <f t="shared" si="3"/>
        <v>1.3711717036823601</v>
      </c>
      <c r="D241" s="15"/>
    </row>
    <row r="242" spans="1:4">
      <c r="A242" s="3">
        <v>39600</v>
      </c>
      <c r="B242" s="10">
        <v>1.3180377170238899E-2</v>
      </c>
      <c r="C242" s="11">
        <f t="shared" si="3"/>
        <v>0.78244467227667291</v>
      </c>
      <c r="D242" s="15"/>
    </row>
    <row r="243" spans="1:4">
      <c r="A243" s="3">
        <v>39630</v>
      </c>
      <c r="B243" s="10">
        <v>4.4415127481255104E-2</v>
      </c>
      <c r="C243" s="11">
        <f t="shared" si="3"/>
        <v>0.36610621553709805</v>
      </c>
      <c r="D243" s="15"/>
    </row>
    <row r="244" spans="1:4">
      <c r="A244" s="3">
        <v>39661</v>
      </c>
      <c r="B244" s="10">
        <v>0.34900439891137802</v>
      </c>
      <c r="C244" s="11">
        <f t="shared" si="3"/>
        <v>0.13553330118762399</v>
      </c>
      <c r="D244" s="15"/>
    </row>
    <row r="245" spans="1:4">
      <c r="A245" s="3">
        <v>39692</v>
      </c>
      <c r="B245" s="10">
        <v>-0.83218164018900709</v>
      </c>
      <c r="C245" s="11">
        <f t="shared" si="3"/>
        <v>-0.14625403793212466</v>
      </c>
      <c r="D245" s="15"/>
    </row>
    <row r="246" spans="1:4">
      <c r="A246" s="3">
        <v>39722</v>
      </c>
      <c r="B246" s="10">
        <v>-1.8762967702954099</v>
      </c>
      <c r="C246" s="11">
        <f t="shared" si="3"/>
        <v>-0.78649133719101305</v>
      </c>
      <c r="D246" s="15"/>
    </row>
    <row r="247" spans="1:4">
      <c r="A247" s="3">
        <v>39753</v>
      </c>
      <c r="B247" s="10">
        <v>-2.9071572014310401</v>
      </c>
      <c r="C247" s="11">
        <f t="shared" si="3"/>
        <v>-1.8718785373051523</v>
      </c>
      <c r="D247" s="15"/>
    </row>
    <row r="248" spans="1:4">
      <c r="A248" s="3">
        <v>39783</v>
      </c>
      <c r="B248" s="10">
        <v>-3.0598922576634098</v>
      </c>
      <c r="C248" s="11">
        <f t="shared" si="3"/>
        <v>-2.6144487431299535</v>
      </c>
      <c r="D248" s="15"/>
    </row>
    <row r="249" spans="1:4">
      <c r="A249" s="3">
        <v>39814</v>
      </c>
      <c r="B249" s="10">
        <v>-3.5728415969156697</v>
      </c>
      <c r="C249" s="11">
        <f t="shared" si="3"/>
        <v>-3.1799636853367068</v>
      </c>
      <c r="D249" s="15"/>
    </row>
    <row r="250" spans="1:4">
      <c r="A250" s="3">
        <v>39845</v>
      </c>
      <c r="B250" s="10">
        <v>-4.4106109736033394</v>
      </c>
      <c r="C250" s="11">
        <f t="shared" si="3"/>
        <v>-3.6811149427274734</v>
      </c>
      <c r="D250" s="15"/>
    </row>
    <row r="251" spans="1:4">
      <c r="A251" s="3">
        <v>39873</v>
      </c>
      <c r="B251" s="10">
        <v>-4.0167466718873897</v>
      </c>
      <c r="C251" s="11">
        <f t="shared" si="3"/>
        <v>-4.0000664141354667</v>
      </c>
      <c r="D251" s="15"/>
    </row>
    <row r="252" spans="1:4">
      <c r="A252" s="3">
        <v>39904</v>
      </c>
      <c r="B252" s="10">
        <v>-4.1030877803726504</v>
      </c>
      <c r="C252" s="11">
        <f t="shared" si="3"/>
        <v>-4.1768151419544601</v>
      </c>
      <c r="D252" s="15"/>
    </row>
    <row r="253" spans="1:4">
      <c r="A253" s="3">
        <v>39934</v>
      </c>
      <c r="B253" s="10">
        <v>-3.1795241441661903</v>
      </c>
      <c r="C253" s="11">
        <f t="shared" si="3"/>
        <v>-3.7664528654754101</v>
      </c>
      <c r="D253" s="15"/>
    </row>
    <row r="254" spans="1:4">
      <c r="A254" s="3">
        <v>39965</v>
      </c>
      <c r="B254" s="10">
        <v>-2.8905179495526698</v>
      </c>
      <c r="C254" s="11">
        <f t="shared" si="3"/>
        <v>-3.3910432913638373</v>
      </c>
      <c r="D254" s="15"/>
    </row>
    <row r="255" spans="1:4">
      <c r="A255" s="3">
        <v>39995</v>
      </c>
      <c r="B255" s="10">
        <v>-2.0743690112525401</v>
      </c>
      <c r="C255" s="11">
        <f t="shared" si="3"/>
        <v>-2.7148037016571336</v>
      </c>
      <c r="D255" s="15"/>
    </row>
    <row r="256" spans="1:4">
      <c r="A256" s="3">
        <v>40026</v>
      </c>
      <c r="B256" s="10">
        <v>-1.05109676512786</v>
      </c>
      <c r="C256" s="11">
        <f t="shared" si="3"/>
        <v>-2.0053279086443565</v>
      </c>
      <c r="D256" s="15"/>
    </row>
    <row r="257" spans="1:4">
      <c r="A257" s="3">
        <v>40057</v>
      </c>
      <c r="B257" s="10">
        <v>-0.86801526017627906</v>
      </c>
      <c r="C257" s="11">
        <f t="shared" si="3"/>
        <v>-1.331160345518893</v>
      </c>
      <c r="D257" s="15"/>
    </row>
    <row r="258" spans="1:4">
      <c r="A258" s="3">
        <v>40087</v>
      </c>
      <c r="B258" s="10">
        <v>-0.38534746078087101</v>
      </c>
      <c r="C258" s="11">
        <f t="shared" si="3"/>
        <v>-0.76815316202833672</v>
      </c>
      <c r="D258" s="15"/>
    </row>
    <row r="259" spans="1:4">
      <c r="A259" s="3">
        <v>40118</v>
      </c>
      <c r="B259" s="10">
        <v>-0.61447693632729006</v>
      </c>
      <c r="C259" s="11">
        <f t="shared" si="3"/>
        <v>-0.62261321909481337</v>
      </c>
      <c r="D259" s="15"/>
    </row>
    <row r="260" spans="1:4">
      <c r="A260" s="3">
        <v>40148</v>
      </c>
      <c r="B260" s="10">
        <v>-0.36456109372036</v>
      </c>
      <c r="C260" s="11">
        <f t="shared" si="3"/>
        <v>-0.45479516360950706</v>
      </c>
      <c r="D260" s="15"/>
    </row>
    <row r="261" spans="1:4">
      <c r="A261" s="3">
        <v>40179</v>
      </c>
      <c r="B261" s="10">
        <v>-0.45360922824136196</v>
      </c>
      <c r="C261" s="11">
        <f t="shared" si="3"/>
        <v>-0.47754908609633734</v>
      </c>
      <c r="D261" s="15"/>
    </row>
    <row r="262" spans="1:4">
      <c r="A262" s="3">
        <v>40210</v>
      </c>
      <c r="B262" s="10">
        <v>-0.72709461255488106</v>
      </c>
      <c r="C262" s="11">
        <f t="shared" si="3"/>
        <v>-0.51508831150553436</v>
      </c>
      <c r="D262" s="15"/>
    </row>
    <row r="263" spans="1:4">
      <c r="A263" s="3">
        <v>40238</v>
      </c>
      <c r="B263" s="10">
        <v>-0.30069390112885402</v>
      </c>
      <c r="C263" s="11">
        <f t="shared" si="3"/>
        <v>-0.49379924730836572</v>
      </c>
      <c r="D263" s="15"/>
    </row>
    <row r="264" spans="1:4">
      <c r="A264" s="3">
        <v>40269</v>
      </c>
      <c r="B264" s="10">
        <v>0.45257139868405805</v>
      </c>
      <c r="C264" s="11">
        <f t="shared" si="3"/>
        <v>-0.19173903833322567</v>
      </c>
      <c r="D264" s="15"/>
    </row>
    <row r="265" spans="1:4">
      <c r="A265" s="3">
        <v>40299</v>
      </c>
      <c r="B265" s="10">
        <v>-0.11363653186403501</v>
      </c>
      <c r="C265" s="11">
        <f t="shared" si="3"/>
        <v>1.2746988563723005E-2</v>
      </c>
      <c r="D265" s="15"/>
    </row>
    <row r="266" spans="1:4">
      <c r="A266" s="3">
        <v>40330</v>
      </c>
      <c r="B266" s="10">
        <v>-0.130898993730169</v>
      </c>
      <c r="C266" s="11">
        <f t="shared" si="3"/>
        <v>6.934529102995135E-2</v>
      </c>
      <c r="D266" s="15"/>
    </row>
    <row r="267" spans="1:4">
      <c r="A267" s="3">
        <v>40360</v>
      </c>
      <c r="B267" s="10">
        <v>-0.23553008647278897</v>
      </c>
      <c r="C267" s="11">
        <f t="shared" ref="C267:C330" si="4">AVERAGE(B265:B267)</f>
        <v>-0.16002187068899765</v>
      </c>
      <c r="D267" s="15"/>
    </row>
    <row r="268" spans="1:4">
      <c r="A268" s="3">
        <v>40391</v>
      </c>
      <c r="B268" s="10">
        <v>-0.42274937228909804</v>
      </c>
      <c r="C268" s="11">
        <f t="shared" si="4"/>
        <v>-0.26305948416401864</v>
      </c>
      <c r="D268" s="15"/>
    </row>
    <row r="269" spans="1:4">
      <c r="A269" s="3">
        <v>40422</v>
      </c>
      <c r="B269" s="10">
        <v>-0.22567663855585299</v>
      </c>
      <c r="C269" s="11">
        <f t="shared" si="4"/>
        <v>-0.29465203243924665</v>
      </c>
      <c r="D269" s="15"/>
    </row>
    <row r="270" spans="1:4">
      <c r="A270" s="3">
        <v>40452</v>
      </c>
      <c r="B270" s="10">
        <v>-0.86814050181656199</v>
      </c>
      <c r="C270" s="11">
        <f t="shared" si="4"/>
        <v>-0.505522170887171</v>
      </c>
      <c r="D270" s="15"/>
    </row>
    <row r="271" spans="1:4">
      <c r="A271" s="3">
        <v>40483</v>
      </c>
      <c r="B271" s="10">
        <v>-0.75213134763027201</v>
      </c>
      <c r="C271" s="11">
        <f t="shared" si="4"/>
        <v>-0.61531616266756239</v>
      </c>
      <c r="D271" s="15"/>
    </row>
    <row r="272" spans="1:4">
      <c r="A272" s="3">
        <v>40513</v>
      </c>
      <c r="B272" s="10">
        <v>-1.4193545842142199</v>
      </c>
      <c r="C272" s="11">
        <f t="shared" si="4"/>
        <v>-1.0132088112203512</v>
      </c>
      <c r="D272" s="15"/>
    </row>
    <row r="273" spans="1:4">
      <c r="A273" s="3">
        <v>40544</v>
      </c>
      <c r="B273" s="10">
        <v>-1.2394171079402798</v>
      </c>
      <c r="C273" s="11">
        <f t="shared" si="4"/>
        <v>-1.1369676799282573</v>
      </c>
      <c r="D273" s="15"/>
    </row>
    <row r="274" spans="1:4">
      <c r="A274" s="3">
        <v>40575</v>
      </c>
      <c r="B274" s="10">
        <v>-1.5200457213893299</v>
      </c>
      <c r="C274" s="11">
        <f t="shared" si="4"/>
        <v>-1.3929391378479432</v>
      </c>
      <c r="D274" s="15"/>
    </row>
    <row r="275" spans="1:4">
      <c r="A275" s="3">
        <v>40603</v>
      </c>
      <c r="B275" s="10">
        <v>-2.0389640812640599</v>
      </c>
      <c r="C275" s="11">
        <f t="shared" si="4"/>
        <v>-1.5994756368645564</v>
      </c>
      <c r="D275" s="15"/>
    </row>
    <row r="276" spans="1:4">
      <c r="A276" s="3">
        <v>40634</v>
      </c>
      <c r="B276" s="10">
        <v>-2.5835202163063</v>
      </c>
      <c r="C276" s="11">
        <f t="shared" si="4"/>
        <v>-2.0475100063198965</v>
      </c>
      <c r="D276" s="15"/>
    </row>
    <row r="277" spans="1:4">
      <c r="A277" s="3">
        <v>40664</v>
      </c>
      <c r="B277" s="10">
        <v>-2.7250848208543803</v>
      </c>
      <c r="C277" s="11">
        <f t="shared" si="4"/>
        <v>-2.4491897061415799</v>
      </c>
      <c r="D277" s="15"/>
    </row>
    <row r="278" spans="1:4">
      <c r="A278" s="3">
        <v>40695</v>
      </c>
      <c r="B278" s="10">
        <v>-2.9672291434426099</v>
      </c>
      <c r="C278" s="11">
        <f t="shared" si="4"/>
        <v>-2.7586113935344301</v>
      </c>
      <c r="D278" s="15"/>
    </row>
    <row r="279" spans="1:4">
      <c r="A279" s="3">
        <v>40725</v>
      </c>
      <c r="B279" s="10">
        <v>-3.0176160423199399</v>
      </c>
      <c r="C279" s="11">
        <f t="shared" si="4"/>
        <v>-2.9033100022056431</v>
      </c>
      <c r="D279" s="15"/>
    </row>
    <row r="280" spans="1:4">
      <c r="A280" s="3">
        <v>40756</v>
      </c>
      <c r="B280" s="10">
        <v>-3.4654743217066604</v>
      </c>
      <c r="C280" s="11">
        <f t="shared" si="4"/>
        <v>-3.1501065024897366</v>
      </c>
      <c r="D280" s="15"/>
    </row>
    <row r="281" spans="1:4">
      <c r="A281" s="3">
        <v>40787</v>
      </c>
      <c r="B281" s="10">
        <v>-4.0053139592258704</v>
      </c>
      <c r="C281" s="11">
        <f t="shared" si="4"/>
        <v>-3.4961347744174902</v>
      </c>
      <c r="D281" s="15"/>
    </row>
    <row r="282" spans="1:4">
      <c r="A282" s="3">
        <v>40817</v>
      </c>
      <c r="B282" s="10">
        <v>-3.85389701059982</v>
      </c>
      <c r="C282" s="11">
        <f t="shared" si="4"/>
        <v>-3.7748950971774504</v>
      </c>
      <c r="D282" s="15"/>
    </row>
    <row r="283" spans="1:4">
      <c r="A283" s="3">
        <v>40848</v>
      </c>
      <c r="B283" s="10">
        <v>-4.7128940876437406</v>
      </c>
      <c r="C283" s="11">
        <f t="shared" si="4"/>
        <v>-4.1907016858231438</v>
      </c>
      <c r="D283" s="15"/>
    </row>
    <row r="284" spans="1:4">
      <c r="A284" s="3">
        <v>40878</v>
      </c>
      <c r="B284" s="10">
        <v>-4.8398666735634599</v>
      </c>
      <c r="C284" s="11">
        <f t="shared" si="4"/>
        <v>-4.468885923935674</v>
      </c>
      <c r="D284" s="15"/>
    </row>
    <row r="285" spans="1:4">
      <c r="A285" s="3">
        <v>40909</v>
      </c>
      <c r="B285" s="10">
        <v>-4.8765186305286203</v>
      </c>
      <c r="C285" s="11">
        <f t="shared" si="4"/>
        <v>-4.809759797245273</v>
      </c>
      <c r="D285" s="15"/>
    </row>
    <row r="286" spans="1:4">
      <c r="A286" s="3">
        <v>40940</v>
      </c>
      <c r="B286" s="10">
        <v>-4.9665340155354194</v>
      </c>
      <c r="C286" s="11">
        <f t="shared" si="4"/>
        <v>-4.8943064398758329</v>
      </c>
      <c r="D286" s="15"/>
    </row>
    <row r="287" spans="1:4">
      <c r="A287" s="3">
        <v>40969</v>
      </c>
      <c r="B287" s="10">
        <v>-5.1617642001813699</v>
      </c>
      <c r="C287" s="11">
        <f t="shared" si="4"/>
        <v>-5.0016056154151363</v>
      </c>
      <c r="D287" s="15"/>
    </row>
    <row r="288" spans="1:4">
      <c r="A288" s="3">
        <v>41000</v>
      </c>
      <c r="B288" s="10">
        <v>-4.2896134901102698</v>
      </c>
      <c r="C288" s="11">
        <f t="shared" si="4"/>
        <v>-4.8059705686090197</v>
      </c>
      <c r="D288" s="15"/>
    </row>
    <row r="289" spans="1:4">
      <c r="A289" s="3">
        <v>41030</v>
      </c>
      <c r="B289" s="10">
        <v>-5.2047198529693004</v>
      </c>
      <c r="C289" s="11">
        <f t="shared" si="4"/>
        <v>-4.885365847753647</v>
      </c>
      <c r="D289" s="15"/>
    </row>
    <row r="290" spans="1:4">
      <c r="A290" s="3">
        <v>41061</v>
      </c>
      <c r="B290" s="10">
        <v>-4.6986448860417704</v>
      </c>
      <c r="C290" s="11">
        <f t="shared" si="4"/>
        <v>-4.7309927430404466</v>
      </c>
      <c r="D290" s="15"/>
    </row>
    <row r="291" spans="1:4">
      <c r="A291" s="3">
        <v>41091</v>
      </c>
      <c r="B291" s="10">
        <v>-4.4890196442728199</v>
      </c>
      <c r="C291" s="11">
        <f t="shared" si="4"/>
        <v>-4.7974614610946302</v>
      </c>
      <c r="D291" s="15"/>
    </row>
    <row r="292" spans="1:4">
      <c r="A292" s="3">
        <v>41122</v>
      </c>
      <c r="B292" s="10">
        <v>-4.3433435825839499</v>
      </c>
      <c r="C292" s="11">
        <f t="shared" si="4"/>
        <v>-4.5103360376328467</v>
      </c>
      <c r="D292" s="15"/>
    </row>
    <row r="293" spans="1:4">
      <c r="A293" s="3">
        <v>41153</v>
      </c>
      <c r="B293" s="10">
        <v>-5.1370197951439698</v>
      </c>
      <c r="C293" s="11">
        <f t="shared" si="4"/>
        <v>-4.6564610073335801</v>
      </c>
      <c r="D293" s="15"/>
    </row>
    <row r="294" spans="1:4">
      <c r="A294" s="3">
        <v>41183</v>
      </c>
      <c r="B294" s="10">
        <v>-5.4248542508726798</v>
      </c>
      <c r="C294" s="11">
        <f t="shared" si="4"/>
        <v>-4.9684058762002001</v>
      </c>
      <c r="D294" s="15"/>
    </row>
    <row r="295" spans="1:4">
      <c r="A295" s="3">
        <v>41214</v>
      </c>
      <c r="B295" s="10">
        <v>-4.9131152166428906</v>
      </c>
      <c r="C295" s="11">
        <f t="shared" si="4"/>
        <v>-5.1583297542198467</v>
      </c>
      <c r="D295" s="15"/>
    </row>
    <row r="296" spans="1:4">
      <c r="A296" s="3">
        <v>41244</v>
      </c>
      <c r="B296" s="10">
        <v>-4.6934711424841904</v>
      </c>
      <c r="C296" s="11">
        <f t="shared" si="4"/>
        <v>-5.0104802033332536</v>
      </c>
      <c r="D296" s="15"/>
    </row>
    <row r="297" spans="1:4">
      <c r="A297" s="3">
        <v>41275</v>
      </c>
      <c r="B297" s="10">
        <v>-4.9500985405515205</v>
      </c>
      <c r="C297" s="11">
        <f t="shared" si="4"/>
        <v>-4.8522282998928672</v>
      </c>
      <c r="D297" s="15"/>
    </row>
    <row r="298" spans="1:4">
      <c r="A298" s="3">
        <v>41306</v>
      </c>
      <c r="B298" s="10">
        <v>-4.6126993007541399</v>
      </c>
      <c r="C298" s="11">
        <f t="shared" si="4"/>
        <v>-4.7520896612632839</v>
      </c>
      <c r="D298" s="15"/>
    </row>
    <row r="299" spans="1:4">
      <c r="A299" s="3">
        <v>41334</v>
      </c>
      <c r="B299" s="10">
        <v>-4.2665207538736505</v>
      </c>
      <c r="C299" s="11">
        <f t="shared" si="4"/>
        <v>-4.60977286505977</v>
      </c>
      <c r="D299" s="15"/>
    </row>
    <row r="300" spans="1:4">
      <c r="A300" s="3">
        <v>41365</v>
      </c>
      <c r="B300" s="10">
        <v>-4.1608111911639902</v>
      </c>
      <c r="C300" s="11">
        <f t="shared" si="4"/>
        <v>-4.3466770819305935</v>
      </c>
      <c r="D300" s="15"/>
    </row>
    <row r="301" spans="1:4">
      <c r="A301" s="3">
        <v>41395</v>
      </c>
      <c r="B301" s="10">
        <v>-3.6198570095976601</v>
      </c>
      <c r="C301" s="11">
        <f t="shared" si="4"/>
        <v>-4.0157296515451</v>
      </c>
      <c r="D301" s="15"/>
    </row>
    <row r="302" spans="1:4">
      <c r="A302" s="3">
        <v>41426</v>
      </c>
      <c r="B302" s="10">
        <v>-3.2436142064459004</v>
      </c>
      <c r="C302" s="11">
        <f t="shared" si="4"/>
        <v>-3.6747608024025169</v>
      </c>
      <c r="D302" s="15"/>
    </row>
    <row r="303" spans="1:4">
      <c r="A303" s="3">
        <v>41456</v>
      </c>
      <c r="B303" s="10">
        <v>-2.9190844146323203</v>
      </c>
      <c r="C303" s="11">
        <f t="shared" si="4"/>
        <v>-3.2608518768919601</v>
      </c>
      <c r="D303" s="15"/>
    </row>
    <row r="304" spans="1:4">
      <c r="A304" s="3">
        <v>41487</v>
      </c>
      <c r="B304" s="10">
        <v>-1.9863433629687601</v>
      </c>
      <c r="C304" s="11">
        <f t="shared" si="4"/>
        <v>-2.7163473280156603</v>
      </c>
      <c r="D304" s="15"/>
    </row>
    <row r="305" spans="1:4">
      <c r="A305" s="3">
        <v>41518</v>
      </c>
      <c r="B305" s="10">
        <v>-1.8519213759372901</v>
      </c>
      <c r="C305" s="11">
        <f t="shared" si="4"/>
        <v>-2.2524497178461234</v>
      </c>
      <c r="D305" s="15"/>
    </row>
    <row r="306" spans="1:4">
      <c r="A306" s="3">
        <v>41548</v>
      </c>
      <c r="B306" s="10">
        <v>-1.5894089098959703</v>
      </c>
      <c r="C306" s="11">
        <f t="shared" si="4"/>
        <v>-1.8092245496006736</v>
      </c>
      <c r="D306" s="15"/>
    </row>
    <row r="307" spans="1:4">
      <c r="A307" s="3">
        <v>41579</v>
      </c>
      <c r="B307" s="10">
        <v>-0.77378269787931198</v>
      </c>
      <c r="C307" s="11">
        <f t="shared" si="4"/>
        <v>-1.4050376612375242</v>
      </c>
      <c r="D307" s="15"/>
    </row>
    <row r="308" spans="1:4">
      <c r="A308" s="3">
        <v>41609</v>
      </c>
      <c r="B308" s="10">
        <v>-0.323451390630623</v>
      </c>
      <c r="C308" s="11">
        <f t="shared" si="4"/>
        <v>-0.89554766613530168</v>
      </c>
      <c r="D308" s="15"/>
    </row>
    <row r="309" spans="1:4">
      <c r="A309" s="3">
        <v>41640</v>
      </c>
      <c r="B309" s="10">
        <v>-0.35583787864162597</v>
      </c>
      <c r="C309" s="11">
        <f t="shared" si="4"/>
        <v>-0.48435732238385371</v>
      </c>
      <c r="D309" s="15"/>
    </row>
    <row r="310" spans="1:4">
      <c r="A310" s="3">
        <v>41671</v>
      </c>
      <c r="B310" s="10">
        <v>0.28261057844340398</v>
      </c>
      <c r="C310" s="11">
        <f t="shared" si="4"/>
        <v>-0.13222623027628166</v>
      </c>
      <c r="D310" s="15"/>
    </row>
    <row r="311" spans="1:4">
      <c r="A311" s="3">
        <v>41699</v>
      </c>
      <c r="B311" s="10">
        <v>0.314145322334759</v>
      </c>
      <c r="C311" s="11">
        <f t="shared" si="4"/>
        <v>8.0306007378845676E-2</v>
      </c>
      <c r="D311" s="15"/>
    </row>
    <row r="312" spans="1:4">
      <c r="A312" s="3">
        <v>41730</v>
      </c>
      <c r="B312" s="10">
        <v>-1.10660733181219E-2</v>
      </c>
      <c r="C312" s="11">
        <f t="shared" si="4"/>
        <v>0.19522994248668035</v>
      </c>
      <c r="D312" s="15"/>
    </row>
    <row r="313" spans="1:4">
      <c r="A313" s="3">
        <v>41760</v>
      </c>
      <c r="B313" s="10">
        <v>0.53727388476526805</v>
      </c>
      <c r="C313" s="11">
        <f t="shared" si="4"/>
        <v>0.28011771126063506</v>
      </c>
      <c r="D313" s="15"/>
    </row>
    <row r="314" spans="1:4">
      <c r="A314" s="3">
        <v>41791</v>
      </c>
      <c r="B314" s="10">
        <v>0.60392432747039704</v>
      </c>
      <c r="C314" s="11">
        <f t="shared" si="4"/>
        <v>0.37671071297251441</v>
      </c>
      <c r="D314" s="15"/>
    </row>
    <row r="315" spans="1:4">
      <c r="A315" s="3">
        <v>41821</v>
      </c>
      <c r="B315" s="10">
        <v>0.65477729475738</v>
      </c>
      <c r="C315" s="11">
        <f t="shared" si="4"/>
        <v>0.59865850233101503</v>
      </c>
      <c r="D315" s="15"/>
    </row>
    <row r="316" spans="1:4">
      <c r="A316" s="3">
        <v>41852</v>
      </c>
      <c r="B316" s="10">
        <v>0.96739330882473995</v>
      </c>
      <c r="C316" s="11">
        <f t="shared" si="4"/>
        <v>0.7420316436841724</v>
      </c>
      <c r="D316" s="15"/>
    </row>
    <row r="317" spans="1:4">
      <c r="A317" s="3">
        <v>41883</v>
      </c>
      <c r="B317" s="10">
        <v>0.72393142510739894</v>
      </c>
      <c r="C317" s="11">
        <f t="shared" si="4"/>
        <v>0.78203400956317293</v>
      </c>
      <c r="D317" s="15"/>
    </row>
    <row r="318" spans="1:4">
      <c r="A318" s="3">
        <v>41913</v>
      </c>
      <c r="B318" s="10">
        <v>1.0758690922779499</v>
      </c>
      <c r="C318" s="11">
        <f t="shared" si="4"/>
        <v>0.92239794207002956</v>
      </c>
      <c r="D318" s="15"/>
    </row>
    <row r="319" spans="1:4">
      <c r="A319" s="3">
        <v>41944</v>
      </c>
      <c r="B319" s="10">
        <v>0.74481331012519902</v>
      </c>
      <c r="C319" s="11">
        <f t="shared" si="4"/>
        <v>0.8482046091701827</v>
      </c>
      <c r="D319" s="15"/>
    </row>
    <row r="320" spans="1:4">
      <c r="A320" s="3">
        <v>41974</v>
      </c>
      <c r="B320" s="10">
        <v>0.65540951751537002</v>
      </c>
      <c r="C320" s="11">
        <f t="shared" si="4"/>
        <v>0.82536397330617295</v>
      </c>
      <c r="D320" s="15"/>
    </row>
    <row r="321" spans="1:4">
      <c r="A321" s="3">
        <v>42005</v>
      </c>
      <c r="B321" s="10">
        <v>1.4857051783895501</v>
      </c>
      <c r="C321" s="11">
        <f t="shared" si="4"/>
        <v>0.96197600201003974</v>
      </c>
      <c r="D321" s="15"/>
    </row>
    <row r="322" spans="1:4">
      <c r="A322" s="3">
        <v>42036</v>
      </c>
      <c r="B322" s="10">
        <v>0.85525951427604407</v>
      </c>
      <c r="C322" s="11">
        <f t="shared" si="4"/>
        <v>0.9987914033936548</v>
      </c>
      <c r="D322" s="15"/>
    </row>
    <row r="323" spans="1:4">
      <c r="A323" s="3">
        <v>42064</v>
      </c>
      <c r="B323" s="10">
        <v>1.3128563212298499</v>
      </c>
      <c r="C323" s="11">
        <f t="shared" si="4"/>
        <v>1.2179403379651481</v>
      </c>
      <c r="D323" s="15"/>
    </row>
    <row r="324" spans="1:4">
      <c r="A324" s="3">
        <v>42095</v>
      </c>
      <c r="B324" s="10">
        <v>1.9058994829393099</v>
      </c>
      <c r="C324" s="11">
        <f t="shared" si="4"/>
        <v>1.3580051061484013</v>
      </c>
      <c r="D324" s="15"/>
    </row>
    <row r="325" spans="1:4">
      <c r="A325" s="3">
        <v>42125</v>
      </c>
      <c r="B325" s="10">
        <v>1.84823972021367</v>
      </c>
      <c r="C325" s="11">
        <f t="shared" si="4"/>
        <v>1.6889985081276098</v>
      </c>
      <c r="D325" s="15"/>
    </row>
    <row r="326" spans="1:4">
      <c r="A326" s="3">
        <v>42156</v>
      </c>
      <c r="B326" s="10">
        <v>1.53273810469211</v>
      </c>
      <c r="C326" s="11">
        <f t="shared" si="4"/>
        <v>1.7622924359483634</v>
      </c>
      <c r="D326" s="15"/>
    </row>
    <row r="327" spans="1:4">
      <c r="A327" s="3">
        <v>42186</v>
      </c>
      <c r="B327" s="10">
        <v>1.9912332654021301</v>
      </c>
      <c r="C327" s="11">
        <f t="shared" si="4"/>
        <v>1.7907370301026366</v>
      </c>
      <c r="D327" s="15"/>
    </row>
    <row r="328" spans="1:4">
      <c r="A328" s="3">
        <v>42217</v>
      </c>
      <c r="B328" s="10">
        <v>1.814517972712</v>
      </c>
      <c r="C328" s="11">
        <f t="shared" si="4"/>
        <v>1.77949644760208</v>
      </c>
      <c r="D328" s="15"/>
    </row>
    <row r="329" spans="1:4">
      <c r="A329" s="3">
        <v>42248</v>
      </c>
      <c r="B329" s="10">
        <v>1.7023047213790901</v>
      </c>
      <c r="C329" s="11">
        <f t="shared" si="4"/>
        <v>1.8360186531644065</v>
      </c>
      <c r="D329" s="15"/>
    </row>
    <row r="330" spans="1:4">
      <c r="A330" s="3">
        <v>42278</v>
      </c>
      <c r="B330" s="10">
        <v>1.35540453005242</v>
      </c>
      <c r="C330" s="11">
        <f t="shared" si="4"/>
        <v>1.6240757413811699</v>
      </c>
      <c r="D330" s="15"/>
    </row>
    <row r="331" spans="1:4">
      <c r="A331" s="3">
        <v>42309</v>
      </c>
      <c r="B331" s="10">
        <v>1.4516014987364398</v>
      </c>
      <c r="C331" s="11">
        <f t="shared" ref="C331:C383" si="5">AVERAGE(B329:B331)</f>
        <v>1.5031035833893167</v>
      </c>
      <c r="D331" s="15"/>
    </row>
    <row r="332" spans="1:4">
      <c r="A332" s="3">
        <v>42339</v>
      </c>
      <c r="B332" s="10">
        <v>1.39845015527605</v>
      </c>
      <c r="C332" s="11">
        <f t="shared" si="5"/>
        <v>1.4018187280216365</v>
      </c>
      <c r="D332" s="15"/>
    </row>
    <row r="333" spans="1:4">
      <c r="A333" s="3">
        <v>42370</v>
      </c>
      <c r="B333" s="10">
        <v>1.4850282051261499</v>
      </c>
      <c r="C333" s="11">
        <f t="shared" si="5"/>
        <v>1.4450266197128798</v>
      </c>
      <c r="D333" s="15"/>
    </row>
    <row r="334" spans="1:4">
      <c r="A334" s="3">
        <v>42401</v>
      </c>
      <c r="B334" s="10">
        <v>1.30450488433249</v>
      </c>
      <c r="C334" s="11">
        <f t="shared" si="5"/>
        <v>1.3959944149115635</v>
      </c>
      <c r="D334" s="15"/>
    </row>
    <row r="335" spans="1:4">
      <c r="A335" s="3">
        <v>42430</v>
      </c>
      <c r="B335" s="10">
        <v>1.44765833748507</v>
      </c>
      <c r="C335" s="11">
        <f t="shared" si="5"/>
        <v>1.41239714231457</v>
      </c>
      <c r="D335" s="15"/>
    </row>
    <row r="336" spans="1:4">
      <c r="A336" s="3">
        <v>42461</v>
      </c>
      <c r="B336" s="10">
        <v>1.7785621290464799</v>
      </c>
      <c r="C336" s="11">
        <f t="shared" si="5"/>
        <v>1.5102417836213469</v>
      </c>
      <c r="D336" s="15"/>
    </row>
    <row r="337" spans="1:4">
      <c r="A337" s="3">
        <v>42491</v>
      </c>
      <c r="B337" s="10">
        <v>1.2429093233861999</v>
      </c>
      <c r="C337" s="11">
        <f t="shared" si="5"/>
        <v>1.4897099299725831</v>
      </c>
      <c r="D337" s="15"/>
    </row>
    <row r="338" spans="1:4">
      <c r="A338" s="3">
        <v>42522</v>
      </c>
      <c r="B338" s="10">
        <v>1.33499622582016</v>
      </c>
      <c r="C338" s="11">
        <f t="shared" si="5"/>
        <v>1.4521558927509466</v>
      </c>
      <c r="D338" s="15"/>
    </row>
    <row r="339" spans="1:4">
      <c r="A339" s="3">
        <v>42552</v>
      </c>
      <c r="B339" s="10">
        <v>1.6014167998188298</v>
      </c>
      <c r="C339" s="11">
        <f t="shared" si="5"/>
        <v>1.3931074496750633</v>
      </c>
      <c r="D339" s="15"/>
    </row>
    <row r="340" spans="1:4">
      <c r="A340" s="3">
        <v>42583</v>
      </c>
      <c r="B340" s="10">
        <v>1.70736675921572</v>
      </c>
      <c r="C340" s="11">
        <f t="shared" si="5"/>
        <v>1.5479265949515699</v>
      </c>
      <c r="D340" s="15"/>
    </row>
    <row r="341" spans="1:4">
      <c r="A341" s="3">
        <v>42614</v>
      </c>
      <c r="B341" s="10">
        <v>1.5521869003617299</v>
      </c>
      <c r="C341" s="11">
        <f t="shared" si="5"/>
        <v>1.6203234864654263</v>
      </c>
      <c r="D341" s="15"/>
    </row>
    <row r="342" spans="1:4">
      <c r="A342" s="3">
        <v>42644</v>
      </c>
      <c r="B342" s="10">
        <v>1.6940335180547299</v>
      </c>
      <c r="C342" s="11">
        <f t="shared" si="5"/>
        <v>1.6511957258773933</v>
      </c>
      <c r="D342" s="15"/>
    </row>
    <row r="343" spans="1:4">
      <c r="A343" s="3">
        <v>42675</v>
      </c>
      <c r="B343" s="10">
        <v>1.9043562622841399</v>
      </c>
      <c r="C343" s="11">
        <f t="shared" si="5"/>
        <v>1.7168588935668667</v>
      </c>
      <c r="D343" s="15"/>
    </row>
    <row r="344" spans="1:4">
      <c r="A344" s="3">
        <v>42705</v>
      </c>
      <c r="B344" s="10">
        <v>1.9514150492685098</v>
      </c>
      <c r="C344" s="11">
        <f t="shared" si="5"/>
        <v>1.8499349432024601</v>
      </c>
      <c r="D344" s="15"/>
    </row>
    <row r="345" spans="1:4">
      <c r="A345" s="3">
        <v>42736</v>
      </c>
      <c r="B345" s="10">
        <v>2.07654493942163</v>
      </c>
      <c r="C345" s="11">
        <f t="shared" si="5"/>
        <v>1.9774387503247599</v>
      </c>
      <c r="D345" s="15"/>
    </row>
    <row r="346" spans="1:4">
      <c r="A346" s="3">
        <v>42767</v>
      </c>
      <c r="B346" s="10">
        <v>2.3326664172826601</v>
      </c>
      <c r="C346" s="11">
        <f t="shared" si="5"/>
        <v>2.1202088019909335</v>
      </c>
      <c r="D346" s="15"/>
    </row>
    <row r="347" spans="1:4">
      <c r="A347" s="3">
        <v>42795</v>
      </c>
      <c r="B347" s="10">
        <v>2.1637123257963999</v>
      </c>
      <c r="C347" s="11">
        <f t="shared" si="5"/>
        <v>2.1909745608335633</v>
      </c>
      <c r="D347" s="15"/>
    </row>
    <row r="348" spans="1:4">
      <c r="A348" s="3">
        <v>42826</v>
      </c>
      <c r="B348" s="10">
        <v>2.6220213287398701</v>
      </c>
      <c r="C348" s="11">
        <f t="shared" si="5"/>
        <v>2.3728000239396434</v>
      </c>
      <c r="D348" s="15"/>
    </row>
    <row r="349" spans="1:4">
      <c r="A349" s="3">
        <v>42856</v>
      </c>
      <c r="B349" s="10">
        <v>2.5940628913824701</v>
      </c>
      <c r="C349" s="11">
        <f t="shared" si="5"/>
        <v>2.4599321819729134</v>
      </c>
      <c r="D349" s="15"/>
    </row>
    <row r="350" spans="1:4">
      <c r="A350" s="3">
        <v>42887</v>
      </c>
      <c r="B350" s="10">
        <v>2.5061866309117402</v>
      </c>
      <c r="C350" s="11">
        <f t="shared" si="5"/>
        <v>2.5740902836780268</v>
      </c>
      <c r="D350" s="15"/>
    </row>
    <row r="351" spans="1:4">
      <c r="A351" s="3">
        <v>42917</v>
      </c>
      <c r="B351" s="10">
        <v>2.5645062262412002</v>
      </c>
      <c r="C351" s="11">
        <f t="shared" si="5"/>
        <v>2.5549185828451368</v>
      </c>
      <c r="D351" s="15"/>
    </row>
    <row r="352" spans="1:4">
      <c r="A352" s="3">
        <v>42948</v>
      </c>
      <c r="B352" s="10">
        <v>2.2738152082902601</v>
      </c>
      <c r="C352" s="11">
        <f t="shared" si="5"/>
        <v>2.4481693551477335</v>
      </c>
      <c r="D352" s="15"/>
    </row>
    <row r="353" spans="1:4">
      <c r="A353" s="3">
        <v>42979</v>
      </c>
      <c r="B353" s="10">
        <v>2.7427273626038797</v>
      </c>
      <c r="C353" s="11">
        <f t="shared" si="5"/>
        <v>2.5270162657117798</v>
      </c>
      <c r="D353" s="15"/>
    </row>
    <row r="354" spans="1:4">
      <c r="A354" s="3">
        <v>43009</v>
      </c>
      <c r="B354" s="10">
        <v>2.7614035648857902</v>
      </c>
      <c r="C354" s="11">
        <f t="shared" si="5"/>
        <v>2.5926487119266435</v>
      </c>
      <c r="D354" s="15"/>
    </row>
    <row r="355" spans="1:4">
      <c r="A355" s="3">
        <v>43040</v>
      </c>
      <c r="B355" s="10">
        <v>2.7005800306543999</v>
      </c>
      <c r="C355" s="11">
        <f t="shared" si="5"/>
        <v>2.7349036527146899</v>
      </c>
      <c r="D355" s="15"/>
    </row>
    <row r="356" spans="1:4">
      <c r="A356" s="3">
        <v>43070</v>
      </c>
      <c r="B356" s="10">
        <v>2.73821846922693</v>
      </c>
      <c r="C356" s="11">
        <f t="shared" si="5"/>
        <v>2.7334006882557063</v>
      </c>
      <c r="D356" s="15"/>
    </row>
    <row r="357" spans="1:4">
      <c r="A357" s="3">
        <v>43101</v>
      </c>
      <c r="B357" s="10">
        <v>2.7999317563214401</v>
      </c>
      <c r="C357" s="11">
        <f t="shared" si="5"/>
        <v>2.7462434187342564</v>
      </c>
      <c r="D357" s="15"/>
    </row>
    <row r="358" spans="1:4">
      <c r="A358" s="3">
        <v>43132</v>
      </c>
      <c r="B358" s="10">
        <v>2.50228776633584</v>
      </c>
      <c r="C358" s="11">
        <f t="shared" si="5"/>
        <v>2.680145997294737</v>
      </c>
      <c r="D358" s="15"/>
    </row>
    <row r="359" spans="1:4">
      <c r="A359" s="3">
        <v>43160</v>
      </c>
      <c r="B359" s="10">
        <v>2.67677224013842</v>
      </c>
      <c r="C359" s="11">
        <f t="shared" si="5"/>
        <v>2.6596639209319002</v>
      </c>
      <c r="D359" s="15"/>
    </row>
    <row r="360" spans="1:4">
      <c r="A360" s="3">
        <v>43191</v>
      </c>
      <c r="B360" s="10">
        <v>2.4567664752691099</v>
      </c>
      <c r="C360" s="11">
        <f t="shared" si="5"/>
        <v>2.5452754939144566</v>
      </c>
      <c r="D360" s="15"/>
    </row>
    <row r="361" spans="1:4">
      <c r="A361" s="3">
        <v>43221</v>
      </c>
      <c r="B361" s="10">
        <v>2.51796708646844</v>
      </c>
      <c r="C361" s="11">
        <f t="shared" si="5"/>
        <v>2.5505019339586568</v>
      </c>
      <c r="D361" s="15"/>
    </row>
    <row r="362" spans="1:4">
      <c r="A362" s="3">
        <v>43252</v>
      </c>
      <c r="B362" s="10">
        <v>2.6315058501542801</v>
      </c>
      <c r="C362" s="11">
        <f t="shared" si="5"/>
        <v>2.5354131372972764</v>
      </c>
      <c r="D362" s="15"/>
    </row>
    <row r="363" spans="1:4">
      <c r="A363" s="3">
        <v>43282</v>
      </c>
      <c r="B363" s="10">
        <v>2.4542861874100397</v>
      </c>
      <c r="C363" s="11">
        <f t="shared" si="5"/>
        <v>2.5345863746775863</v>
      </c>
      <c r="D363" s="15"/>
    </row>
    <row r="364" spans="1:4">
      <c r="A364" s="3">
        <v>43313</v>
      </c>
      <c r="B364" s="10">
        <v>2.6770634829911901</v>
      </c>
      <c r="C364" s="11">
        <f t="shared" si="5"/>
        <v>2.5876185068518365</v>
      </c>
      <c r="D364" s="15"/>
    </row>
    <row r="365" spans="1:4">
      <c r="A365" s="3">
        <v>43344</v>
      </c>
      <c r="B365" s="10">
        <v>2.5145478650292303</v>
      </c>
      <c r="C365" s="11">
        <f t="shared" si="5"/>
        <v>2.5486325118101534</v>
      </c>
      <c r="D365" s="15"/>
    </row>
    <row r="366" spans="1:4">
      <c r="A366" s="3">
        <v>43374</v>
      </c>
      <c r="B366" s="10">
        <v>2.4919681069019801</v>
      </c>
      <c r="C366" s="11">
        <f t="shared" si="5"/>
        <v>2.5611931516408002</v>
      </c>
      <c r="D366" s="15"/>
    </row>
    <row r="367" spans="1:4">
      <c r="A367" s="3">
        <v>43405</v>
      </c>
      <c r="B367" s="10">
        <v>2.5932082843320599</v>
      </c>
      <c r="C367" s="11">
        <f t="shared" si="5"/>
        <v>2.5332414187544234</v>
      </c>
      <c r="D367" s="15"/>
    </row>
    <row r="368" spans="1:4">
      <c r="A368" s="3">
        <v>43435</v>
      </c>
      <c r="B368" s="10">
        <v>2.7856819593776598</v>
      </c>
      <c r="C368" s="11">
        <f t="shared" si="5"/>
        <v>2.6236194502039001</v>
      </c>
      <c r="D368" s="15"/>
    </row>
    <row r="369" spans="1:4">
      <c r="A369" s="3">
        <v>43466</v>
      </c>
      <c r="B369" s="10">
        <v>2.6794339816164898</v>
      </c>
      <c r="C369" s="11">
        <f t="shared" si="5"/>
        <v>2.6861080751087365</v>
      </c>
      <c r="D369" s="15"/>
    </row>
    <row r="370" spans="1:4">
      <c r="A370" s="3">
        <v>43497</v>
      </c>
      <c r="B370" s="10">
        <v>2.9482200797166898</v>
      </c>
      <c r="C370" s="11">
        <f t="shared" si="5"/>
        <v>2.804445340236946</v>
      </c>
      <c r="D370" s="15"/>
    </row>
    <row r="371" spans="1:4">
      <c r="A371" s="3">
        <v>43525</v>
      </c>
      <c r="B371" s="10">
        <v>2.6542510521462797</v>
      </c>
      <c r="C371" s="11">
        <f t="shared" si="5"/>
        <v>2.760635037826487</v>
      </c>
      <c r="D371" s="15"/>
    </row>
    <row r="372" spans="1:4">
      <c r="A372" s="3">
        <v>43556</v>
      </c>
      <c r="B372" s="10">
        <v>2.3939862367332898</v>
      </c>
      <c r="C372" s="11">
        <f t="shared" si="5"/>
        <v>2.6654857895320867</v>
      </c>
      <c r="D372" s="15"/>
    </row>
    <row r="373" spans="1:4">
      <c r="A373" s="3">
        <v>43586</v>
      </c>
      <c r="B373" s="10">
        <v>2.1619891064487002</v>
      </c>
      <c r="C373" s="11">
        <f t="shared" si="5"/>
        <v>2.4034087984427566</v>
      </c>
      <c r="D373" s="15"/>
    </row>
    <row r="374" spans="1:4">
      <c r="A374" s="3">
        <v>43617</v>
      </c>
      <c r="B374" s="10">
        <v>2.2485841752775801</v>
      </c>
      <c r="C374" s="11">
        <f t="shared" si="5"/>
        <v>2.2681865061531901</v>
      </c>
      <c r="D374" s="15"/>
    </row>
    <row r="375" spans="1:4">
      <c r="A375" s="3">
        <v>43647</v>
      </c>
      <c r="B375" s="10">
        <v>2.0591648621332701</v>
      </c>
      <c r="C375" s="11">
        <f t="shared" si="5"/>
        <v>2.1565793812865173</v>
      </c>
      <c r="D375" s="15"/>
    </row>
    <row r="376" spans="1:4">
      <c r="A376" s="3">
        <v>43678</v>
      </c>
      <c r="B376" s="10">
        <v>1.8340075031919301</v>
      </c>
      <c r="C376" s="11">
        <f t="shared" si="5"/>
        <v>2.0472521802009269</v>
      </c>
      <c r="D376" s="15"/>
    </row>
    <row r="377" spans="1:4">
      <c r="A377" s="3">
        <v>43709</v>
      </c>
      <c r="B377" s="10">
        <v>1.9166039231229</v>
      </c>
      <c r="C377" s="11">
        <f t="shared" si="5"/>
        <v>1.9365920961493668</v>
      </c>
      <c r="D377" s="15"/>
    </row>
    <row r="378" spans="1:4">
      <c r="A378" s="3">
        <v>43739</v>
      </c>
      <c r="B378" s="10">
        <v>1.7165714763088697</v>
      </c>
      <c r="C378" s="11">
        <f t="shared" si="5"/>
        <v>1.8223943008745664</v>
      </c>
      <c r="D378" s="15"/>
    </row>
    <row r="379" spans="1:4">
      <c r="A379" s="3">
        <v>43770</v>
      </c>
      <c r="B379" s="10">
        <v>2.2655104991878798</v>
      </c>
      <c r="C379" s="11">
        <f t="shared" si="5"/>
        <v>1.9662286328732168</v>
      </c>
      <c r="D379" s="15"/>
    </row>
    <row r="380" spans="1:4">
      <c r="A380" s="3">
        <v>43800</v>
      </c>
      <c r="B380" s="10">
        <v>2.0537947308203597</v>
      </c>
      <c r="C380" s="11">
        <f t="shared" si="5"/>
        <v>2.0119589021057034</v>
      </c>
      <c r="D380" s="15"/>
    </row>
    <row r="381" spans="1:4">
      <c r="A381" s="3">
        <v>43831</v>
      </c>
      <c r="B381" s="10">
        <v>2.4607263023630699</v>
      </c>
      <c r="C381" s="11">
        <f t="shared" si="5"/>
        <v>2.2600105107904365</v>
      </c>
      <c r="D381" s="15"/>
    </row>
    <row r="382" spans="1:4">
      <c r="A382" s="3">
        <v>43862</v>
      </c>
      <c r="B382" s="10">
        <v>2.3350231286213803</v>
      </c>
      <c r="C382" s="11">
        <f t="shared" si="5"/>
        <v>2.2831813872682698</v>
      </c>
      <c r="D382" s="15"/>
    </row>
    <row r="383" spans="1:4">
      <c r="A383" s="3">
        <v>43891</v>
      </c>
      <c r="B383" s="10">
        <v>0.90278243566967198</v>
      </c>
      <c r="C383" s="11">
        <f t="shared" si="5"/>
        <v>1.8995106222180409</v>
      </c>
      <c r="D383" s="15"/>
    </row>
    <row r="384" spans="1:4">
      <c r="A384" s="3">
        <v>43922</v>
      </c>
      <c r="B384" s="10">
        <v>-7.1970573281729093</v>
      </c>
      <c r="C384" s="11">
        <f t="shared" ref="C384:C408" si="6">AVERAGE(B382:B384)</f>
        <v>-1.3197505879606191</v>
      </c>
    </row>
    <row r="385" spans="1:3">
      <c r="A385" s="3">
        <v>43952</v>
      </c>
      <c r="B385" s="10">
        <v>-7.2293708301750597</v>
      </c>
      <c r="C385" s="11">
        <f t="shared" si="6"/>
        <v>-4.5078819075594323</v>
      </c>
    </row>
    <row r="386" spans="1:3">
      <c r="A386" s="3">
        <v>43983</v>
      </c>
      <c r="B386" s="10">
        <v>-4.2462148344987707</v>
      </c>
      <c r="C386" s="11">
        <f t="shared" si="6"/>
        <v>-6.2242143309489135</v>
      </c>
    </row>
    <row r="387" spans="1:3">
      <c r="A387" s="3">
        <v>44013</v>
      </c>
      <c r="B387" s="10">
        <v>-2.6491340355940198</v>
      </c>
      <c r="C387" s="11">
        <f t="shared" si="6"/>
        <v>-4.7082399000892829</v>
      </c>
    </row>
    <row r="388" spans="1:3">
      <c r="A388" s="3">
        <v>44044</v>
      </c>
      <c r="B388" s="10">
        <v>-1.4014859609363999</v>
      </c>
      <c r="C388" s="11">
        <f t="shared" si="6"/>
        <v>-2.7656116103430635</v>
      </c>
    </row>
    <row r="389" spans="1:3">
      <c r="A389" s="3">
        <v>44075</v>
      </c>
      <c r="B389" s="10">
        <v>-0.95000361486958906</v>
      </c>
      <c r="C389" s="11">
        <f t="shared" si="6"/>
        <v>-1.6668745371333362</v>
      </c>
    </row>
    <row r="390" spans="1:3">
      <c r="A390" s="3">
        <v>44105</v>
      </c>
      <c r="B390" s="10">
        <v>-0.401347434472826</v>
      </c>
      <c r="C390" s="11">
        <f t="shared" si="6"/>
        <v>-0.91761233675960507</v>
      </c>
    </row>
    <row r="391" spans="1:3">
      <c r="A391" s="3">
        <v>44136</v>
      </c>
      <c r="B391" s="10">
        <v>-1.2313888916575901</v>
      </c>
      <c r="C391" s="11">
        <f t="shared" si="6"/>
        <v>-0.86091331366666835</v>
      </c>
    </row>
    <row r="392" spans="1:3">
      <c r="A392" s="3">
        <v>44166</v>
      </c>
      <c r="B392" s="10">
        <v>-0.79702706615461494</v>
      </c>
      <c r="C392" s="11">
        <f t="shared" si="6"/>
        <v>-0.80992113076167704</v>
      </c>
    </row>
    <row r="393" spans="1:3">
      <c r="A393" s="3">
        <v>44197</v>
      </c>
      <c r="B393" s="10">
        <v>-1.09110731171118</v>
      </c>
      <c r="C393" s="11">
        <f t="shared" si="6"/>
        <v>-1.0398410898411283</v>
      </c>
    </row>
    <row r="394" spans="1:3">
      <c r="A394" s="3">
        <v>44228</v>
      </c>
      <c r="B394" s="10">
        <v>-2.5023732716209799</v>
      </c>
      <c r="C394" s="11">
        <f t="shared" si="6"/>
        <v>-1.4635025498289249</v>
      </c>
    </row>
    <row r="395" spans="1:3">
      <c r="A395" s="3">
        <v>44256</v>
      </c>
      <c r="B395" s="10">
        <v>-0.94525641509772307</v>
      </c>
      <c r="C395" s="11">
        <f t="shared" si="6"/>
        <v>-1.512912332809961</v>
      </c>
    </row>
    <row r="396" spans="1:3">
      <c r="A396" s="3">
        <v>44287</v>
      </c>
      <c r="B396" s="10">
        <v>0.76185025714715604</v>
      </c>
      <c r="C396" s="11">
        <f t="shared" si="6"/>
        <v>-0.89525980985718234</v>
      </c>
    </row>
    <row r="397" spans="1:3">
      <c r="A397" s="3">
        <v>44317</v>
      </c>
      <c r="B397" s="10">
        <v>1.6663131637350101</v>
      </c>
      <c r="C397" s="11">
        <f t="shared" si="6"/>
        <v>0.49430233526148104</v>
      </c>
    </row>
    <row r="398" spans="1:3">
      <c r="A398" s="3">
        <v>44348</v>
      </c>
      <c r="B398" s="10">
        <v>2.0467897202134901</v>
      </c>
      <c r="C398" s="11">
        <f t="shared" si="6"/>
        <v>1.4916510470318853</v>
      </c>
    </row>
    <row r="399" spans="1:3">
      <c r="A399" s="3">
        <v>44378</v>
      </c>
      <c r="B399" s="10">
        <v>1.3568142534382301</v>
      </c>
      <c r="C399" s="11">
        <f t="shared" si="6"/>
        <v>1.6899723791289103</v>
      </c>
    </row>
    <row r="400" spans="1:3">
      <c r="A400" s="3">
        <v>44409</v>
      </c>
      <c r="B400" s="10">
        <v>1.8942684143260498</v>
      </c>
      <c r="C400" s="11">
        <f t="shared" si="6"/>
        <v>1.7659574626592569</v>
      </c>
    </row>
    <row r="401" spans="1:3">
      <c r="A401" s="3">
        <v>44440</v>
      </c>
      <c r="B401" s="10">
        <v>1.7804847558533898</v>
      </c>
      <c r="C401" s="11">
        <f t="shared" si="6"/>
        <v>1.6771891412058899</v>
      </c>
    </row>
    <row r="402" spans="1:3">
      <c r="A402" s="3">
        <v>44470</v>
      </c>
      <c r="B402" s="10">
        <v>2.1784824862778098</v>
      </c>
      <c r="C402" s="11">
        <f t="shared" si="6"/>
        <v>1.9510785521524163</v>
      </c>
    </row>
    <row r="403" spans="1:3">
      <c r="A403" s="3">
        <v>44501</v>
      </c>
      <c r="B403" s="10">
        <v>2.11555275074473</v>
      </c>
      <c r="C403" s="11">
        <f t="shared" si="6"/>
        <v>2.02483999762531</v>
      </c>
    </row>
    <row r="404" spans="1:3">
      <c r="A404" s="3">
        <v>44531</v>
      </c>
      <c r="B404" s="10">
        <v>2.2407861643973299</v>
      </c>
      <c r="C404" s="11">
        <f t="shared" si="6"/>
        <v>2.1782738004732898</v>
      </c>
    </row>
    <row r="405" spans="1:3">
      <c r="A405" s="3">
        <v>44562</v>
      </c>
      <c r="B405" s="10">
        <v>2.0258956558277101</v>
      </c>
      <c r="C405" s="11">
        <f t="shared" si="6"/>
        <v>2.12741152365659</v>
      </c>
    </row>
    <row r="406" spans="1:3">
      <c r="A406" s="3">
        <v>44593</v>
      </c>
      <c r="B406" s="10">
        <v>2.5154997205925</v>
      </c>
      <c r="C406" s="11">
        <f t="shared" si="6"/>
        <v>2.2607271802725131</v>
      </c>
    </row>
    <row r="407" spans="1:3">
      <c r="A407" s="3">
        <v>44621</v>
      </c>
      <c r="B407" s="10">
        <v>1.9271244775576599</v>
      </c>
      <c r="C407" s="11">
        <f t="shared" si="6"/>
        <v>2.1561732846592903</v>
      </c>
    </row>
    <row r="408" spans="1:3">
      <c r="A408" s="3">
        <v>44652</v>
      </c>
      <c r="B408" s="10">
        <v>1.89512253995977</v>
      </c>
      <c r="C408" s="11">
        <f t="shared" si="6"/>
        <v>2.1125822460366432</v>
      </c>
    </row>
    <row r="409" spans="1:3">
      <c r="A409" s="3">
        <v>44682</v>
      </c>
      <c r="B409" s="10">
        <v>1.76866391608155</v>
      </c>
      <c r="C409" s="11">
        <f t="shared" ref="C409:C413" si="7">AVERAGE(B407:B409)</f>
        <v>1.8636369778663269</v>
      </c>
    </row>
    <row r="410" spans="1:3">
      <c r="A410" s="3">
        <v>44713</v>
      </c>
      <c r="B410" s="10">
        <v>1.5890142681462298</v>
      </c>
      <c r="C410" s="11">
        <f t="shared" si="7"/>
        <v>1.7509335747291832</v>
      </c>
    </row>
    <row r="411" spans="1:3">
      <c r="A411" s="3">
        <v>44743</v>
      </c>
      <c r="B411" s="10">
        <v>1.7956898842534301</v>
      </c>
      <c r="C411" s="11">
        <f t="shared" si="7"/>
        <v>1.7177893561604032</v>
      </c>
    </row>
    <row r="412" spans="1:3">
      <c r="A412" s="3">
        <v>44774</v>
      </c>
      <c r="B412" s="10">
        <v>1.6468986566114798</v>
      </c>
      <c r="C412" s="11">
        <f t="shared" si="7"/>
        <v>1.6772009363370468</v>
      </c>
    </row>
    <row r="413" spans="1:3">
      <c r="A413" s="3">
        <v>44805</v>
      </c>
      <c r="B413" s="10">
        <v>1.42085957033721</v>
      </c>
      <c r="C413" s="11">
        <f t="shared" si="7"/>
        <v>1.6211493704007065</v>
      </c>
    </row>
    <row r="414" spans="1:3">
      <c r="A414" s="3">
        <v>44835</v>
      </c>
      <c r="B414" s="10">
        <v>1.1465324847860801</v>
      </c>
      <c r="C414" s="11">
        <f t="shared" ref="C414" si="8">AVERAGE(B412:B414)</f>
        <v>1.4047635705782566</v>
      </c>
    </row>
    <row r="415" spans="1:3">
      <c r="A415" s="3">
        <v>44866</v>
      </c>
      <c r="B415" s="10">
        <v>1.39247321061017</v>
      </c>
      <c r="C415" s="11">
        <f t="shared" ref="C415" si="9">AVERAGE(B413:B415)</f>
        <v>1.31995508857782</v>
      </c>
    </row>
    <row r="416" spans="1:3">
      <c r="A416" s="3">
        <v>44896</v>
      </c>
      <c r="B416" s="10">
        <v>1.39009586740354</v>
      </c>
      <c r="C416" s="11">
        <f t="shared" ref="C416" si="10">AVERAGE(B414:B416)</f>
        <v>1.3097005209332633</v>
      </c>
    </row>
    <row r="417" spans="1:3">
      <c r="A417" s="3">
        <v>44927</v>
      </c>
      <c r="B417" s="10">
        <v>1.6670631445733701</v>
      </c>
      <c r="C417" s="11">
        <f t="shared" ref="C417" si="11">AVERAGE(B415:B417)</f>
        <v>1.4832107408623598</v>
      </c>
    </row>
    <row r="418" spans="1:3">
      <c r="A418" s="3">
        <v>44958</v>
      </c>
      <c r="B418" s="10">
        <v>2.0243441435623701</v>
      </c>
      <c r="C418" s="11">
        <f t="shared" ref="C418" si="12">AVERAGE(B416:B418)</f>
        <v>1.6938343851797601</v>
      </c>
    </row>
    <row r="419" spans="1:3">
      <c r="A419" s="3">
        <v>44986</v>
      </c>
      <c r="B419" s="10">
        <v>2.10512082880622</v>
      </c>
      <c r="C419" s="11">
        <f t="shared" ref="C419" si="13">AVERAGE(B417:B419)</f>
        <v>1.9321760389806535</v>
      </c>
    </row>
    <row r="420" spans="1:3">
      <c r="A420" s="3">
        <v>45017</v>
      </c>
      <c r="B420" s="10">
        <v>2.3133275795247399</v>
      </c>
      <c r="C420" s="11">
        <f t="shared" ref="C420" si="14">AVERAGE(B418:B420)</f>
        <v>2.1475975172977768</v>
      </c>
    </row>
    <row r="421" spans="1:3">
      <c r="A421" s="3">
        <v>45047</v>
      </c>
      <c r="B421" s="10">
        <v>1.54944655948032</v>
      </c>
      <c r="C421" s="11">
        <f t="shared" ref="C421" si="15">AVERAGE(B419:B421)</f>
        <v>1.9892983226037597</v>
      </c>
    </row>
    <row r="422" spans="1:3">
      <c r="A422" s="3">
        <v>45078</v>
      </c>
      <c r="B422" s="10">
        <v>1.5852584255961901</v>
      </c>
      <c r="C422" s="11">
        <f t="shared" ref="C422" si="16">AVERAGE(B420:B422)</f>
        <v>1.8160108548670832</v>
      </c>
    </row>
    <row r="423" spans="1:3">
      <c r="A423" s="3">
        <v>45108</v>
      </c>
      <c r="B423" s="10">
        <v>1.4471387629108301</v>
      </c>
      <c r="C423" s="11">
        <f t="shared" ref="C423" si="17">AVERAGE(B421:B423)</f>
        <v>1.5272812493291135</v>
      </c>
    </row>
    <row r="424" spans="1:3">
      <c r="A424" s="3">
        <v>45139</v>
      </c>
      <c r="B424" s="10">
        <v>1.37991894068203</v>
      </c>
      <c r="C424" s="11">
        <f t="shared" ref="C424" si="18">AVERAGE(B422:B424)</f>
        <v>1.4707720430630167</v>
      </c>
    </row>
    <row r="425" spans="1:3">
      <c r="A425" s="3">
        <v>45170</v>
      </c>
      <c r="B425" s="10">
        <v>0.92737431514356605</v>
      </c>
      <c r="C425" s="11">
        <f t="shared" ref="C425" si="19">AVERAGE(B423:B425)</f>
        <v>1.2514773395788088</v>
      </c>
    </row>
    <row r="426" spans="1:3">
      <c r="A426" s="3">
        <v>45200</v>
      </c>
      <c r="B426" s="10">
        <v>0.74669867906298804</v>
      </c>
      <c r="C426" s="11">
        <f t="shared" ref="C426" si="20">AVERAGE(B424:B426)</f>
        <v>1.017997311629528</v>
      </c>
    </row>
    <row r="427" spans="1:3">
      <c r="A427" s="3">
        <v>45231</v>
      </c>
      <c r="B427" s="10">
        <v>1.20692117412263</v>
      </c>
      <c r="C427" s="11">
        <f t="shared" ref="C427" si="21">AVERAGE(B425:B427)</f>
        <v>0.9603313894430614</v>
      </c>
    </row>
    <row r="428" spans="1:3">
      <c r="A428" s="3">
        <v>45261</v>
      </c>
      <c r="B428" s="10">
        <v>1.5087773426325</v>
      </c>
      <c r="C428" s="11">
        <f t="shared" ref="C428" si="22">AVERAGE(B426:B428)</f>
        <v>1.1541323986060392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98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I110" sqref="I110"/>
    </sheetView>
  </sheetViews>
  <sheetFormatPr defaultRowHeight="15"/>
  <sheetData>
    <row r="1" spans="1:39">
      <c r="A1" s="3">
        <v>44743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1010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1011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482</v>
      </c>
      <c r="C6" s="73"/>
      <c r="D6" s="79"/>
      <c r="E6" s="72" t="s">
        <v>482</v>
      </c>
      <c r="F6" s="73"/>
      <c r="G6" s="79"/>
      <c r="H6" s="72" t="s">
        <v>482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-11.008615600000009</v>
      </c>
      <c r="C8" s="37">
        <v>34.473931095999987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18.022882689999992</v>
      </c>
      <c r="D9" s="9">
        <f>AVERAGE(C8:C9)</f>
        <v>26.248406892999988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53.341487306000005</v>
      </c>
      <c r="D10" s="9">
        <f>AVERAGE(C9:C10)</f>
        <v>35.682184997999997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70.959188104000006</v>
      </c>
      <c r="D11" s="9">
        <f t="shared" ref="D11:D74" si="1">AVERAGE(C10:C11)</f>
        <v>62.150337705000005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84.893020323999991</v>
      </c>
      <c r="D12" s="9">
        <f t="shared" si="1"/>
        <v>77.926104213999992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-9.6454328340000082</v>
      </c>
      <c r="D13" s="9">
        <f t="shared" si="1"/>
        <v>37.623793744999993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53.836366179000002</v>
      </c>
      <c r="D14" s="9">
        <f t="shared" si="1"/>
        <v>22.095466672499995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-15.34361796100001</v>
      </c>
      <c r="D15" s="9">
        <f t="shared" si="1"/>
        <v>19.246374108999994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-0.31186283700001383</v>
      </c>
      <c r="D16" s="9">
        <f t="shared" si="1"/>
        <v>-7.8277403990000121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57.024518016999991</v>
      </c>
      <c r="D17" s="9">
        <f t="shared" si="1"/>
        <v>28.356327589999989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35.975000557999991</v>
      </c>
      <c r="D18" s="9">
        <f t="shared" si="1"/>
        <v>46.499759287499991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71.422587730000004</v>
      </c>
      <c r="D19" s="9">
        <f t="shared" si="1"/>
        <v>53.698794143999997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28.650183955999992</v>
      </c>
      <c r="D20" s="9">
        <f t="shared" si="1"/>
        <v>50.036385842999998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74.065060931999994</v>
      </c>
      <c r="D21" s="9">
        <f t="shared" si="1"/>
        <v>51.357622443999993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56.696965935999991</v>
      </c>
      <c r="D22" s="9">
        <f t="shared" si="1"/>
        <v>65.381013433999996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28.136869993999991</v>
      </c>
      <c r="D23" s="9">
        <f t="shared" si="1"/>
        <v>42.416917964999989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52.581178977999997</v>
      </c>
      <c r="D24" s="9">
        <f t="shared" si="1"/>
        <v>40.359024485999996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-9.7189784200000062</v>
      </c>
      <c r="D25" s="9">
        <f t="shared" si="1"/>
        <v>21.431100278999995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41.240664314999989</v>
      </c>
      <c r="D26" s="9">
        <f t="shared" si="1"/>
        <v>15.760842947499992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51.36297991499999</v>
      </c>
      <c r="D27" s="9">
        <f t="shared" si="1"/>
        <v>46.301822114999993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36.234036429999989</v>
      </c>
      <c r="D28" s="9">
        <f t="shared" si="1"/>
        <v>43.798508172499993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37.40704767199999</v>
      </c>
      <c r="D29" s="9">
        <f t="shared" si="1"/>
        <v>36.82054205099999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38.374713975999995</v>
      </c>
      <c r="D30" s="9">
        <f t="shared" si="1"/>
        <v>37.890880823999993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42.678784472999993</v>
      </c>
      <c r="D31" s="9">
        <f t="shared" si="1"/>
        <v>40.526749224499994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28.216499522999992</v>
      </c>
      <c r="D32" s="9">
        <f t="shared" si="1"/>
        <v>35.447641997999995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61.041441152999994</v>
      </c>
      <c r="D33" s="9">
        <f t="shared" si="1"/>
        <v>44.628970337999995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54.993776538999988</v>
      </c>
      <c r="D34" s="9">
        <f t="shared" si="1"/>
        <v>58.017608845999987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50.411900504999991</v>
      </c>
      <c r="D35" s="9">
        <f t="shared" si="1"/>
        <v>52.702838521999993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67.896842464999992</v>
      </c>
      <c r="D36" s="9">
        <f t="shared" si="1"/>
        <v>59.154371484999992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36.610949973999986</v>
      </c>
      <c r="D37" s="9">
        <f t="shared" si="1"/>
        <v>52.253896219499993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24.213666797999991</v>
      </c>
      <c r="D38" s="9">
        <f t="shared" si="1"/>
        <v>30.412308385999989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39.195160868999992</v>
      </c>
      <c r="D39" s="9">
        <f t="shared" si="1"/>
        <v>31.704413833499991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38.606086864999995</v>
      </c>
      <c r="D40" s="9">
        <f t="shared" si="1"/>
        <v>38.900623866999993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7.0938725399999978</v>
      </c>
      <c r="D41" s="9">
        <f t="shared" si="1"/>
        <v>22.849979702499997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36.909855221000001</v>
      </c>
      <c r="D42" s="9">
        <f t="shared" si="1"/>
        <v>22.0018638805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38.041171741999989</v>
      </c>
      <c r="D43" s="9">
        <f t="shared" si="1"/>
        <v>37.475513481499995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23.556449373999996</v>
      </c>
      <c r="D44" s="9">
        <f t="shared" si="1"/>
        <v>30.798810557999992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15.698500373999996</v>
      </c>
      <c r="D45" s="9">
        <f t="shared" si="1"/>
        <v>19.627474873999997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20.994923898999996</v>
      </c>
      <c r="D46" s="9">
        <f t="shared" si="1"/>
        <v>18.346712136499995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18.761195937999997</v>
      </c>
      <c r="D47" s="9">
        <f t="shared" si="1"/>
        <v>19.878059918499996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18.406663027999997</v>
      </c>
      <c r="D48" s="9">
        <f t="shared" si="1"/>
        <v>18.583929482999999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30.429537978999996</v>
      </c>
      <c r="D49" s="9">
        <f t="shared" si="1"/>
        <v>24.418100503499996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20.818508700999995</v>
      </c>
      <c r="D50" s="9">
        <f t="shared" si="1"/>
        <v>25.624023339999994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-9.4529873390000034</v>
      </c>
      <c r="D51" s="9">
        <f t="shared" si="1"/>
        <v>5.682760680999996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-4.3656150120000046</v>
      </c>
      <c r="D52" s="9">
        <f t="shared" si="1"/>
        <v>-6.909301175500004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-15.162512364000003</v>
      </c>
      <c r="D53" s="9">
        <f t="shared" si="1"/>
        <v>-9.7640636880000038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-33.805148328000008</v>
      </c>
      <c r="D54" s="9">
        <f t="shared" si="1"/>
        <v>-24.483830346000005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-8.4470157690000036</v>
      </c>
      <c r="D55" s="9">
        <f t="shared" si="1"/>
        <v>-21.126082048500006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-11.252604944000003</v>
      </c>
      <c r="D56" s="9">
        <f t="shared" si="1"/>
        <v>-9.8498103565000044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-23.852862484000003</v>
      </c>
      <c r="D57" s="9">
        <f t="shared" si="1"/>
        <v>-17.552733714000002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-27.046633080000003</v>
      </c>
      <c r="D58" s="9">
        <f t="shared" si="1"/>
        <v>-25.449747782000003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5.9051661939999969</v>
      </c>
      <c r="D59" s="9">
        <f t="shared" si="1"/>
        <v>-10.570733443000004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7.2250667309999974</v>
      </c>
      <c r="D60" s="9">
        <f t="shared" si="1"/>
        <v>6.5651164624999971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-6.7901493510000028</v>
      </c>
      <c r="D61" s="9">
        <f t="shared" si="1"/>
        <v>0.21745868999999729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-9.8726159090000039</v>
      </c>
      <c r="D62" s="9">
        <f t="shared" si="1"/>
        <v>-8.3313826300000038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-1.5937953830000033</v>
      </c>
      <c r="D63" s="9">
        <f t="shared" si="1"/>
        <v>-5.7332056460000036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11.091854453999996</v>
      </c>
      <c r="D64" s="9">
        <f t="shared" si="1"/>
        <v>4.7490295354999965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22.133340011000001</v>
      </c>
      <c r="D65" s="9">
        <f t="shared" si="1"/>
        <v>16.612597232500001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17.169428815999996</v>
      </c>
      <c r="D66" s="9">
        <f t="shared" si="1"/>
        <v>19.651384413499997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10.209390401999999</v>
      </c>
      <c r="D67" s="9">
        <f t="shared" si="1"/>
        <v>13.689409608999998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780</v>
      </c>
      <c r="B68" s="8">
        <v>-1.0227350000000017</v>
      </c>
      <c r="C68" s="37">
        <v>20.106935855</v>
      </c>
      <c r="D68" s="9">
        <f t="shared" si="1"/>
        <v>15.1581631285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781</v>
      </c>
      <c r="B69" s="8">
        <v>18.790071999999999</v>
      </c>
      <c r="C69" s="37">
        <v>6.2745648909999989</v>
      </c>
      <c r="D69" s="9">
        <f t="shared" si="1"/>
        <v>13.190750373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782</v>
      </c>
      <c r="B70" s="8">
        <v>41.218685999999998</v>
      </c>
      <c r="C70" s="37">
        <v>30.520731560999998</v>
      </c>
      <c r="D70" s="9">
        <f t="shared" si="1"/>
        <v>18.397648225999998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783</v>
      </c>
      <c r="B71" s="8">
        <v>-8.294633000000001</v>
      </c>
      <c r="C71" s="37">
        <v>-8.7338255490000005</v>
      </c>
      <c r="D71" s="9">
        <f t="shared" si="1"/>
        <v>10.893453005999998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784</v>
      </c>
      <c r="B72" s="8">
        <v>-14.154927000000001</v>
      </c>
      <c r="C72" s="37">
        <v>13.751934038999998</v>
      </c>
      <c r="D72" s="9">
        <f t="shared" si="1"/>
        <v>2.5090542449999989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785</v>
      </c>
      <c r="B73" s="8">
        <v>38.652476</v>
      </c>
      <c r="C73" s="37">
        <v>23.329951254999997</v>
      </c>
      <c r="D73" s="9">
        <f t="shared" si="1"/>
        <v>18.540942646999998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4.8280399999999979</v>
      </c>
      <c r="C74" s="37">
        <v>-9.8866429370000013</v>
      </c>
      <c r="D74" s="9">
        <f t="shared" si="1"/>
        <v>6.7216541589999981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787</v>
      </c>
      <c r="B75" s="8">
        <v>35.222399000000003</v>
      </c>
      <c r="C75" s="37">
        <v>35.294935172000002</v>
      </c>
      <c r="D75" s="9">
        <f t="shared" ref="D75:D92" si="4">AVERAGE(C74:C75)</f>
        <v>12.704146117500001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788</v>
      </c>
      <c r="B76" s="8">
        <v>-31.149661999999999</v>
      </c>
      <c r="C76" s="37">
        <v>0.91280050299999971</v>
      </c>
      <c r="D76" s="9">
        <f t="shared" si="4"/>
        <v>18.103867837500001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789</v>
      </c>
      <c r="B77" s="8">
        <v>47.751781999999999</v>
      </c>
      <c r="C77" s="37">
        <v>31.173878070999997</v>
      </c>
      <c r="D77" s="9">
        <f t="shared" si="4"/>
        <v>16.043339286999998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790</v>
      </c>
      <c r="B78" s="8">
        <v>51.105120999999997</v>
      </c>
      <c r="C78" s="37">
        <v>36.591326187999996</v>
      </c>
      <c r="D78" s="9">
        <f t="shared" si="4"/>
        <v>33.8826021295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791</v>
      </c>
      <c r="B79" s="8">
        <v>-0.16013600000000228</v>
      </c>
      <c r="C79" s="37">
        <v>-4.1985307970000019</v>
      </c>
      <c r="D79" s="9">
        <f t="shared" si="4"/>
        <v>16.196397695499996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-18.662716000000003</v>
      </c>
      <c r="C80" s="37">
        <v>16.453205944999993</v>
      </c>
      <c r="D80" s="9">
        <f t="shared" si="4"/>
        <v>6.1273375739999958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43.809756</v>
      </c>
      <c r="C81" s="37">
        <v>28.970060916000001</v>
      </c>
      <c r="D81" s="9">
        <f t="shared" si="4"/>
        <v>22.711633430499997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794</v>
      </c>
      <c r="B82" s="8">
        <v>37.837761</v>
      </c>
      <c r="C82" s="37">
        <v>22.112610871000001</v>
      </c>
      <c r="D82" s="9">
        <f t="shared" si="4"/>
        <v>25.541335893500001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29.661225999999999</v>
      </c>
      <c r="C83" s="37">
        <v>24.851834505999999</v>
      </c>
      <c r="D83" s="9">
        <f t="shared" si="4"/>
        <v>23.482222688500002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-40.294730000000001</v>
      </c>
      <c r="C84" s="37">
        <v>-7.0980515210000021</v>
      </c>
      <c r="D84" s="9">
        <f t="shared" si="4"/>
        <v>8.8768914924999986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797</v>
      </c>
      <c r="B85" s="8">
        <v>-53.699919000000001</v>
      </c>
      <c r="C85" s="37">
        <v>-65.572679484000005</v>
      </c>
      <c r="D85" s="9">
        <f t="shared" si="4"/>
        <v>-36.335365502500004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798</v>
      </c>
      <c r="B86" s="8">
        <v>49.296807000000001</v>
      </c>
      <c r="C86" s="37">
        <v>34.663713158999997</v>
      </c>
      <c r="D86" s="9">
        <f t="shared" si="4"/>
        <v>-15.454483162500004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799</v>
      </c>
      <c r="B87" s="8">
        <v>13.982562999999999</v>
      </c>
      <c r="C87" s="37">
        <v>7.4855600909999991</v>
      </c>
      <c r="D87" s="9">
        <f t="shared" si="4"/>
        <v>21.074636624999997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800</v>
      </c>
      <c r="B88" s="8">
        <v>-21.106031000000002</v>
      </c>
      <c r="C88" s="37">
        <v>8.8077560290000001</v>
      </c>
      <c r="D88" s="9">
        <f t="shared" si="4"/>
        <v>8.14665806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801</v>
      </c>
      <c r="B89" s="8">
        <v>10.376550999999999</v>
      </c>
      <c r="C89" s="37">
        <v>2.829197333999999</v>
      </c>
      <c r="D89" s="9">
        <f t="shared" si="4"/>
        <v>5.8184766815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802</v>
      </c>
      <c r="B90" s="8">
        <v>14.242236999999999</v>
      </c>
      <c r="C90" s="37">
        <v>-1.1216154879999998</v>
      </c>
      <c r="D90" s="9">
        <f t="shared" si="4"/>
        <v>0.85379092299999959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803</v>
      </c>
      <c r="B91" s="8">
        <v>27.198999000000001</v>
      </c>
      <c r="C91" s="37">
        <v>22.233793282000001</v>
      </c>
      <c r="D91" s="9">
        <f t="shared" si="4"/>
        <v>10.556088897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3.4056670099999984</v>
      </c>
      <c r="D92" s="9">
        <f t="shared" si="4"/>
        <v>12.819730145999999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9.0341038229999988</v>
      </c>
      <c r="D93" s="9">
        <f t="shared" ref="D93" si="5">AVERAGE(C92:C93)</f>
        <v>6.2198854164999986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18.538166852000003</v>
      </c>
      <c r="D94" s="9">
        <f t="shared" ref="D94" si="8">AVERAGE(C93:C94)</f>
        <v>13.786135337500001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-9.5071524600000004</v>
      </c>
      <c r="D95" s="9">
        <f t="shared" ref="D95" si="11">AVERAGE(C94:C95)</f>
        <v>4.5155071960000015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33.596098994999998</v>
      </c>
      <c r="D96" s="9">
        <f t="shared" ref="D96" si="14">AVERAGE(C95:C96)</f>
        <v>12.044473267499999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  <row r="97" spans="1:38">
      <c r="A97" s="3">
        <v>45108</v>
      </c>
      <c r="B97" s="8">
        <v>26.005787999999999</v>
      </c>
      <c r="C97" s="37">
        <v>23.038662087999999</v>
      </c>
      <c r="D97" s="9">
        <f t="shared" ref="D97" si="17">AVERAGE(C96:C97)</f>
        <v>28.3173805415</v>
      </c>
      <c r="E97" s="8">
        <v>37.025894999999998</v>
      </c>
      <c r="F97" s="37" t="s">
        <v>8</v>
      </c>
      <c r="G97" s="9">
        <f t="shared" ref="G97" si="18">AVERAGE(E96:E97)</f>
        <v>38.458446500000001</v>
      </c>
      <c r="H97" s="8">
        <v>90.249080000000006</v>
      </c>
      <c r="I97" s="37" t="s">
        <v>8</v>
      </c>
      <c r="J97" s="9">
        <f t="shared" ref="J97" si="19">AVERAGE(H96:H97)</f>
        <v>90.017920500000002</v>
      </c>
      <c r="K97" s="37">
        <v>56.118692000000003</v>
      </c>
      <c r="L97" s="37" t="s">
        <v>8</v>
      </c>
      <c r="M97" s="37">
        <v>21.778088</v>
      </c>
      <c r="N97" s="37" t="s">
        <v>8</v>
      </c>
      <c r="O97" s="37">
        <v>8.4133779999999998</v>
      </c>
      <c r="P97" s="37" t="s">
        <v>8</v>
      </c>
      <c r="Q97" s="37">
        <v>2.5445289999999998</v>
      </c>
      <c r="R97" s="37" t="s">
        <v>8</v>
      </c>
      <c r="S97" s="37">
        <v>10.813228000000001</v>
      </c>
      <c r="T97" s="37" t="s">
        <v>8</v>
      </c>
      <c r="U97" s="37">
        <v>31.419134</v>
      </c>
      <c r="V97" s="37" t="s">
        <v>8</v>
      </c>
      <c r="W97" s="37">
        <v>37.657336999999998</v>
      </c>
      <c r="X97" s="37" t="s">
        <v>8</v>
      </c>
      <c r="Y97" s="37">
        <v>31.812049999999999</v>
      </c>
      <c r="Z97" s="37" t="s">
        <v>8</v>
      </c>
      <c r="AA97" s="37">
        <v>12.077562</v>
      </c>
      <c r="AB97" s="37" t="s">
        <v>8</v>
      </c>
      <c r="AC97" s="37">
        <v>5.3995220000000002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18.443649000000001</v>
      </c>
      <c r="AJ97" s="37" t="s">
        <v>8</v>
      </c>
      <c r="AK97" s="37">
        <v>32.267217000000002</v>
      </c>
      <c r="AL97" s="37" t="s">
        <v>8</v>
      </c>
    </row>
    <row r="98" spans="1:38">
      <c r="A98" s="3">
        <v>45200</v>
      </c>
      <c r="B98" s="8">
        <v>37.474224</v>
      </c>
      <c r="C98" s="37">
        <v>23.551142878</v>
      </c>
      <c r="D98" s="9">
        <f t="shared" ref="D98" si="20">AVERAGE(C97:C98)</f>
        <v>23.294902483000001</v>
      </c>
      <c r="E98" s="8">
        <v>44.189307999999997</v>
      </c>
      <c r="F98" s="37" t="s">
        <v>8</v>
      </c>
      <c r="G98" s="9">
        <f t="shared" ref="G98" si="21">AVERAGE(E97:E98)</f>
        <v>40.607601500000001</v>
      </c>
      <c r="H98" s="8">
        <v>89.620840999999999</v>
      </c>
      <c r="I98" s="37" t="s">
        <v>8</v>
      </c>
      <c r="J98" s="9">
        <f t="shared" ref="J98" si="22">AVERAGE(H97:H98)</f>
        <v>89.934960500000003</v>
      </c>
      <c r="K98" s="37">
        <v>45.488605999999997</v>
      </c>
      <c r="L98" s="37" t="s">
        <v>8</v>
      </c>
      <c r="M98" s="37">
        <v>16.930416999999998</v>
      </c>
      <c r="N98" s="37" t="s">
        <v>8</v>
      </c>
      <c r="O98" s="37">
        <v>11.237401</v>
      </c>
      <c r="P98" s="37" t="s">
        <v>8</v>
      </c>
      <c r="Q98" s="37">
        <v>2.2100840000000002</v>
      </c>
      <c r="R98" s="37" t="s">
        <v>8</v>
      </c>
      <c r="S98" s="37">
        <v>0</v>
      </c>
      <c r="T98" s="37" t="s">
        <v>8</v>
      </c>
      <c r="U98" s="37">
        <v>26.652885999999999</v>
      </c>
      <c r="V98" s="37" t="s">
        <v>8</v>
      </c>
      <c r="W98" s="37">
        <v>45.978504999999998</v>
      </c>
      <c r="X98" s="37" t="s">
        <v>8</v>
      </c>
      <c r="Y98" s="37">
        <v>33.628939000000003</v>
      </c>
      <c r="Z98" s="37" t="s">
        <v>8</v>
      </c>
      <c r="AA98" s="37">
        <v>14.666642</v>
      </c>
      <c r="AB98" s="37" t="s">
        <v>8</v>
      </c>
      <c r="AC98" s="37">
        <v>8.6112970000000004</v>
      </c>
      <c r="AD98" s="37" t="s">
        <v>8</v>
      </c>
      <c r="AE98" s="37">
        <v>0.28399799999999997</v>
      </c>
      <c r="AF98" s="37" t="s">
        <v>8</v>
      </c>
      <c r="AG98" s="37">
        <v>0</v>
      </c>
      <c r="AH98" s="37" t="s">
        <v>8</v>
      </c>
      <c r="AI98" s="37">
        <v>14.472655</v>
      </c>
      <c r="AJ98" s="37" t="s">
        <v>8</v>
      </c>
      <c r="AK98" s="37">
        <v>28.336469000000001</v>
      </c>
      <c r="AL98" s="37" t="s">
        <v>8</v>
      </c>
    </row>
  </sheetData>
  <mergeCells count="23">
    <mergeCell ref="K5:X5"/>
    <mergeCell ref="Y5:AL5"/>
    <mergeCell ref="AK6:AL6"/>
    <mergeCell ref="AC6:AD6"/>
    <mergeCell ref="AE6:AF6"/>
    <mergeCell ref="AG6:AH6"/>
    <mergeCell ref="AI6:AJ6"/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98"/>
  <sheetViews>
    <sheetView showGridLines="0" zoomScaleNormal="100" workbookViewId="0">
      <pane xSplit="1" ySplit="7" topLeftCell="B95" activePane="bottomRight" state="frozen"/>
      <selection activeCell="Z11" sqref="Z11"/>
      <selection pane="topRight" activeCell="Z11" sqref="Z11"/>
      <selection pane="bottomLeft" activeCell="Z11" sqref="Z11"/>
      <selection pane="bottomRight" activeCell="J113" sqref="J113"/>
    </sheetView>
  </sheetViews>
  <sheetFormatPr defaultRowHeight="15"/>
  <sheetData>
    <row r="1" spans="1:39">
      <c r="A1" s="5" t="s">
        <v>816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1012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1013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538</v>
      </c>
      <c r="C6" s="73"/>
      <c r="D6" s="79"/>
      <c r="E6" s="72" t="s">
        <v>538</v>
      </c>
      <c r="F6" s="73"/>
      <c r="G6" s="79"/>
      <c r="H6" s="72" t="s">
        <v>538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780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781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793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797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798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799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800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801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802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803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 t="shared" ref="J92:J97" si="5"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6">AVERAGE(B92:B93)</f>
        <v>-1.1071705000000001</v>
      </c>
      <c r="E93" s="8">
        <v>3.1168900000000002</v>
      </c>
      <c r="F93" s="37" t="s">
        <v>8</v>
      </c>
      <c r="G93" s="9">
        <f t="shared" ref="G93" si="7">AVERAGE(E92:E93)</f>
        <v>4.3341365000000005</v>
      </c>
      <c r="H93" s="8">
        <v>85.055255000000002</v>
      </c>
      <c r="I93" s="37" t="s">
        <v>8</v>
      </c>
      <c r="J93" s="9">
        <f t="shared" si="5"/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8">AVERAGE(B93:B94)</f>
        <v>3.7449999999999983E-3</v>
      </c>
      <c r="E94" s="8">
        <v>6.1662679999999996</v>
      </c>
      <c r="F94" s="37" t="s">
        <v>8</v>
      </c>
      <c r="G94" s="9">
        <f t="shared" ref="G94" si="9">AVERAGE(E93:E94)</f>
        <v>4.6415790000000001</v>
      </c>
      <c r="H94" s="8">
        <v>84.692449999999994</v>
      </c>
      <c r="I94" s="37" t="s">
        <v>8</v>
      </c>
      <c r="J94" s="9">
        <f t="shared" si="5"/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10">AVERAGE(B94:B95)</f>
        <v>-8.8718924999999995</v>
      </c>
      <c r="E95" s="8">
        <v>7.4506959999999998</v>
      </c>
      <c r="F95" s="37" t="s">
        <v>8</v>
      </c>
      <c r="G95" s="9">
        <f t="shared" ref="G95" si="11">AVERAGE(E94:E95)</f>
        <v>6.8084819999999997</v>
      </c>
      <c r="H95" s="8">
        <v>81.015029999999996</v>
      </c>
      <c r="I95" s="37" t="s">
        <v>8</v>
      </c>
      <c r="J95" s="9">
        <f t="shared" si="5"/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2">AVERAGE(B95:B96)</f>
        <v>-11.345060500000001</v>
      </c>
      <c r="E96" s="8">
        <v>6.1939510000000002</v>
      </c>
      <c r="F96" s="37" t="s">
        <v>8</v>
      </c>
      <c r="G96" s="9">
        <f t="shared" ref="G96" si="13">AVERAGE(E95:E96)</f>
        <v>6.8223234999999995</v>
      </c>
      <c r="H96" s="8">
        <v>79.744382999999999</v>
      </c>
      <c r="I96" s="37" t="s">
        <v>8</v>
      </c>
      <c r="J96" s="9">
        <f t="shared" si="5"/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8.4800260000000005</v>
      </c>
      <c r="C97" s="37" t="s">
        <v>8</v>
      </c>
      <c r="D97" s="9">
        <f t="shared" ref="D97" si="14">AVERAGE(B96:B97)</f>
        <v>2.6330845000000003</v>
      </c>
      <c r="E97" s="8">
        <v>7.2413999999999996</v>
      </c>
      <c r="F97" s="37" t="s">
        <v>8</v>
      </c>
      <c r="G97" s="9">
        <f t="shared" ref="G97" si="15">AVERAGE(E96:E97)</f>
        <v>6.7176755000000004</v>
      </c>
      <c r="H97" s="8">
        <v>84.169614999999993</v>
      </c>
      <c r="I97" s="37" t="s">
        <v>8</v>
      </c>
      <c r="J97" s="9">
        <f t="shared" si="5"/>
        <v>81.956998999999996</v>
      </c>
      <c r="K97" s="37">
        <v>71.328795</v>
      </c>
      <c r="L97" s="37" t="s">
        <v>8</v>
      </c>
      <c r="M97" s="37">
        <v>44.893802999999998</v>
      </c>
      <c r="N97" s="37" t="s">
        <v>8</v>
      </c>
      <c r="O97" s="37">
        <v>0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0</v>
      </c>
      <c r="V97" s="37" t="s">
        <v>8</v>
      </c>
      <c r="W97" s="37">
        <v>23.732586999999999</v>
      </c>
      <c r="X97" s="37" t="s">
        <v>8</v>
      </c>
      <c r="Y97" s="37">
        <v>64.844791000000001</v>
      </c>
      <c r="Z97" s="37" t="s">
        <v>8</v>
      </c>
      <c r="AA97" s="37">
        <v>11.422622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23.732586999999999</v>
      </c>
      <c r="AL97" s="37" t="s">
        <v>8</v>
      </c>
    </row>
    <row r="98" spans="1:38">
      <c r="A98" s="3">
        <v>45200</v>
      </c>
      <c r="B98" s="8">
        <v>-6.0427289999999996</v>
      </c>
      <c r="C98" s="37" t="s">
        <v>8</v>
      </c>
      <c r="D98" s="9">
        <f t="shared" ref="D98" si="16">AVERAGE(B97:B98)</f>
        <v>1.2186485000000005</v>
      </c>
      <c r="E98" s="8">
        <v>14.134854000000001</v>
      </c>
      <c r="F98" s="37" t="s">
        <v>8</v>
      </c>
      <c r="G98" s="9">
        <f t="shared" ref="G98" si="17">AVERAGE(E97:E98)</f>
        <v>10.688127</v>
      </c>
      <c r="H98" s="8">
        <v>88.724956000000006</v>
      </c>
      <c r="I98" s="37" t="s">
        <v>8</v>
      </c>
      <c r="J98" s="9">
        <f t="shared" ref="J98" si="18">AVERAGE(H97:H98)</f>
        <v>86.447285499999992</v>
      </c>
      <c r="K98" s="37">
        <v>92.037345999999999</v>
      </c>
      <c r="L98" s="37" t="s">
        <v>8</v>
      </c>
      <c r="M98" s="37">
        <v>62.753667</v>
      </c>
      <c r="N98" s="37" t="s">
        <v>8</v>
      </c>
      <c r="O98" s="37">
        <v>58.188654</v>
      </c>
      <c r="P98" s="37" t="s">
        <v>8</v>
      </c>
      <c r="Q98" s="37">
        <v>0</v>
      </c>
      <c r="R98" s="37" t="s">
        <v>8</v>
      </c>
      <c r="S98" s="37">
        <v>4.5650130000000004</v>
      </c>
      <c r="T98" s="37" t="s">
        <v>8</v>
      </c>
      <c r="U98" s="37">
        <v>0</v>
      </c>
      <c r="V98" s="37" t="s">
        <v>8</v>
      </c>
      <c r="W98" s="37">
        <v>16.980592000000001</v>
      </c>
      <c r="X98" s="37" t="s">
        <v>8</v>
      </c>
      <c r="Y98" s="37">
        <v>92.037345999999999</v>
      </c>
      <c r="Z98" s="37" t="s">
        <v>8</v>
      </c>
      <c r="AA98" s="37">
        <v>4.5650130000000004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3.3976419999999998</v>
      </c>
      <c r="AL98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98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K109" sqref="K109"/>
    </sheetView>
  </sheetViews>
  <sheetFormatPr defaultRowHeight="15"/>
  <sheetData>
    <row r="1" spans="1:39">
      <c r="A1" s="5" t="s">
        <v>817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1015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546</v>
      </c>
      <c r="C6" s="73"/>
      <c r="D6" s="79"/>
      <c r="E6" s="72" t="s">
        <v>546</v>
      </c>
      <c r="F6" s="73"/>
      <c r="G6" s="79"/>
      <c r="H6" s="72" t="s">
        <v>546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-26.979964250000002</v>
      </c>
      <c r="C8" s="37">
        <v>-13.571744674000001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5.1714006889999951</v>
      </c>
      <c r="D9" s="9">
        <f>AVERAGE(C8:C9)</f>
        <v>-4.2001719925000032</v>
      </c>
      <c r="E9" s="8">
        <v>14.285417499999999</v>
      </c>
      <c r="F9" s="37" t="s">
        <v>8</v>
      </c>
      <c r="G9" s="9" t="e">
        <f>AVERAGE(F8:F9)</f>
        <v>#DIV/0!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4.8137664399999966</v>
      </c>
      <c r="D10" s="9">
        <f>AVERAGE(C9:C10)</f>
        <v>4.9925835644999959</v>
      </c>
      <c r="E10" s="8">
        <v>20.629284700000007</v>
      </c>
      <c r="F10" s="37" t="s">
        <v>8</v>
      </c>
      <c r="G10" s="9">
        <f t="shared" ref="G10:G73" si="0">AVERAGE(E9:E10)</f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-0.79617058500000226</v>
      </c>
      <c r="D11" s="9">
        <f t="shared" ref="D11:D74" si="1">AVERAGE(C10:C11)</f>
        <v>2.0087979274999972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3.2360506899999937</v>
      </c>
      <c r="D12" s="9">
        <f t="shared" si="1"/>
        <v>1.2199400524999957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3.1218575119999965</v>
      </c>
      <c r="D13" s="9">
        <f t="shared" si="1"/>
        <v>3.1789541009999951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-10.565999826999999</v>
      </c>
      <c r="D14" s="9">
        <f t="shared" si="1"/>
        <v>-3.7220711575000012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-7.7572738980000029</v>
      </c>
      <c r="D15" s="9">
        <f t="shared" si="1"/>
        <v>-9.1616368625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-24.897904963999999</v>
      </c>
      <c r="D16" s="9">
        <f t="shared" si="1"/>
        <v>-16.327589431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-28.038921649000009</v>
      </c>
      <c r="D17" s="9">
        <f t="shared" si="1"/>
        <v>-26.468413306500004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-10.309162577000002</v>
      </c>
      <c r="D18" s="9">
        <f t="shared" si="1"/>
        <v>-19.174042113000006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1.3628616049999955</v>
      </c>
      <c r="D19" s="9">
        <f t="shared" si="1"/>
        <v>-4.4731504860000033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22.666565818999999</v>
      </c>
      <c r="D20" s="9">
        <f t="shared" si="1"/>
        <v>12.014713711999997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-23.752870569999999</v>
      </c>
      <c r="D21" s="9">
        <f t="shared" si="1"/>
        <v>-0.54315237550000006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10.401285809999997</v>
      </c>
      <c r="D22" s="9">
        <f t="shared" si="1"/>
        <v>-6.6757923800000007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-17.602685768000004</v>
      </c>
      <c r="D23" s="9">
        <f t="shared" si="1"/>
        <v>-3.6006999790000034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-3.457596449000004</v>
      </c>
      <c r="D24" s="9">
        <f t="shared" si="1"/>
        <v>-10.530141108500004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2.0325748999999984</v>
      </c>
      <c r="D25" s="9">
        <f t="shared" si="1"/>
        <v>-0.71251077450000277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-7.1141077910000003</v>
      </c>
      <c r="D26" s="9">
        <f t="shared" si="1"/>
        <v>-2.540766445500001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0.18478906399999495</v>
      </c>
      <c r="D27" s="9">
        <f t="shared" si="1"/>
        <v>-3.4646593635000027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4.3614030599999962</v>
      </c>
      <c r="D28" s="9">
        <f t="shared" si="1"/>
        <v>2.2730960619999956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-7.7642759990000041</v>
      </c>
      <c r="D29" s="9">
        <f t="shared" si="1"/>
        <v>-1.7014364695000039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-2.2602486550000034</v>
      </c>
      <c r="D30" s="9">
        <f t="shared" si="1"/>
        <v>-5.0122623270000037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-3.701619324000001</v>
      </c>
      <c r="D31" s="9">
        <f t="shared" si="1"/>
        <v>-2.9809339895000022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-21.167977440999998</v>
      </c>
      <c r="D32" s="9">
        <f t="shared" si="1"/>
        <v>-12.434798382499999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14.950442132999992</v>
      </c>
      <c r="D33" s="9">
        <f t="shared" si="1"/>
        <v>-3.1087676540000029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17.709642298999995</v>
      </c>
      <c r="D34" s="9">
        <f t="shared" si="1"/>
        <v>16.330042215999995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-19.763014385000002</v>
      </c>
      <c r="D35" s="9">
        <f t="shared" si="1"/>
        <v>-1.0266860430000033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-17.093166196000006</v>
      </c>
      <c r="D36" s="9">
        <f t="shared" si="1"/>
        <v>-18.428090290500002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-13.130700785000002</v>
      </c>
      <c r="D37" s="9">
        <f t="shared" si="1"/>
        <v>-15.111933490500004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-5.032722371000002</v>
      </c>
      <c r="D38" s="9">
        <f t="shared" si="1"/>
        <v>-9.0817115780000019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-2.0438463090000099</v>
      </c>
      <c r="D39" s="9">
        <f t="shared" si="1"/>
        <v>-3.5382843400000059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-7.0094606470000063</v>
      </c>
      <c r="D40" s="9">
        <f t="shared" si="1"/>
        <v>-4.5266534780000081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-22.075273997999997</v>
      </c>
      <c r="D41" s="9">
        <f t="shared" si="1"/>
        <v>-14.542367322500002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-19.728701320000003</v>
      </c>
      <c r="D42" s="9">
        <f t="shared" si="1"/>
        <v>-20.901987659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-11.489388168000001</v>
      </c>
      <c r="D43" s="9">
        <f t="shared" si="1"/>
        <v>-15.609044744000002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-13.492401658000002</v>
      </c>
      <c r="D44" s="9">
        <f t="shared" si="1"/>
        <v>-12.490894913000002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-17.666076322000002</v>
      </c>
      <c r="D45" s="9">
        <f t="shared" si="1"/>
        <v>-15.579238990000002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-18.931936470000004</v>
      </c>
      <c r="D46" s="9">
        <f t="shared" si="1"/>
        <v>-18.299006396000003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1.2962789909999994</v>
      </c>
      <c r="D47" s="9">
        <f t="shared" si="1"/>
        <v>-8.8178287395000012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-23.788311128000004</v>
      </c>
      <c r="D48" s="9">
        <f t="shared" si="1"/>
        <v>-11.246016068500001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-21.052001341999997</v>
      </c>
      <c r="D49" s="9">
        <f t="shared" si="1"/>
        <v>-22.420156235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-27.604663875999996</v>
      </c>
      <c r="D50" s="9">
        <f t="shared" si="1"/>
        <v>-24.328332608999997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-36.668845382000001</v>
      </c>
      <c r="D51" s="9">
        <f t="shared" si="1"/>
        <v>-32.136754628999995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-33.572173798999998</v>
      </c>
      <c r="D52" s="9">
        <f t="shared" si="1"/>
        <v>-35.120509590499999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-19.542595032999998</v>
      </c>
      <c r="D53" s="9">
        <f t="shared" si="1"/>
        <v>-26.557384415999998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-37.657724015999996</v>
      </c>
      <c r="D54" s="9">
        <f t="shared" si="1"/>
        <v>-28.600159524499997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-34.723404410999997</v>
      </c>
      <c r="D55" s="9">
        <f t="shared" si="1"/>
        <v>-36.190564213499997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-33.234005893999999</v>
      </c>
      <c r="D56" s="9">
        <f t="shared" si="1"/>
        <v>-33.978705152499998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-25.279289728999998</v>
      </c>
      <c r="D57" s="9">
        <f t="shared" si="1"/>
        <v>-29.256647811499999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-25.992379824</v>
      </c>
      <c r="D58" s="9">
        <f t="shared" si="1"/>
        <v>-25.635834776499998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-22.078266640000002</v>
      </c>
      <c r="D59" s="9">
        <f t="shared" si="1"/>
        <v>-24.035323232000003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-13.664936264000003</v>
      </c>
      <c r="D60" s="9">
        <f t="shared" si="1"/>
        <v>-17.871601452000004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-3.7820177410000007</v>
      </c>
      <c r="D61" s="9">
        <f t="shared" si="1"/>
        <v>-8.723477002500001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-6.0444471230000003</v>
      </c>
      <c r="D62" s="9">
        <f t="shared" si="1"/>
        <v>-4.9132324320000009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2.9698592450000003</v>
      </c>
      <c r="D63" s="9">
        <f t="shared" si="1"/>
        <v>-1.537293939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-1.323466011999999</v>
      </c>
      <c r="D64" s="9">
        <f t="shared" si="1"/>
        <v>0.82319661650000064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-15.735881291</v>
      </c>
      <c r="D65" s="9">
        <f t="shared" si="1"/>
        <v>-8.5296736514999996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0.9551380029999994</v>
      </c>
      <c r="D66" s="9">
        <f t="shared" si="1"/>
        <v>-7.390371644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0.62564890199999823</v>
      </c>
      <c r="D67" s="9">
        <f t="shared" si="1"/>
        <v>0.79039345249999882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780</v>
      </c>
      <c r="B68" s="8">
        <v>-9.4530875000000005</v>
      </c>
      <c r="C68" s="37">
        <v>2.0921428469999999</v>
      </c>
      <c r="D68" s="9">
        <f t="shared" si="1"/>
        <v>1.358895874499999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781</v>
      </c>
      <c r="B69" s="8">
        <v>3.4983314999999995</v>
      </c>
      <c r="C69" s="37">
        <v>1.2262230789999995</v>
      </c>
      <c r="D69" s="9">
        <f t="shared" si="1"/>
        <v>1.6591829629999997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782</v>
      </c>
      <c r="B70" s="8">
        <v>18.236421499999999</v>
      </c>
      <c r="C70" s="37">
        <v>18.272519773999999</v>
      </c>
      <c r="D70" s="9">
        <f t="shared" si="1"/>
        <v>9.7493714264999998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783</v>
      </c>
      <c r="B71" s="8">
        <v>14.852575499999999</v>
      </c>
      <c r="C71" s="37">
        <v>5.5101034209999984</v>
      </c>
      <c r="D71" s="9">
        <f t="shared" si="1"/>
        <v>11.8913115975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784</v>
      </c>
      <c r="B72" s="8">
        <v>-0.50012350000000083</v>
      </c>
      <c r="C72" s="37">
        <v>11.113600689999998</v>
      </c>
      <c r="D72" s="9">
        <f t="shared" si="1"/>
        <v>8.3118520554999975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785</v>
      </c>
      <c r="B73" s="8">
        <v>8.9655794999999987</v>
      </c>
      <c r="C73" s="37">
        <v>7.1834093599999989</v>
      </c>
      <c r="D73" s="9">
        <f t="shared" si="1"/>
        <v>9.1485050249999986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786</v>
      </c>
      <c r="B74" s="8">
        <v>6.7545984999999993</v>
      </c>
      <c r="C74" s="37">
        <v>5.6922426739999992</v>
      </c>
      <c r="D74" s="9">
        <f t="shared" si="1"/>
        <v>6.437826016999999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787</v>
      </c>
      <c r="B75" s="8">
        <v>11.0692995</v>
      </c>
      <c r="C75" s="37">
        <v>2.2700215000000004</v>
      </c>
      <c r="D75" s="9">
        <f t="shared" ref="D75:D91" si="4">AVERAGE(C74:C75)</f>
        <v>3.9811320869999998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788</v>
      </c>
      <c r="B76" s="8">
        <v>0.36600649999999929</v>
      </c>
      <c r="C76" s="37">
        <v>12.389765125999999</v>
      </c>
      <c r="D76" s="9">
        <f t="shared" si="4"/>
        <v>7.3298933129999995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789</v>
      </c>
      <c r="B77" s="8">
        <v>13.475923499999999</v>
      </c>
      <c r="C77" s="37">
        <v>11.353306507999999</v>
      </c>
      <c r="D77" s="9">
        <f t="shared" si="4"/>
        <v>11.871535816999998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790</v>
      </c>
      <c r="B78" s="8">
        <v>4.7996844999999997</v>
      </c>
      <c r="C78" s="37">
        <v>3.1627126299999997</v>
      </c>
      <c r="D78" s="9">
        <f t="shared" si="4"/>
        <v>7.2580095689999995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791</v>
      </c>
      <c r="B79" s="8">
        <v>31.045967499999996</v>
      </c>
      <c r="C79" s="37">
        <v>22.981162482999999</v>
      </c>
      <c r="D79" s="9">
        <f t="shared" si="4"/>
        <v>13.0719375565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792</v>
      </c>
      <c r="B80" s="8">
        <v>-4.3201955000000005</v>
      </c>
      <c r="C80" s="37">
        <v>7.9812445419999989</v>
      </c>
      <c r="D80" s="9">
        <f t="shared" si="4"/>
        <v>15.481203512499999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793</v>
      </c>
      <c r="B81" s="8">
        <v>7.1594644999999995</v>
      </c>
      <c r="C81" s="37">
        <v>4.1665820699999996</v>
      </c>
      <c r="D81" s="9">
        <f t="shared" si="4"/>
        <v>6.0739133059999997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794</v>
      </c>
      <c r="B82" s="8">
        <v>3.9260024999999992</v>
      </c>
      <c r="C82" s="37">
        <v>2.5250561979999993</v>
      </c>
      <c r="D82" s="9">
        <f t="shared" si="4"/>
        <v>3.3458191339999992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795</v>
      </c>
      <c r="B83" s="8">
        <v>5.2514074999999991</v>
      </c>
      <c r="C83" s="37">
        <v>-2.497850531000001</v>
      </c>
      <c r="D83" s="9">
        <f t="shared" si="4"/>
        <v>1.3602833499999134E-2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796</v>
      </c>
      <c r="B84" s="8">
        <v>-24.747648500000004</v>
      </c>
      <c r="C84" s="37">
        <v>-12.301396330000005</v>
      </c>
      <c r="D84" s="9">
        <f t="shared" si="4"/>
        <v>-7.3996234305000028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797</v>
      </c>
      <c r="B85" s="8">
        <v>-40.399975500000004</v>
      </c>
      <c r="C85" s="37">
        <v>-44.066710653000001</v>
      </c>
      <c r="D85" s="9">
        <f t="shared" si="4"/>
        <v>-28.184053491500002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798</v>
      </c>
      <c r="B86" s="8">
        <v>-3.625868500000001</v>
      </c>
      <c r="C86" s="37">
        <v>-4.7033789520000013</v>
      </c>
      <c r="D86" s="9">
        <f t="shared" si="4"/>
        <v>-24.385044802500001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799</v>
      </c>
      <c r="B87" s="8">
        <v>-3.7608500000000711E-2</v>
      </c>
      <c r="C87" s="37">
        <v>-7.5921088960000009</v>
      </c>
      <c r="D87" s="9">
        <f t="shared" si="4"/>
        <v>-6.1477439240000011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800</v>
      </c>
      <c r="B88" s="8">
        <v>8.368546499999999</v>
      </c>
      <c r="C88" s="37">
        <v>20.898214465999999</v>
      </c>
      <c r="D88" s="9">
        <f t="shared" si="4"/>
        <v>6.653052784999999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801</v>
      </c>
      <c r="B89" s="8">
        <v>4.9688540000000003</v>
      </c>
      <c r="C89" s="37">
        <v>0.7165860670000006</v>
      </c>
      <c r="D89" s="9">
        <f t="shared" si="4"/>
        <v>10.8074002665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802</v>
      </c>
      <c r="B90" s="8">
        <v>6.9566869999999996</v>
      </c>
      <c r="C90" s="37">
        <v>6.2076100759999999</v>
      </c>
      <c r="D90" s="9">
        <f t="shared" si="4"/>
        <v>3.4620980715000003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803</v>
      </c>
      <c r="B91" s="8">
        <v>10.433744000000001</v>
      </c>
      <c r="C91" s="37">
        <v>3.2181176460000005</v>
      </c>
      <c r="D91" s="9">
        <f t="shared" si="4"/>
        <v>4.7128638610000007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7.9376799199999999</v>
      </c>
      <c r="D92" s="9">
        <f t="shared" ref="D92:D97" si="5">AVERAGE(C91:C92)</f>
        <v>5.5778987830000002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0.5246060159999999</v>
      </c>
      <c r="D93" s="9">
        <f t="shared" si="5"/>
        <v>4.2311429680000003</v>
      </c>
      <c r="E93" s="8">
        <v>7.4316459999999998</v>
      </c>
      <c r="F93" s="37" t="s">
        <v>8</v>
      </c>
      <c r="G93" s="9">
        <f t="shared" ref="G93" si="6">AVERAGE(E92:E93)</f>
        <v>8.7385990000000007</v>
      </c>
      <c r="H93" s="8">
        <v>92.305828000000005</v>
      </c>
      <c r="I93" s="37" t="s">
        <v>8</v>
      </c>
      <c r="J93" s="9">
        <f t="shared" ref="J93" si="7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2.2895483469999998</v>
      </c>
      <c r="D94" s="9">
        <f t="shared" si="5"/>
        <v>1.4070771814999998</v>
      </c>
      <c r="E94" s="8">
        <v>7.0735599999999996</v>
      </c>
      <c r="F94" s="37" t="s">
        <v>8</v>
      </c>
      <c r="G94" s="9">
        <f t="shared" ref="G94" si="8">AVERAGE(E93:E94)</f>
        <v>7.2526029999999997</v>
      </c>
      <c r="H94" s="8">
        <v>91.062460999999999</v>
      </c>
      <c r="I94" s="37" t="s">
        <v>8</v>
      </c>
      <c r="J94" s="9">
        <f t="shared" ref="J94" si="9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1.1703328960000006</v>
      </c>
      <c r="D95" s="9">
        <f t="shared" si="5"/>
        <v>1.7299406215000002</v>
      </c>
      <c r="E95" s="8">
        <v>8.2577979999999993</v>
      </c>
      <c r="F95" s="37" t="s">
        <v>8</v>
      </c>
      <c r="G95" s="9">
        <f t="shared" ref="G95" si="10">AVERAGE(E94:E95)</f>
        <v>7.665678999999999</v>
      </c>
      <c r="H95" s="8">
        <v>91.407860999999997</v>
      </c>
      <c r="I95" s="37" t="s">
        <v>8</v>
      </c>
      <c r="J95" s="9">
        <f t="shared" ref="J95" si="11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-2.7356617789999991</v>
      </c>
      <c r="D96" s="9">
        <f t="shared" si="5"/>
        <v>-0.78266444149999925</v>
      </c>
      <c r="E96" s="8">
        <v>6.77841</v>
      </c>
      <c r="F96" s="37" t="s">
        <v>8</v>
      </c>
      <c r="G96" s="9">
        <f t="shared" ref="G96" si="12">AVERAGE(E95:E96)</f>
        <v>7.5181039999999992</v>
      </c>
      <c r="H96" s="8">
        <v>91.569129000000004</v>
      </c>
      <c r="I96" s="37" t="s">
        <v>8</v>
      </c>
      <c r="J96" s="9">
        <f t="shared" ref="J96" si="13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  <row r="97" spans="1:38">
      <c r="A97" s="3">
        <v>45108</v>
      </c>
      <c r="B97" s="8">
        <v>9.9466249999999992</v>
      </c>
      <c r="C97" s="37">
        <v>5.6413158949999991</v>
      </c>
      <c r="D97" s="9">
        <f t="shared" si="5"/>
        <v>1.452827058</v>
      </c>
      <c r="E97" s="8">
        <v>5.4918069999999997</v>
      </c>
      <c r="F97" s="37" t="s">
        <v>8</v>
      </c>
      <c r="G97" s="9">
        <f t="shared" ref="G97" si="14">AVERAGE(E96:E97)</f>
        <v>6.1351084999999994</v>
      </c>
      <c r="H97" s="8">
        <v>92.206543999999994</v>
      </c>
      <c r="I97" s="37" t="s">
        <v>8</v>
      </c>
      <c r="J97" s="9">
        <f t="shared" ref="J97" si="15">AVERAGE(H96:H97)</f>
        <v>91.887836499999992</v>
      </c>
      <c r="K97" s="37">
        <v>22.551368</v>
      </c>
      <c r="L97" s="37" t="s">
        <v>8</v>
      </c>
      <c r="M97" s="37">
        <v>19.351648999999998</v>
      </c>
      <c r="N97" s="37" t="s">
        <v>8</v>
      </c>
      <c r="O97" s="37">
        <v>21.531351000000001</v>
      </c>
      <c r="P97" s="37" t="s">
        <v>8</v>
      </c>
      <c r="Q97" s="37">
        <v>16.282931000000001</v>
      </c>
      <c r="R97" s="37" t="s">
        <v>8</v>
      </c>
      <c r="S97" s="37">
        <v>0.470945</v>
      </c>
      <c r="T97" s="37" t="s">
        <v>8</v>
      </c>
      <c r="U97" s="37">
        <v>9.262181</v>
      </c>
      <c r="V97" s="37" t="s">
        <v>8</v>
      </c>
      <c r="W97" s="37">
        <v>49.475051000000001</v>
      </c>
      <c r="X97" s="37" t="s">
        <v>8</v>
      </c>
      <c r="Y97" s="37">
        <v>19.333908999999998</v>
      </c>
      <c r="Z97" s="37" t="s">
        <v>8</v>
      </c>
      <c r="AA97" s="37">
        <v>14.453621999999999</v>
      </c>
      <c r="AB97" s="37" t="s">
        <v>8</v>
      </c>
      <c r="AC97" s="37">
        <v>19.544492999999999</v>
      </c>
      <c r="AD97" s="37" t="s">
        <v>8</v>
      </c>
      <c r="AE97" s="37">
        <v>0</v>
      </c>
      <c r="AF97" s="37" t="s">
        <v>8</v>
      </c>
      <c r="AG97" s="37">
        <v>0.470945</v>
      </c>
      <c r="AH97" s="37" t="s">
        <v>8</v>
      </c>
      <c r="AI97" s="37">
        <v>0</v>
      </c>
      <c r="AJ97" s="37" t="s">
        <v>8</v>
      </c>
      <c r="AK97" s="37">
        <v>46.197029999999998</v>
      </c>
      <c r="AL97" s="37" t="s">
        <v>8</v>
      </c>
    </row>
    <row r="98" spans="1:38">
      <c r="A98" s="3">
        <v>45200</v>
      </c>
      <c r="B98" s="8">
        <v>5.73773</v>
      </c>
      <c r="C98" s="37">
        <v>5.3762083150000004</v>
      </c>
      <c r="D98" s="9">
        <f t="shared" ref="D98" si="16">AVERAGE(C97:C98)</f>
        <v>5.5087621049999997</v>
      </c>
      <c r="E98" s="8">
        <v>5.8539159999999999</v>
      </c>
      <c r="F98" s="37" t="s">
        <v>8</v>
      </c>
      <c r="G98" s="9">
        <f t="shared" ref="G98" si="17">AVERAGE(E97:E98)</f>
        <v>5.6728614999999998</v>
      </c>
      <c r="H98" s="8">
        <v>91.635531999999998</v>
      </c>
      <c r="I98" s="37" t="s">
        <v>8</v>
      </c>
      <c r="J98" s="9">
        <f t="shared" ref="J98" si="18">AVERAGE(H97:H98)</f>
        <v>91.921037999999996</v>
      </c>
      <c r="K98" s="37">
        <v>60.917594999999999</v>
      </c>
      <c r="L98" s="37" t="s">
        <v>8</v>
      </c>
      <c r="M98" s="37">
        <v>20.317388000000001</v>
      </c>
      <c r="N98" s="37" t="s">
        <v>8</v>
      </c>
      <c r="O98" s="37">
        <v>25.413948000000001</v>
      </c>
      <c r="P98" s="37" t="s">
        <v>8</v>
      </c>
      <c r="Q98" s="37">
        <v>3.3348460000000002</v>
      </c>
      <c r="R98" s="37" t="s">
        <v>8</v>
      </c>
      <c r="S98" s="37">
        <v>3.4049830000000001</v>
      </c>
      <c r="T98" s="37" t="s">
        <v>8</v>
      </c>
      <c r="U98" s="37">
        <v>37.795371000000003</v>
      </c>
      <c r="V98" s="37" t="s">
        <v>8</v>
      </c>
      <c r="W98" s="37">
        <v>9.1958099999999998</v>
      </c>
      <c r="X98" s="37" t="s">
        <v>8</v>
      </c>
      <c r="Y98" s="37">
        <v>46.930222000000001</v>
      </c>
      <c r="Z98" s="37" t="s">
        <v>8</v>
      </c>
      <c r="AA98" s="37">
        <v>5.6770849999999999</v>
      </c>
      <c r="AB98" s="37" t="s">
        <v>8</v>
      </c>
      <c r="AC98" s="37">
        <v>12.238194999999999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26.591671999999999</v>
      </c>
      <c r="AJ98" s="37" t="s">
        <v>8</v>
      </c>
      <c r="AK98" s="37">
        <v>8.5628250000000001</v>
      </c>
      <c r="AL98" s="37" t="s">
        <v>8</v>
      </c>
    </row>
  </sheetData>
  <mergeCells count="23"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98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I106" sqref="I106"/>
    </sheetView>
  </sheetViews>
  <sheetFormatPr defaultRowHeight="15"/>
  <sheetData>
    <row r="1" spans="1:39">
      <c r="A1" s="5" t="s">
        <v>818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1006</v>
      </c>
      <c r="F5" s="73"/>
      <c r="G5" s="79"/>
      <c r="H5" s="72" t="s">
        <v>778</v>
      </c>
      <c r="I5" s="73"/>
      <c r="J5" s="79"/>
      <c r="K5" s="72" t="s">
        <v>1016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1017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584</v>
      </c>
      <c r="C6" s="73"/>
      <c r="D6" s="79"/>
      <c r="E6" s="72" t="s">
        <v>584</v>
      </c>
      <c r="F6" s="73"/>
      <c r="G6" s="79"/>
      <c r="H6" s="72" t="s">
        <v>584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20.648265174999999</v>
      </c>
      <c r="C8" s="37">
        <v>30.180914740999999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34.052968907000007</v>
      </c>
      <c r="D9" s="9">
        <f>AVERAGE(C8:C9)</f>
        <v>32.116941824000001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18.007560453</v>
      </c>
      <c r="D10" s="9">
        <f>AVERAGE(C9:C10)</f>
        <v>26.030264680000002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38.128823295000004</v>
      </c>
      <c r="D11" s="9">
        <f t="shared" ref="D11:D74" si="1">AVERAGE(C10:C11)</f>
        <v>28.068191874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29.530241580999999</v>
      </c>
      <c r="D12" s="9">
        <f t="shared" si="1"/>
        <v>33.829532438000001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18.226791692000003</v>
      </c>
      <c r="D13" s="9">
        <f t="shared" si="1"/>
        <v>23.878516636500002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18.251480754999999</v>
      </c>
      <c r="D14" s="9">
        <f t="shared" si="1"/>
        <v>18.239136223500001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2.8668737839999938</v>
      </c>
      <c r="D15" s="9">
        <f t="shared" si="1"/>
        <v>10.559177269499997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-3.1692681770000029</v>
      </c>
      <c r="D16" s="9">
        <f t="shared" si="1"/>
        <v>-0.15119719650000452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7.1462998999999989</v>
      </c>
      <c r="D17" s="9">
        <f t="shared" si="1"/>
        <v>1.988515861499998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0.64880690800000629</v>
      </c>
      <c r="D18" s="9">
        <f t="shared" si="1"/>
        <v>3.8975534040000026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9.7907031540000045</v>
      </c>
      <c r="D19" s="9">
        <f t="shared" si="1"/>
        <v>5.2197550310000054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22.182238275</v>
      </c>
      <c r="D20" s="9">
        <f t="shared" si="1"/>
        <v>15.986470714500001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15.687992282000003</v>
      </c>
      <c r="D21" s="9">
        <f t="shared" si="1"/>
        <v>18.9351152785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14.097360363999996</v>
      </c>
      <c r="D22" s="9">
        <f t="shared" si="1"/>
        <v>14.892676323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13.992947971000005</v>
      </c>
      <c r="D23" s="9">
        <f t="shared" si="1"/>
        <v>14.045154167500002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8.1770665390000019</v>
      </c>
      <c r="D24" s="9">
        <f t="shared" si="1"/>
        <v>11.085007255000004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12.915651856000002</v>
      </c>
      <c r="D25" s="9">
        <f t="shared" si="1"/>
        <v>10.546359197500003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21.488322752999998</v>
      </c>
      <c r="D26" s="9">
        <f t="shared" si="1"/>
        <v>17.201987304500001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11.917261052000002</v>
      </c>
      <c r="D27" s="9">
        <f t="shared" si="1"/>
        <v>16.7027919025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18.094489211000003</v>
      </c>
      <c r="D28" s="9">
        <f t="shared" si="1"/>
        <v>15.005875131500002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35.578084638000007</v>
      </c>
      <c r="D29" s="9">
        <f t="shared" si="1"/>
        <v>26.836286924500005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9.4285028470000025</v>
      </c>
      <c r="D30" s="9">
        <f t="shared" si="1"/>
        <v>22.503293742500006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18.407334780000006</v>
      </c>
      <c r="D31" s="9">
        <f t="shared" si="1"/>
        <v>13.917918813500005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29.768039430000002</v>
      </c>
      <c r="D32" s="9">
        <f t="shared" si="1"/>
        <v>24.087687105000004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14.154889280999999</v>
      </c>
      <c r="D33" s="9">
        <f t="shared" si="1"/>
        <v>21.961464355499999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20.913459062000001</v>
      </c>
      <c r="D34" s="9">
        <f t="shared" si="1"/>
        <v>17.534174171499998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27.385381918</v>
      </c>
      <c r="D35" s="9">
        <f t="shared" si="1"/>
        <v>24.149420490000001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10.630830536000001</v>
      </c>
      <c r="D36" s="9">
        <f t="shared" si="1"/>
        <v>19.008106226999999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23.568357041000002</v>
      </c>
      <c r="D37" s="9">
        <f t="shared" si="1"/>
        <v>17.099593788500002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19.611451382999999</v>
      </c>
      <c r="D38" s="9">
        <f t="shared" si="1"/>
        <v>21.589904212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3.815899376999992</v>
      </c>
      <c r="D39" s="9">
        <f t="shared" si="1"/>
        <v>11.713675379999994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-15.305071263000009</v>
      </c>
      <c r="D40" s="9">
        <f t="shared" si="1"/>
        <v>-5.7445859430000086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-10.196927191999997</v>
      </c>
      <c r="D41" s="9">
        <f t="shared" si="1"/>
        <v>-12.750999227500003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1.5508237320000013</v>
      </c>
      <c r="D42" s="9">
        <f t="shared" si="1"/>
        <v>-4.3230517299999978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5.2666461390000006</v>
      </c>
      <c r="D43" s="9">
        <f t="shared" si="1"/>
        <v>3.408734935500001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24.464041715</v>
      </c>
      <c r="D44" s="9">
        <f t="shared" si="1"/>
        <v>14.865343927000001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3.698583300000001</v>
      </c>
      <c r="D45" s="9">
        <f t="shared" si="1"/>
        <v>14.081312507500002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2.2418711360000021</v>
      </c>
      <c r="D46" s="9">
        <f t="shared" si="1"/>
        <v>2.9702272180000016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6.541634451000002</v>
      </c>
      <c r="D47" s="9">
        <f t="shared" si="1"/>
        <v>4.391752793500002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8.5178736250000018</v>
      </c>
      <c r="D48" s="9">
        <f t="shared" si="1"/>
        <v>7.5297540380000019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-1.1156399149999991</v>
      </c>
      <c r="D49" s="9">
        <f t="shared" si="1"/>
        <v>3.7011168550000013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0.31928358600000095</v>
      </c>
      <c r="D50" s="9">
        <f t="shared" si="1"/>
        <v>-0.3981781644999991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-9.1653370439999939</v>
      </c>
      <c r="D51" s="9">
        <f t="shared" si="1"/>
        <v>-4.4230267289999965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-14.684736520000003</v>
      </c>
      <c r="D52" s="9">
        <f t="shared" si="1"/>
        <v>-11.925036781999999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-8.9893516409999989</v>
      </c>
      <c r="D53" s="9">
        <f t="shared" si="1"/>
        <v>-11.8370440805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-17.551768234999997</v>
      </c>
      <c r="D54" s="9">
        <f t="shared" si="1"/>
        <v>-13.270559937999998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-20.769627309000004</v>
      </c>
      <c r="D55" s="9">
        <f t="shared" si="1"/>
        <v>-19.160697771999999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-1.5325203039999984</v>
      </c>
      <c r="D56" s="9">
        <f t="shared" si="1"/>
        <v>-11.151073806500001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1.5601906440000022</v>
      </c>
      <c r="D57" s="9">
        <f t="shared" si="1"/>
        <v>1.3835170000001895E-2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8.7133464130000036</v>
      </c>
      <c r="D58" s="9">
        <f t="shared" si="1"/>
        <v>5.1367685285000029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12.046600165000001</v>
      </c>
      <c r="D59" s="9">
        <f t="shared" si="1"/>
        <v>10.379973289000002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3.5408873740000022</v>
      </c>
      <c r="D60" s="9">
        <f t="shared" si="1"/>
        <v>7.7937437695000016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4.7256353630000056</v>
      </c>
      <c r="D61" s="9">
        <f t="shared" si="1"/>
        <v>4.1332613685000039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4.3391169240000025</v>
      </c>
      <c r="D62" s="9">
        <f t="shared" si="1"/>
        <v>4.5323761435000041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17.592625318000003</v>
      </c>
      <c r="D63" s="9">
        <f t="shared" si="1"/>
        <v>10.965871121000003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2.8845820940000024</v>
      </c>
      <c r="D64" s="9">
        <f t="shared" si="1"/>
        <v>10.238603706000003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14.690703349000003</v>
      </c>
      <c r="D65" s="9">
        <f t="shared" si="1"/>
        <v>8.7876427215000028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9.8281465710000013</v>
      </c>
      <c r="D66" s="9">
        <f t="shared" si="1"/>
        <v>12.259424960000002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12.635910061000001</v>
      </c>
      <c r="D67" s="9">
        <f t="shared" si="1"/>
        <v>11.232028316000001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780</v>
      </c>
      <c r="B68" s="8">
        <v>5.8199910000000008</v>
      </c>
      <c r="C68" s="37">
        <v>15.002153840000002</v>
      </c>
      <c r="D68" s="9">
        <f t="shared" si="1"/>
        <v>13.819031950500001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781</v>
      </c>
      <c r="B69" s="8">
        <v>34.337215999999998</v>
      </c>
      <c r="C69" s="37">
        <v>15.567373852999999</v>
      </c>
      <c r="D69" s="9">
        <f t="shared" si="1"/>
        <v>15.284763846500001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782</v>
      </c>
      <c r="B70" s="8">
        <v>19.316183000000002</v>
      </c>
      <c r="C70" s="37">
        <v>14.747368114000002</v>
      </c>
      <c r="D70" s="9">
        <f t="shared" si="1"/>
        <v>15.157370983500002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783</v>
      </c>
      <c r="B71" s="8">
        <v>2.5897800000000006</v>
      </c>
      <c r="C71" s="37">
        <v>16.168629544000002</v>
      </c>
      <c r="D71" s="9">
        <f t="shared" si="1"/>
        <v>15.457998829000001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784</v>
      </c>
      <c r="B72" s="8">
        <v>13.537723</v>
      </c>
      <c r="C72" s="37">
        <v>23.230320067000001</v>
      </c>
      <c r="D72" s="9">
        <f t="shared" si="1"/>
        <v>19.699474805500003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785</v>
      </c>
      <c r="B73" s="8">
        <v>37.262086000000004</v>
      </c>
      <c r="C73" s="37">
        <v>18.961381788000004</v>
      </c>
      <c r="D73" s="9">
        <f t="shared" si="1"/>
        <v>21.095850927500003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786</v>
      </c>
      <c r="B74" s="8">
        <v>27.893979000000002</v>
      </c>
      <c r="C74" s="37">
        <v>23.040933529</v>
      </c>
      <c r="D74" s="9">
        <f t="shared" si="1"/>
        <v>21.001157658500002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787</v>
      </c>
      <c r="B75" s="8">
        <v>5.317730000000001</v>
      </c>
      <c r="C75" s="37">
        <v>18.259735828</v>
      </c>
      <c r="D75" s="9">
        <f t="shared" ref="D75:D91" si="4">AVERAGE(C74:C75)</f>
        <v>20.650334678500002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788</v>
      </c>
      <c r="B76" s="8">
        <v>5.6242680000000007</v>
      </c>
      <c r="C76" s="37">
        <v>15.711432372000001</v>
      </c>
      <c r="D76" s="9">
        <f t="shared" si="4"/>
        <v>16.985584100000001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789</v>
      </c>
      <c r="B77" s="8">
        <v>33.266323</v>
      </c>
      <c r="C77" s="37">
        <v>15.898134547000002</v>
      </c>
      <c r="D77" s="9">
        <f t="shared" si="4"/>
        <v>15.804783459500001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790</v>
      </c>
      <c r="B78" s="8">
        <v>10.051851000000001</v>
      </c>
      <c r="C78" s="37">
        <v>4.153560692000001</v>
      </c>
      <c r="D78" s="9">
        <f t="shared" si="4"/>
        <v>10.025847619500002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791</v>
      </c>
      <c r="B79" s="8">
        <v>4.6783640000000002</v>
      </c>
      <c r="C79" s="37">
        <v>17.369534488999999</v>
      </c>
      <c r="D79" s="9">
        <f t="shared" si="4"/>
        <v>10.761547590500001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792</v>
      </c>
      <c r="B80" s="8">
        <v>3.1857860000000007</v>
      </c>
      <c r="C80" s="37">
        <v>13.685606212</v>
      </c>
      <c r="D80" s="9">
        <f t="shared" si="4"/>
        <v>15.5275703505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793</v>
      </c>
      <c r="B81" s="8">
        <v>34.221561000000001</v>
      </c>
      <c r="C81" s="37">
        <v>17.709520786000002</v>
      </c>
      <c r="D81" s="9">
        <f t="shared" si="4"/>
        <v>15.697563499000001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794</v>
      </c>
      <c r="B82" s="8">
        <v>18.530801</v>
      </c>
      <c r="C82" s="37">
        <v>11.603516634</v>
      </c>
      <c r="D82" s="9">
        <f t="shared" si="4"/>
        <v>14.65651871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795</v>
      </c>
      <c r="B83" s="8">
        <v>0.61640200000000078</v>
      </c>
      <c r="C83" s="37">
        <v>13.124193034000001</v>
      </c>
      <c r="D83" s="9">
        <f t="shared" si="4"/>
        <v>12.363854834000001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796</v>
      </c>
      <c r="B84" s="8">
        <v>-54.305754999999998</v>
      </c>
      <c r="C84" s="37">
        <v>-43.337904959999996</v>
      </c>
      <c r="D84" s="9">
        <f t="shared" si="4"/>
        <v>-15.106855962999997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797</v>
      </c>
      <c r="B85" s="8">
        <v>-47.586000999999996</v>
      </c>
      <c r="C85" s="37">
        <v>-63.621383475999991</v>
      </c>
      <c r="D85" s="9">
        <f t="shared" si="4"/>
        <v>-53.47964421799999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798</v>
      </c>
      <c r="B86" s="8">
        <v>-0.99905899999999903</v>
      </c>
      <c r="C86" s="37">
        <v>-8.7471421379999992</v>
      </c>
      <c r="D86" s="9">
        <f t="shared" si="4"/>
        <v>-36.184262806999996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799</v>
      </c>
      <c r="B87" s="8">
        <v>-10.436372</v>
      </c>
      <c r="C87" s="37">
        <v>2.3911204549999994</v>
      </c>
      <c r="D87" s="9">
        <f t="shared" si="4"/>
        <v>-3.1780108414999999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800</v>
      </c>
      <c r="B88" s="8">
        <v>-19.000675000000001</v>
      </c>
      <c r="C88" s="37">
        <v>-8.2117836260000008</v>
      </c>
      <c r="D88" s="9">
        <f t="shared" si="4"/>
        <v>-2.9103315855000007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801</v>
      </c>
      <c r="B89" s="8">
        <v>21.856089000000001</v>
      </c>
      <c r="C89" s="37">
        <v>6.3264952080000008</v>
      </c>
      <c r="D89" s="9">
        <f t="shared" si="4"/>
        <v>-0.94264420900000001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802</v>
      </c>
      <c r="B90" s="8">
        <v>26.323474999999998</v>
      </c>
      <c r="C90" s="37">
        <v>17.989286911999997</v>
      </c>
      <c r="D90" s="9">
        <f t="shared" si="4"/>
        <v>12.157891059999999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803</v>
      </c>
      <c r="B91" s="8">
        <v>-1.9440900000000001</v>
      </c>
      <c r="C91" s="37">
        <v>11.286445068999999</v>
      </c>
      <c r="D91" s="9">
        <f t="shared" si="4"/>
        <v>14.637865990499998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24.267399109999999</v>
      </c>
      <c r="D92" s="9">
        <f t="shared" ref="D92:D97" si="5">AVERAGE(C91:C92)</f>
        <v>17.776922089499998</v>
      </c>
      <c r="E92" s="8">
        <v>15.055389999999999</v>
      </c>
      <c r="F92" s="37" t="s">
        <v>8</v>
      </c>
      <c r="G92" s="9">
        <f t="shared" ref="G92:G97" si="6">AVERAGE(E91:E92)</f>
        <v>26.141759</v>
      </c>
      <c r="H92" s="8">
        <v>88.349951000000004</v>
      </c>
      <c r="I92" s="37" t="s">
        <v>8</v>
      </c>
      <c r="J92" s="9">
        <f t="shared" ref="J92:J97" si="7"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19.761032329000003</v>
      </c>
      <c r="D93" s="9">
        <f t="shared" si="5"/>
        <v>22.014215719500001</v>
      </c>
      <c r="E93" s="8">
        <v>17.337952999999999</v>
      </c>
      <c r="F93" s="37" t="s">
        <v>8</v>
      </c>
      <c r="G93" s="9">
        <f t="shared" si="6"/>
        <v>16.196671500000001</v>
      </c>
      <c r="H93" s="8">
        <v>91.546058000000002</v>
      </c>
      <c r="I93" s="37" t="s">
        <v>8</v>
      </c>
      <c r="J93" s="9">
        <f t="shared" si="7"/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13.456953034000001</v>
      </c>
      <c r="D94" s="9">
        <f t="shared" si="5"/>
        <v>16.608992681500002</v>
      </c>
      <c r="E94" s="8">
        <v>9.5296959999999995</v>
      </c>
      <c r="F94" s="37" t="s">
        <v>8</v>
      </c>
      <c r="G94" s="9">
        <f t="shared" si="6"/>
        <v>13.4338245</v>
      </c>
      <c r="H94" s="8">
        <v>89.636324000000002</v>
      </c>
      <c r="I94" s="37" t="s">
        <v>8</v>
      </c>
      <c r="J94" s="9">
        <f t="shared" si="7"/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15.308232871</v>
      </c>
      <c r="D95" s="9">
        <f t="shared" si="5"/>
        <v>14.382592952500001</v>
      </c>
      <c r="E95" s="8">
        <v>14.049671</v>
      </c>
      <c r="F95" s="37" t="s">
        <v>8</v>
      </c>
      <c r="G95" s="9">
        <f t="shared" si="6"/>
        <v>11.789683499999999</v>
      </c>
      <c r="H95" s="8">
        <v>89.282111</v>
      </c>
      <c r="I95" s="37" t="s">
        <v>8</v>
      </c>
      <c r="J95" s="9">
        <f t="shared" si="7"/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17.448695114</v>
      </c>
      <c r="D96" s="9">
        <f t="shared" si="5"/>
        <v>16.378463992499999</v>
      </c>
      <c r="E96" s="8">
        <v>8.4528730000000003</v>
      </c>
      <c r="F96" s="37" t="s">
        <v>8</v>
      </c>
      <c r="G96" s="9">
        <f t="shared" si="6"/>
        <v>11.251272</v>
      </c>
      <c r="H96" s="8">
        <v>90.244163999999998</v>
      </c>
      <c r="I96" s="37" t="s">
        <v>8</v>
      </c>
      <c r="J96" s="9">
        <f t="shared" si="7"/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  <row r="97" spans="1:38">
      <c r="A97" s="3">
        <v>45108</v>
      </c>
      <c r="B97" s="8">
        <v>24.242045000000001</v>
      </c>
      <c r="C97" s="37">
        <v>9.3041773570000004</v>
      </c>
      <c r="D97" s="9">
        <f t="shared" si="5"/>
        <v>13.3764362355</v>
      </c>
      <c r="E97" s="8">
        <v>11.157252</v>
      </c>
      <c r="F97" s="37" t="s">
        <v>8</v>
      </c>
      <c r="G97" s="9">
        <f t="shared" si="6"/>
        <v>9.8050625</v>
      </c>
      <c r="H97" s="8">
        <v>88.776109000000005</v>
      </c>
      <c r="I97" s="37" t="s">
        <v>8</v>
      </c>
      <c r="J97" s="9">
        <f t="shared" si="7"/>
        <v>89.510136500000002</v>
      </c>
      <c r="K97" s="37">
        <v>35.032758999999999</v>
      </c>
      <c r="L97" s="37" t="s">
        <v>8</v>
      </c>
      <c r="M97" s="37">
        <v>33.545408000000002</v>
      </c>
      <c r="N97" s="37" t="s">
        <v>8</v>
      </c>
      <c r="O97" s="37">
        <v>14.01904</v>
      </c>
      <c r="P97" s="37" t="s">
        <v>8</v>
      </c>
      <c r="Q97" s="37">
        <v>5.560689</v>
      </c>
      <c r="R97" s="37" t="s">
        <v>8</v>
      </c>
      <c r="S97" s="37">
        <v>1.578076</v>
      </c>
      <c r="T97" s="37" t="s">
        <v>8</v>
      </c>
      <c r="U97" s="37">
        <v>39.290815000000002</v>
      </c>
      <c r="V97" s="37" t="s">
        <v>8</v>
      </c>
      <c r="W97" s="37">
        <v>33.309764000000001</v>
      </c>
      <c r="X97" s="37" t="s">
        <v>8</v>
      </c>
      <c r="Y97" s="37">
        <v>26.087095999999999</v>
      </c>
      <c r="Z97" s="37" t="s">
        <v>8</v>
      </c>
      <c r="AA97" s="37">
        <v>20.847978000000001</v>
      </c>
      <c r="AB97" s="37" t="s">
        <v>8</v>
      </c>
      <c r="AC97" s="37">
        <v>10.035232000000001</v>
      </c>
      <c r="AD97" s="37" t="s">
        <v>8</v>
      </c>
      <c r="AE97" s="37">
        <v>0.53900300000000001</v>
      </c>
      <c r="AF97" s="37" t="s">
        <v>8</v>
      </c>
      <c r="AG97" s="37">
        <v>1.578076</v>
      </c>
      <c r="AH97" s="37" t="s">
        <v>8</v>
      </c>
      <c r="AI97" s="37">
        <v>13.048507000000001</v>
      </c>
      <c r="AJ97" s="37" t="s">
        <v>8</v>
      </c>
      <c r="AK97" s="37">
        <v>27.864108000000002</v>
      </c>
      <c r="AL97" s="9" t="s">
        <v>8</v>
      </c>
    </row>
    <row r="98" spans="1:38">
      <c r="A98" s="3">
        <v>45200</v>
      </c>
      <c r="B98" s="8">
        <v>12.056654</v>
      </c>
      <c r="C98" s="37">
        <v>3.1373681720000004</v>
      </c>
      <c r="D98" s="9">
        <f t="shared" ref="D98" si="8">AVERAGE(C97:C98)</f>
        <v>6.2207727645000004</v>
      </c>
      <c r="E98" s="8">
        <v>16.298317000000001</v>
      </c>
      <c r="F98" s="37" t="s">
        <v>8</v>
      </c>
      <c r="G98" s="9">
        <f t="shared" ref="G98" si="9">AVERAGE(E97:E98)</f>
        <v>13.7277845</v>
      </c>
      <c r="H98" s="8">
        <v>89.227643</v>
      </c>
      <c r="I98" s="37" t="s">
        <v>8</v>
      </c>
      <c r="J98" s="9">
        <f t="shared" ref="J98" si="10">AVERAGE(H97:H98)</f>
        <v>89.00187600000001</v>
      </c>
      <c r="K98" s="37">
        <v>41.011899999999997</v>
      </c>
      <c r="L98" s="37" t="s">
        <v>8</v>
      </c>
      <c r="M98" s="37">
        <v>43.476556000000002</v>
      </c>
      <c r="N98" s="37" t="s">
        <v>8</v>
      </c>
      <c r="O98" s="37">
        <v>5.4177730000000004</v>
      </c>
      <c r="P98" s="37" t="s">
        <v>8</v>
      </c>
      <c r="Q98" s="37">
        <v>5.76065</v>
      </c>
      <c r="R98" s="37" t="s">
        <v>8</v>
      </c>
      <c r="S98" s="37">
        <v>3.828338</v>
      </c>
      <c r="T98" s="37" t="s">
        <v>8</v>
      </c>
      <c r="U98" s="37">
        <v>24.681650000000001</v>
      </c>
      <c r="V98" s="37" t="s">
        <v>8</v>
      </c>
      <c r="W98" s="37">
        <v>30.891342000000002</v>
      </c>
      <c r="X98" s="37" t="s">
        <v>8</v>
      </c>
      <c r="Y98" s="37">
        <v>39.805804999999999</v>
      </c>
      <c r="Z98" s="37" t="s">
        <v>8</v>
      </c>
      <c r="AA98" s="37">
        <v>28.635275</v>
      </c>
      <c r="AB98" s="37" t="s">
        <v>8</v>
      </c>
      <c r="AC98" s="37">
        <v>1.521814</v>
      </c>
      <c r="AD98" s="37" t="s">
        <v>8</v>
      </c>
      <c r="AE98" s="37">
        <v>4.9515719999999996</v>
      </c>
      <c r="AF98" s="37" t="s">
        <v>8</v>
      </c>
      <c r="AG98" s="37">
        <v>1.423978</v>
      </c>
      <c r="AH98" s="37" t="s">
        <v>8</v>
      </c>
      <c r="AI98" s="37">
        <v>7.3684019999999997</v>
      </c>
      <c r="AJ98" s="37" t="s">
        <v>8</v>
      </c>
      <c r="AK98" s="37">
        <v>16.293154000000001</v>
      </c>
      <c r="AL98" s="9" t="s">
        <v>8</v>
      </c>
    </row>
  </sheetData>
  <mergeCells count="23">
    <mergeCell ref="U6:V6"/>
    <mergeCell ref="W6:X6"/>
    <mergeCell ref="B6:D6"/>
    <mergeCell ref="E6:G6"/>
    <mergeCell ref="H6:J6"/>
    <mergeCell ref="Q6:R6"/>
    <mergeCell ref="S6:T6"/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98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A98" sqref="A98"/>
    </sheetView>
  </sheetViews>
  <sheetFormatPr defaultRowHeight="15"/>
  <sheetData>
    <row r="1" spans="1:39">
      <c r="A1" s="5" t="s">
        <v>819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1018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670</v>
      </c>
      <c r="C6" s="73"/>
      <c r="D6" s="79"/>
      <c r="E6" s="72" t="s">
        <v>670</v>
      </c>
      <c r="F6" s="73"/>
      <c r="G6" s="79"/>
      <c r="H6" s="72" t="s">
        <v>670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>
        <v>-46.054910499999998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>
        <v>-19.676361499999999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>
        <v>-66.638833500000004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>
        <v>-25.467889499999998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>
        <v>-43.293867499999998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>
        <v>-35.406437500000003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>
        <v>-57.764194499999995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>
        <v>-73.655071499999991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>
        <v>-14.0592785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>
        <v>-29.814033500000001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>
        <v>-57.079324499999998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>
        <v>-43.518752499999998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>
        <v>-60.450256499999995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>
        <v>-72.051124500000014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>
        <v>-42.368513499999999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>
        <v>-57.067766499999998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>
        <v>-43.428438499999999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>
        <v>-32.689665500000004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>
        <v>-54.564574499999999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>
        <v>-41.733285500000001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>
        <v>-11.3604105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>
        <v>-12.594592500000001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>
        <v>-44.510693500000002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>
        <v>10.578049500000001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>
        <v>18.505688749999997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>
        <v>9.112005749999998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>
        <v>-15.528411250000001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11.894054749999999</v>
      </c>
      <c r="C68" s="37">
        <v>11.894054749999999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9.6572337499999978</v>
      </c>
      <c r="C69" s="37">
        <v>9.6572337499999978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-4.544390250000002</v>
      </c>
      <c r="C70" s="37">
        <v>-4.544390250000002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-15.610773250000001</v>
      </c>
      <c r="C71" s="37">
        <v>-15.610773250000001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-17.444144250000001</v>
      </c>
      <c r="C72" s="37">
        <v>-17.444144250000001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12.151433749999999</v>
      </c>
      <c r="C73" s="37">
        <v>12.151433749999999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5.3815057499999988</v>
      </c>
      <c r="C74" s="37">
        <v>5.3815057499999988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787</v>
      </c>
      <c r="B75" s="8">
        <v>-6.7286702500000022</v>
      </c>
      <c r="C75" s="37">
        <v>-6.7286702500000022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9.6495537499999973</v>
      </c>
      <c r="C76" s="37">
        <v>9.6495537499999973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21.619706749999999</v>
      </c>
      <c r="C77" s="37">
        <v>21.619706749999999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13.365095749999998</v>
      </c>
      <c r="C78" s="37">
        <v>13.365095749999998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-12.951039250000003</v>
      </c>
      <c r="C79" s="37">
        <v>-12.951039250000003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-11.890774250000002</v>
      </c>
      <c r="C80" s="37">
        <v>-11.890774250000002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-2.6360872500000019</v>
      </c>
      <c r="C81" s="37">
        <v>-2.6360872500000019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794</v>
      </c>
      <c r="B82" s="8">
        <v>-6.3833972500000016</v>
      </c>
      <c r="C82" s="37">
        <v>-6.3833972500000016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795</v>
      </c>
      <c r="B83" s="8">
        <v>-24.041154250000002</v>
      </c>
      <c r="C83" s="37">
        <v>-24.041154250000002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-81.696251249999989</v>
      </c>
      <c r="C84" s="37">
        <v>-81.696251249999989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797</v>
      </c>
      <c r="B85" s="8">
        <v>-81.164652249999989</v>
      </c>
      <c r="C85" s="37">
        <v>-81.164652249999989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798</v>
      </c>
      <c r="B86" s="8">
        <v>-13.738408250000003</v>
      </c>
      <c r="C86" s="37">
        <v>-13.738408250000003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799</v>
      </c>
      <c r="B87" s="8">
        <v>-50.121885250000005</v>
      </c>
      <c r="C87" s="37">
        <v>-50.121885250000005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800</v>
      </c>
      <c r="B88" s="8">
        <v>-67.788456249999996</v>
      </c>
      <c r="C88" s="37">
        <v>-67.788456249999996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801</v>
      </c>
      <c r="B89" s="8">
        <v>18.47428</v>
      </c>
      <c r="C89" s="37">
        <v>18.47428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802</v>
      </c>
      <c r="B90" s="8">
        <v>32.498792000000002</v>
      </c>
      <c r="C90" s="37">
        <v>32.498792000000002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803</v>
      </c>
      <c r="B91" s="8">
        <v>-14.686373</v>
      </c>
      <c r="C91" s="37">
        <v>-14.686373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>
        <v>22.130320999999999</v>
      </c>
      <c r="D92" s="9">
        <f t="shared" ref="D92:D97" si="3"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>
        <v>39.822285999999998</v>
      </c>
      <c r="D93" s="9">
        <f t="shared" si="3"/>
        <v>30.9763035</v>
      </c>
      <c r="E93" s="8">
        <v>28.217089999999999</v>
      </c>
      <c r="F93" s="37" t="s">
        <v>8</v>
      </c>
      <c r="G93" s="9">
        <f t="shared" ref="G93" si="4">AVERAGE(E92:E93)</f>
        <v>38.666508499999999</v>
      </c>
      <c r="H93" s="8">
        <v>85.445920000000001</v>
      </c>
      <c r="I93" s="37" t="s">
        <v>8</v>
      </c>
      <c r="J93" s="9">
        <f t="shared" ref="J93" si="5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>
        <v>18.417065000000001</v>
      </c>
      <c r="D94" s="9">
        <f t="shared" si="3"/>
        <v>29.1196755</v>
      </c>
      <c r="E94" s="8">
        <v>29.483549</v>
      </c>
      <c r="F94" s="37" t="s">
        <v>8</v>
      </c>
      <c r="G94" s="9">
        <f t="shared" ref="G94" si="6">AVERAGE(E93:E94)</f>
        <v>28.850319499999998</v>
      </c>
      <c r="H94" s="8">
        <v>82.349059999999994</v>
      </c>
      <c r="I94" s="37" t="s">
        <v>8</v>
      </c>
      <c r="J94" s="9">
        <f t="shared" ref="J94" si="7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>
        <v>-2.6477780000000002</v>
      </c>
      <c r="D95" s="9">
        <f t="shared" si="3"/>
        <v>7.8846435000000001</v>
      </c>
      <c r="E95" s="8">
        <v>12.264898000000001</v>
      </c>
      <c r="F95" s="37" t="s">
        <v>8</v>
      </c>
      <c r="G95" s="9">
        <f t="shared" ref="G95" si="8">AVERAGE(E94:E95)</f>
        <v>20.874223499999999</v>
      </c>
      <c r="H95" s="8">
        <v>82.556539000000001</v>
      </c>
      <c r="I95" s="37" t="s">
        <v>8</v>
      </c>
      <c r="J95" s="9">
        <f t="shared" ref="J95" si="9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>
        <v>11.325492000000001</v>
      </c>
      <c r="D96" s="9">
        <f t="shared" si="3"/>
        <v>4.338857</v>
      </c>
      <c r="E96" s="8">
        <v>8.2462809999999998</v>
      </c>
      <c r="F96" s="37" t="s">
        <v>8</v>
      </c>
      <c r="G96" s="9">
        <f t="shared" ref="G96" si="10">AVERAGE(E95:E96)</f>
        <v>10.255589499999999</v>
      </c>
      <c r="H96" s="8">
        <v>83.455014000000006</v>
      </c>
      <c r="I96" s="37" t="s">
        <v>8</v>
      </c>
      <c r="J96" s="9">
        <f t="shared" ref="J96" si="11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32.878045999999998</v>
      </c>
      <c r="C97" s="37">
        <v>32.878045999999998</v>
      </c>
      <c r="D97" s="9">
        <f t="shared" si="3"/>
        <v>22.101768999999997</v>
      </c>
      <c r="E97" s="8">
        <v>18.438300999999999</v>
      </c>
      <c r="F97" s="37" t="s">
        <v>8</v>
      </c>
      <c r="G97" s="9">
        <f t="shared" ref="G97" si="12">AVERAGE(E96:E97)</f>
        <v>13.342290999999999</v>
      </c>
      <c r="H97" s="8">
        <v>89.364740999999995</v>
      </c>
      <c r="I97" s="37" t="s">
        <v>8</v>
      </c>
      <c r="J97" s="9">
        <f t="shared" ref="J97" si="13">AVERAGE(H96:H97)</f>
        <v>86.409877499999993</v>
      </c>
      <c r="K97" s="37">
        <v>41.090220000000002</v>
      </c>
      <c r="L97" s="37" t="s">
        <v>8</v>
      </c>
      <c r="M97" s="37">
        <v>41.661082</v>
      </c>
      <c r="N97" s="37" t="s">
        <v>8</v>
      </c>
      <c r="O97" s="37">
        <v>22.693733000000002</v>
      </c>
      <c r="P97" s="37" t="s">
        <v>8</v>
      </c>
      <c r="Q97" s="37">
        <v>2.990011</v>
      </c>
      <c r="R97" s="37" t="s">
        <v>8</v>
      </c>
      <c r="S97" s="37">
        <v>0.71190100000000001</v>
      </c>
      <c r="T97" s="37" t="s">
        <v>8</v>
      </c>
      <c r="U97" s="37">
        <v>5.916671</v>
      </c>
      <c r="V97" s="37" t="s">
        <v>8</v>
      </c>
      <c r="W97" s="37">
        <v>41.821672999999997</v>
      </c>
      <c r="X97" s="37" t="s">
        <v>8</v>
      </c>
      <c r="Y97" s="37">
        <v>24.150725999999999</v>
      </c>
      <c r="Z97" s="37" t="s">
        <v>8</v>
      </c>
      <c r="AA97" s="37">
        <v>31.746186000000002</v>
      </c>
      <c r="AB97" s="37" t="s">
        <v>8</v>
      </c>
      <c r="AC97" s="37">
        <v>12.778836999999999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1.281768</v>
      </c>
      <c r="AJ97" s="37" t="s">
        <v>8</v>
      </c>
      <c r="AK97" s="37">
        <v>30.042482</v>
      </c>
      <c r="AL97" s="37" t="s">
        <v>8</v>
      </c>
    </row>
    <row r="98" spans="1:38">
      <c r="A98" s="3">
        <v>45200</v>
      </c>
      <c r="B98" s="8">
        <v>5.7382179999999998</v>
      </c>
      <c r="C98" s="37">
        <v>5.7382179999999998</v>
      </c>
      <c r="D98" s="9">
        <f t="shared" ref="D98" si="14">AVERAGE(B97:B98)</f>
        <v>19.308132000000001</v>
      </c>
      <c r="E98" s="8">
        <v>9.5276259999999997</v>
      </c>
      <c r="F98" s="37" t="s">
        <v>8</v>
      </c>
      <c r="G98" s="9">
        <f t="shared" ref="G98" si="15">AVERAGE(E97:E98)</f>
        <v>13.9829635</v>
      </c>
      <c r="H98" s="8">
        <v>90.679877000000005</v>
      </c>
      <c r="I98" s="37" t="s">
        <v>8</v>
      </c>
      <c r="J98" s="9">
        <f t="shared" ref="J98" si="16">AVERAGE(H97:H98)</f>
        <v>90.022309000000007</v>
      </c>
      <c r="K98" s="37">
        <v>87.492099999999994</v>
      </c>
      <c r="L98" s="37" t="s">
        <v>8</v>
      </c>
      <c r="M98" s="37">
        <v>48.52899</v>
      </c>
      <c r="N98" s="37" t="s">
        <v>8</v>
      </c>
      <c r="O98" s="37">
        <v>11.228611000000001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4.6349030000000004</v>
      </c>
      <c r="V98" s="37" t="s">
        <v>8</v>
      </c>
      <c r="W98" s="37">
        <v>25.534030999999999</v>
      </c>
      <c r="X98" s="37" t="s">
        <v>8</v>
      </c>
      <c r="Y98" s="37">
        <v>87.492099999999994</v>
      </c>
      <c r="Z98" s="37" t="s">
        <v>8</v>
      </c>
      <c r="AA98" s="37">
        <v>5.7027039999999998</v>
      </c>
      <c r="AB98" s="37" t="s">
        <v>8</v>
      </c>
      <c r="AC98" s="37">
        <v>0.91697200000000001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5.8882240000000001</v>
      </c>
      <c r="AL98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98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98" sqref="A98"/>
    </sheetView>
  </sheetViews>
  <sheetFormatPr defaultRowHeight="15"/>
  <sheetData>
    <row r="1" spans="1:39">
      <c r="A1" s="5" t="s">
        <v>820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1020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1021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685</v>
      </c>
      <c r="C6" s="73"/>
      <c r="D6" s="79"/>
      <c r="E6" s="72" t="s">
        <v>685</v>
      </c>
      <c r="F6" s="73"/>
      <c r="G6" s="79"/>
      <c r="H6" s="72" t="s">
        <v>685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>
        <v>73.937766500000009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>
        <v>1.2586925000000013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>
        <v>-6.6904124999999981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>
        <v>12.100231500000001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>
        <v>9.601799500000002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>
        <v>5.2555665000000014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>
        <v>7.374394500000002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>
        <v>0.39479650000000088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>
        <v>-10.212210499999998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>
        <v>-5.6422084999999997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>
        <v>-5.5938954999999995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>
        <v>17.304510500000003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>
        <v>-24.656667499999998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>
        <v>-14.4189905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>
        <v>3.4807655000000013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>
        <v>-8.8392504999999986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>
        <v>-8.1799094999999973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>
        <v>13.6290215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>
        <v>17.8684045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>
        <v>8.2407445000000017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>
        <v>-1.6426404999999997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>
        <v>20.268656500000002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>
        <v>23.990083500000001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>
        <v>10.508755500000003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>
        <v>19.67959475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>
        <v>22.35553475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>
        <v>15.358581749999999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780</v>
      </c>
      <c r="B68" s="8">
        <v>-5.4395432500000007</v>
      </c>
      <c r="C68" s="37">
        <v>-5.4395432500000007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3.0990387500000001</v>
      </c>
      <c r="C69" s="37">
        <v>3.0990387500000001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24.755237749999999</v>
      </c>
      <c r="C70" s="37">
        <v>24.755237749999999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24.547007749999999</v>
      </c>
      <c r="C71" s="37">
        <v>24.547007749999999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784</v>
      </c>
      <c r="B72" s="8">
        <v>3.95450575</v>
      </c>
      <c r="C72" s="37">
        <v>3.95450575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-5.7373422500000002</v>
      </c>
      <c r="C73" s="37">
        <v>-5.7373422500000002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786</v>
      </c>
      <c r="B74" s="8">
        <v>19.315724750000001</v>
      </c>
      <c r="C74" s="37">
        <v>19.315724750000001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22.034339749999997</v>
      </c>
      <c r="C75" s="37">
        <v>22.034339749999997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11.893743749999999</v>
      </c>
      <c r="C76" s="37">
        <v>11.893743749999999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9.5653327499999996</v>
      </c>
      <c r="C77" s="37">
        <v>9.5653327499999996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-8.3357222499999999</v>
      </c>
      <c r="C78" s="37">
        <v>-8.3357222499999999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13.484051749999999</v>
      </c>
      <c r="C79" s="37">
        <v>13.484051749999999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19.947168749999999</v>
      </c>
      <c r="C80" s="37">
        <v>19.947168749999999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20.083409750000001</v>
      </c>
      <c r="C81" s="37">
        <v>20.083409750000001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27.467119749999998</v>
      </c>
      <c r="C82" s="37">
        <v>27.467119749999998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9.5789607500000002</v>
      </c>
      <c r="C83" s="37">
        <v>9.5789607500000002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-32.759192249999998</v>
      </c>
      <c r="C84" s="37">
        <v>-32.759192249999998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797</v>
      </c>
      <c r="B85" s="8">
        <v>-36.610893250000004</v>
      </c>
      <c r="C85" s="37">
        <v>-36.610893250000004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798</v>
      </c>
      <c r="B86" s="8">
        <v>5.6899107500000001</v>
      </c>
      <c r="C86" s="37">
        <v>5.6899107500000001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799</v>
      </c>
      <c r="B87" s="8">
        <v>12.47681375</v>
      </c>
      <c r="C87" s="37">
        <v>12.47681375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800</v>
      </c>
      <c r="B88" s="8">
        <v>-19.851197250000002</v>
      </c>
      <c r="C88" s="37">
        <v>-19.851197250000002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801</v>
      </c>
      <c r="B89" s="8">
        <v>0.32022400000000001</v>
      </c>
      <c r="C89" s="37">
        <v>0.32022400000000001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802</v>
      </c>
      <c r="B90" s="8">
        <v>15.849883999999999</v>
      </c>
      <c r="C90" s="37">
        <v>15.849883999999999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803</v>
      </c>
      <c r="B91" s="8">
        <v>25.976213000000001</v>
      </c>
      <c r="C91" s="37">
        <v>25.976213000000001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>
        <v>4.6359719999999998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>
        <v>10.299564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>
        <v>28.617912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>
        <v>6.5505649999999997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>
        <v>6.0668660000000001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-0.19456100000000001</v>
      </c>
      <c r="C97" s="37">
        <v>-0.19456100000000001</v>
      </c>
      <c r="D97" s="9">
        <f t="shared" ref="D97" si="15">AVERAGE(B96:B97)</f>
        <v>2.9361524999999999</v>
      </c>
      <c r="E97" s="8">
        <v>7.2101300000000004</v>
      </c>
      <c r="F97" s="37" t="s">
        <v>8</v>
      </c>
      <c r="G97" s="9">
        <f t="shared" ref="G97" si="16">AVERAGE(E96:E97)</f>
        <v>10.05045</v>
      </c>
      <c r="H97" s="8">
        <v>89.286733999999996</v>
      </c>
      <c r="I97" s="37" t="s">
        <v>8</v>
      </c>
      <c r="J97" s="9">
        <f t="shared" ref="J97" si="17">AVERAGE(H96:H97)</f>
        <v>87.714908000000008</v>
      </c>
      <c r="K97" s="37">
        <v>76.669111000000001</v>
      </c>
      <c r="L97" s="37" t="s">
        <v>8</v>
      </c>
      <c r="M97" s="37">
        <v>17.353805999999999</v>
      </c>
      <c r="N97" s="37" t="s">
        <v>8</v>
      </c>
      <c r="O97" s="37">
        <v>9.6466119999999993</v>
      </c>
      <c r="P97" s="37" t="s">
        <v>8</v>
      </c>
      <c r="Q97" s="37">
        <v>8.7085539999999995</v>
      </c>
      <c r="R97" s="37" t="s">
        <v>8</v>
      </c>
      <c r="S97" s="37">
        <v>0</v>
      </c>
      <c r="T97" s="37" t="s">
        <v>8</v>
      </c>
      <c r="U97" s="37">
        <v>71.619066000000004</v>
      </c>
      <c r="V97" s="37" t="s">
        <v>8</v>
      </c>
      <c r="W97" s="37">
        <v>17.994001000000001</v>
      </c>
      <c r="X97" s="37" t="s">
        <v>8</v>
      </c>
      <c r="Y97" s="37">
        <v>73.360746000000006</v>
      </c>
      <c r="Z97" s="37" t="s">
        <v>8</v>
      </c>
      <c r="AA97" s="37">
        <v>17.353805999999999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9.2854469999999996</v>
      </c>
      <c r="AL97" s="37" t="s">
        <v>8</v>
      </c>
    </row>
    <row r="98" spans="1:38">
      <c r="A98" s="3">
        <v>45200</v>
      </c>
      <c r="B98" s="8">
        <v>-11.084904</v>
      </c>
      <c r="C98" s="37">
        <v>-11.084904</v>
      </c>
      <c r="D98" s="9">
        <f t="shared" ref="D98" si="18">AVERAGE(B97:B98)</f>
        <v>-5.6397325</v>
      </c>
      <c r="E98" s="8">
        <v>6.5506010000000003</v>
      </c>
      <c r="F98" s="37" t="s">
        <v>8</v>
      </c>
      <c r="G98" s="9">
        <f t="shared" ref="G98" si="19">AVERAGE(E97:E98)</f>
        <v>6.8803654999999999</v>
      </c>
      <c r="H98" s="8">
        <v>88.358453999999995</v>
      </c>
      <c r="I98" s="37" t="s">
        <v>8</v>
      </c>
      <c r="J98" s="9">
        <f t="shared" ref="J98" si="20">AVERAGE(H97:H98)</f>
        <v>88.822593999999995</v>
      </c>
      <c r="K98" s="37">
        <v>87.406188</v>
      </c>
      <c r="L98" s="37" t="s">
        <v>8</v>
      </c>
      <c r="M98" s="37">
        <v>1.4993749999999999</v>
      </c>
      <c r="N98" s="37" t="s">
        <v>8</v>
      </c>
      <c r="O98" s="37">
        <v>0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1.4993749999999999</v>
      </c>
      <c r="V98" s="37" t="s">
        <v>8</v>
      </c>
      <c r="W98" s="37">
        <v>11.094436999999999</v>
      </c>
      <c r="X98" s="37" t="s">
        <v>8</v>
      </c>
      <c r="Y98" s="37">
        <v>87.406188</v>
      </c>
      <c r="Z98" s="37" t="s">
        <v>8</v>
      </c>
      <c r="AA98" s="37">
        <v>1.4993749999999999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11.094436999999999</v>
      </c>
      <c r="AL98" s="37" t="s">
        <v>8</v>
      </c>
    </row>
  </sheetData>
  <mergeCells count="23">
    <mergeCell ref="Y5:AL5"/>
    <mergeCell ref="Q6:R6"/>
    <mergeCell ref="S6:T6"/>
    <mergeCell ref="B5:D5"/>
    <mergeCell ref="E5:G5"/>
    <mergeCell ref="H5:J5"/>
    <mergeCell ref="K5:X5"/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49" width="8.7109375" style="40"/>
    <col min="250" max="250" width="17" style="40" customWidth="1"/>
    <col min="251" max="255" width="12.7109375" style="40" customWidth="1"/>
    <col min="256" max="256" width="4.7109375" style="40" customWidth="1"/>
    <col min="257" max="257" width="15.28515625" style="40" customWidth="1"/>
    <col min="258" max="263" width="12.7109375" style="40" customWidth="1"/>
    <col min="264" max="264" width="17.5703125" style="40" customWidth="1"/>
    <col min="265" max="505" width="8.7109375" style="40"/>
    <col min="506" max="506" width="17" style="40" customWidth="1"/>
    <col min="507" max="511" width="12.7109375" style="40" customWidth="1"/>
    <col min="512" max="512" width="4.7109375" style="40" customWidth="1"/>
    <col min="513" max="513" width="15.28515625" style="40" customWidth="1"/>
    <col min="514" max="519" width="12.7109375" style="40" customWidth="1"/>
    <col min="520" max="520" width="17.5703125" style="40" customWidth="1"/>
    <col min="521" max="761" width="8.7109375" style="40"/>
    <col min="762" max="762" width="17" style="40" customWidth="1"/>
    <col min="763" max="767" width="12.7109375" style="40" customWidth="1"/>
    <col min="768" max="768" width="4.7109375" style="40" customWidth="1"/>
    <col min="769" max="769" width="15.28515625" style="40" customWidth="1"/>
    <col min="770" max="775" width="12.7109375" style="40" customWidth="1"/>
    <col min="776" max="776" width="17.5703125" style="40" customWidth="1"/>
    <col min="777" max="1017" width="8.7109375" style="40"/>
    <col min="1018" max="1018" width="17" style="40" customWidth="1"/>
    <col min="1019" max="1023" width="12.7109375" style="40" customWidth="1"/>
    <col min="1024" max="1024" width="4.7109375" style="40" customWidth="1"/>
    <col min="1025" max="1025" width="15.28515625" style="40" customWidth="1"/>
    <col min="1026" max="1031" width="12.7109375" style="40" customWidth="1"/>
    <col min="1032" max="1032" width="17.5703125" style="40" customWidth="1"/>
    <col min="1033" max="1273" width="8.7109375" style="40"/>
    <col min="1274" max="1274" width="17" style="40" customWidth="1"/>
    <col min="1275" max="1279" width="12.7109375" style="40" customWidth="1"/>
    <col min="1280" max="1280" width="4.7109375" style="40" customWidth="1"/>
    <col min="1281" max="1281" width="15.28515625" style="40" customWidth="1"/>
    <col min="1282" max="1287" width="12.7109375" style="40" customWidth="1"/>
    <col min="1288" max="1288" width="17.5703125" style="40" customWidth="1"/>
    <col min="1289" max="1529" width="8.7109375" style="40"/>
    <col min="1530" max="1530" width="17" style="40" customWidth="1"/>
    <col min="1531" max="1535" width="12.7109375" style="40" customWidth="1"/>
    <col min="1536" max="1536" width="4.7109375" style="40" customWidth="1"/>
    <col min="1537" max="1537" width="15.28515625" style="40" customWidth="1"/>
    <col min="1538" max="1543" width="12.7109375" style="40" customWidth="1"/>
    <col min="1544" max="1544" width="17.5703125" style="40" customWidth="1"/>
    <col min="1545" max="1785" width="8.7109375" style="40"/>
    <col min="1786" max="1786" width="17" style="40" customWidth="1"/>
    <col min="1787" max="1791" width="12.7109375" style="40" customWidth="1"/>
    <col min="1792" max="1792" width="4.7109375" style="40" customWidth="1"/>
    <col min="1793" max="1793" width="15.28515625" style="40" customWidth="1"/>
    <col min="1794" max="1799" width="12.7109375" style="40" customWidth="1"/>
    <col min="1800" max="1800" width="17.5703125" style="40" customWidth="1"/>
    <col min="1801" max="2041" width="8.7109375" style="40"/>
    <col min="2042" max="2042" width="17" style="40" customWidth="1"/>
    <col min="2043" max="2047" width="12.7109375" style="40" customWidth="1"/>
    <col min="2048" max="2048" width="4.7109375" style="40" customWidth="1"/>
    <col min="2049" max="2049" width="15.28515625" style="40" customWidth="1"/>
    <col min="2050" max="2055" width="12.7109375" style="40" customWidth="1"/>
    <col min="2056" max="2056" width="17.5703125" style="40" customWidth="1"/>
    <col min="2057" max="2297" width="8.7109375" style="40"/>
    <col min="2298" max="2298" width="17" style="40" customWidth="1"/>
    <col min="2299" max="2303" width="12.7109375" style="40" customWidth="1"/>
    <col min="2304" max="2304" width="4.7109375" style="40" customWidth="1"/>
    <col min="2305" max="2305" width="15.28515625" style="40" customWidth="1"/>
    <col min="2306" max="2311" width="12.7109375" style="40" customWidth="1"/>
    <col min="2312" max="2312" width="17.5703125" style="40" customWidth="1"/>
    <col min="2313" max="2553" width="8.7109375" style="40"/>
    <col min="2554" max="2554" width="17" style="40" customWidth="1"/>
    <col min="2555" max="2559" width="12.7109375" style="40" customWidth="1"/>
    <col min="2560" max="2560" width="4.7109375" style="40" customWidth="1"/>
    <col min="2561" max="2561" width="15.28515625" style="40" customWidth="1"/>
    <col min="2562" max="2567" width="12.7109375" style="40" customWidth="1"/>
    <col min="2568" max="2568" width="17.5703125" style="40" customWidth="1"/>
    <col min="2569" max="2809" width="8.7109375" style="40"/>
    <col min="2810" max="2810" width="17" style="40" customWidth="1"/>
    <col min="2811" max="2815" width="12.7109375" style="40" customWidth="1"/>
    <col min="2816" max="2816" width="4.7109375" style="40" customWidth="1"/>
    <col min="2817" max="2817" width="15.28515625" style="40" customWidth="1"/>
    <col min="2818" max="2823" width="12.7109375" style="40" customWidth="1"/>
    <col min="2824" max="2824" width="17.5703125" style="40" customWidth="1"/>
    <col min="2825" max="3065" width="8.7109375" style="40"/>
    <col min="3066" max="3066" width="17" style="40" customWidth="1"/>
    <col min="3067" max="3071" width="12.7109375" style="40" customWidth="1"/>
    <col min="3072" max="3072" width="4.7109375" style="40" customWidth="1"/>
    <col min="3073" max="3073" width="15.28515625" style="40" customWidth="1"/>
    <col min="3074" max="3079" width="12.7109375" style="40" customWidth="1"/>
    <col min="3080" max="3080" width="17.5703125" style="40" customWidth="1"/>
    <col min="3081" max="3321" width="8.7109375" style="40"/>
    <col min="3322" max="3322" width="17" style="40" customWidth="1"/>
    <col min="3323" max="3327" width="12.7109375" style="40" customWidth="1"/>
    <col min="3328" max="3328" width="4.7109375" style="40" customWidth="1"/>
    <col min="3329" max="3329" width="15.28515625" style="40" customWidth="1"/>
    <col min="3330" max="3335" width="12.7109375" style="40" customWidth="1"/>
    <col min="3336" max="3336" width="17.5703125" style="40" customWidth="1"/>
    <col min="3337" max="3577" width="8.7109375" style="40"/>
    <col min="3578" max="3578" width="17" style="40" customWidth="1"/>
    <col min="3579" max="3583" width="12.7109375" style="40" customWidth="1"/>
    <col min="3584" max="3584" width="4.7109375" style="40" customWidth="1"/>
    <col min="3585" max="3585" width="15.28515625" style="40" customWidth="1"/>
    <col min="3586" max="3591" width="12.7109375" style="40" customWidth="1"/>
    <col min="3592" max="3592" width="17.5703125" style="40" customWidth="1"/>
    <col min="3593" max="3833" width="8.7109375" style="40"/>
    <col min="3834" max="3834" width="17" style="40" customWidth="1"/>
    <col min="3835" max="3839" width="12.7109375" style="40" customWidth="1"/>
    <col min="3840" max="3840" width="4.7109375" style="40" customWidth="1"/>
    <col min="3841" max="3841" width="15.28515625" style="40" customWidth="1"/>
    <col min="3842" max="3847" width="12.7109375" style="40" customWidth="1"/>
    <col min="3848" max="3848" width="17.5703125" style="40" customWidth="1"/>
    <col min="3849" max="4089" width="8.7109375" style="40"/>
    <col min="4090" max="4090" width="17" style="40" customWidth="1"/>
    <col min="4091" max="4095" width="12.7109375" style="40" customWidth="1"/>
    <col min="4096" max="4096" width="4.7109375" style="40" customWidth="1"/>
    <col min="4097" max="4097" width="15.28515625" style="40" customWidth="1"/>
    <col min="4098" max="4103" width="12.7109375" style="40" customWidth="1"/>
    <col min="4104" max="4104" width="17.5703125" style="40" customWidth="1"/>
    <col min="4105" max="4345" width="8.7109375" style="40"/>
    <col min="4346" max="4346" width="17" style="40" customWidth="1"/>
    <col min="4347" max="4351" width="12.7109375" style="40" customWidth="1"/>
    <col min="4352" max="4352" width="4.7109375" style="40" customWidth="1"/>
    <col min="4353" max="4353" width="15.28515625" style="40" customWidth="1"/>
    <col min="4354" max="4359" width="12.7109375" style="40" customWidth="1"/>
    <col min="4360" max="4360" width="17.5703125" style="40" customWidth="1"/>
    <col min="4361" max="4601" width="8.7109375" style="40"/>
    <col min="4602" max="4602" width="17" style="40" customWidth="1"/>
    <col min="4603" max="4607" width="12.7109375" style="40" customWidth="1"/>
    <col min="4608" max="4608" width="4.7109375" style="40" customWidth="1"/>
    <col min="4609" max="4609" width="15.28515625" style="40" customWidth="1"/>
    <col min="4610" max="4615" width="12.7109375" style="40" customWidth="1"/>
    <col min="4616" max="4616" width="17.5703125" style="40" customWidth="1"/>
    <col min="4617" max="4857" width="8.7109375" style="40"/>
    <col min="4858" max="4858" width="17" style="40" customWidth="1"/>
    <col min="4859" max="4863" width="12.7109375" style="40" customWidth="1"/>
    <col min="4864" max="4864" width="4.7109375" style="40" customWidth="1"/>
    <col min="4865" max="4865" width="15.28515625" style="40" customWidth="1"/>
    <col min="4866" max="4871" width="12.7109375" style="40" customWidth="1"/>
    <col min="4872" max="4872" width="17.5703125" style="40" customWidth="1"/>
    <col min="4873" max="5113" width="8.7109375" style="40"/>
    <col min="5114" max="5114" width="17" style="40" customWidth="1"/>
    <col min="5115" max="5119" width="12.7109375" style="40" customWidth="1"/>
    <col min="5120" max="5120" width="4.7109375" style="40" customWidth="1"/>
    <col min="5121" max="5121" width="15.28515625" style="40" customWidth="1"/>
    <col min="5122" max="5127" width="12.7109375" style="40" customWidth="1"/>
    <col min="5128" max="5128" width="17.5703125" style="40" customWidth="1"/>
    <col min="5129" max="5369" width="8.7109375" style="40"/>
    <col min="5370" max="5370" width="17" style="40" customWidth="1"/>
    <col min="5371" max="5375" width="12.7109375" style="40" customWidth="1"/>
    <col min="5376" max="5376" width="4.7109375" style="40" customWidth="1"/>
    <col min="5377" max="5377" width="15.28515625" style="40" customWidth="1"/>
    <col min="5378" max="5383" width="12.7109375" style="40" customWidth="1"/>
    <col min="5384" max="5384" width="17.5703125" style="40" customWidth="1"/>
    <col min="5385" max="5625" width="8.7109375" style="40"/>
    <col min="5626" max="5626" width="17" style="40" customWidth="1"/>
    <col min="5627" max="5631" width="12.7109375" style="40" customWidth="1"/>
    <col min="5632" max="5632" width="4.7109375" style="40" customWidth="1"/>
    <col min="5633" max="5633" width="15.28515625" style="40" customWidth="1"/>
    <col min="5634" max="5639" width="12.7109375" style="40" customWidth="1"/>
    <col min="5640" max="5640" width="17.5703125" style="40" customWidth="1"/>
    <col min="5641" max="5881" width="8.7109375" style="40"/>
    <col min="5882" max="5882" width="17" style="40" customWidth="1"/>
    <col min="5883" max="5887" width="12.7109375" style="40" customWidth="1"/>
    <col min="5888" max="5888" width="4.7109375" style="40" customWidth="1"/>
    <col min="5889" max="5889" width="15.28515625" style="40" customWidth="1"/>
    <col min="5890" max="5895" width="12.7109375" style="40" customWidth="1"/>
    <col min="5896" max="5896" width="17.5703125" style="40" customWidth="1"/>
    <col min="5897" max="6137" width="8.7109375" style="40"/>
    <col min="6138" max="6138" width="17" style="40" customWidth="1"/>
    <col min="6139" max="6143" width="12.7109375" style="40" customWidth="1"/>
    <col min="6144" max="6144" width="4.7109375" style="40" customWidth="1"/>
    <col min="6145" max="6145" width="15.28515625" style="40" customWidth="1"/>
    <col min="6146" max="6151" width="12.7109375" style="40" customWidth="1"/>
    <col min="6152" max="6152" width="17.5703125" style="40" customWidth="1"/>
    <col min="6153" max="6393" width="8.7109375" style="40"/>
    <col min="6394" max="6394" width="17" style="40" customWidth="1"/>
    <col min="6395" max="6399" width="12.7109375" style="40" customWidth="1"/>
    <col min="6400" max="6400" width="4.7109375" style="40" customWidth="1"/>
    <col min="6401" max="6401" width="15.28515625" style="40" customWidth="1"/>
    <col min="6402" max="6407" width="12.7109375" style="40" customWidth="1"/>
    <col min="6408" max="6408" width="17.5703125" style="40" customWidth="1"/>
    <col min="6409" max="6649" width="8.7109375" style="40"/>
    <col min="6650" max="6650" width="17" style="40" customWidth="1"/>
    <col min="6651" max="6655" width="12.7109375" style="40" customWidth="1"/>
    <col min="6656" max="6656" width="4.7109375" style="40" customWidth="1"/>
    <col min="6657" max="6657" width="15.28515625" style="40" customWidth="1"/>
    <col min="6658" max="6663" width="12.7109375" style="40" customWidth="1"/>
    <col min="6664" max="6664" width="17.5703125" style="40" customWidth="1"/>
    <col min="6665" max="6905" width="8.7109375" style="40"/>
    <col min="6906" max="6906" width="17" style="40" customWidth="1"/>
    <col min="6907" max="6911" width="12.7109375" style="40" customWidth="1"/>
    <col min="6912" max="6912" width="4.7109375" style="40" customWidth="1"/>
    <col min="6913" max="6913" width="15.28515625" style="40" customWidth="1"/>
    <col min="6914" max="6919" width="12.7109375" style="40" customWidth="1"/>
    <col min="6920" max="6920" width="17.5703125" style="40" customWidth="1"/>
    <col min="6921" max="7161" width="8.7109375" style="40"/>
    <col min="7162" max="7162" width="17" style="40" customWidth="1"/>
    <col min="7163" max="7167" width="12.7109375" style="40" customWidth="1"/>
    <col min="7168" max="7168" width="4.7109375" style="40" customWidth="1"/>
    <col min="7169" max="7169" width="15.28515625" style="40" customWidth="1"/>
    <col min="7170" max="7175" width="12.7109375" style="40" customWidth="1"/>
    <col min="7176" max="7176" width="17.5703125" style="40" customWidth="1"/>
    <col min="7177" max="7417" width="8.7109375" style="40"/>
    <col min="7418" max="7418" width="17" style="40" customWidth="1"/>
    <col min="7419" max="7423" width="12.7109375" style="40" customWidth="1"/>
    <col min="7424" max="7424" width="4.7109375" style="40" customWidth="1"/>
    <col min="7425" max="7425" width="15.28515625" style="40" customWidth="1"/>
    <col min="7426" max="7431" width="12.7109375" style="40" customWidth="1"/>
    <col min="7432" max="7432" width="17.5703125" style="40" customWidth="1"/>
    <col min="7433" max="7673" width="8.7109375" style="40"/>
    <col min="7674" max="7674" width="17" style="40" customWidth="1"/>
    <col min="7675" max="7679" width="12.7109375" style="40" customWidth="1"/>
    <col min="7680" max="7680" width="4.7109375" style="40" customWidth="1"/>
    <col min="7681" max="7681" width="15.28515625" style="40" customWidth="1"/>
    <col min="7682" max="7687" width="12.7109375" style="40" customWidth="1"/>
    <col min="7688" max="7688" width="17.5703125" style="40" customWidth="1"/>
    <col min="7689" max="7929" width="8.7109375" style="40"/>
    <col min="7930" max="7930" width="17" style="40" customWidth="1"/>
    <col min="7931" max="7935" width="12.7109375" style="40" customWidth="1"/>
    <col min="7936" max="7936" width="4.7109375" style="40" customWidth="1"/>
    <col min="7937" max="7937" width="15.28515625" style="40" customWidth="1"/>
    <col min="7938" max="7943" width="12.7109375" style="40" customWidth="1"/>
    <col min="7944" max="7944" width="17.5703125" style="40" customWidth="1"/>
    <col min="7945" max="8185" width="8.7109375" style="40"/>
    <col min="8186" max="8186" width="17" style="40" customWidth="1"/>
    <col min="8187" max="8191" width="12.7109375" style="40" customWidth="1"/>
    <col min="8192" max="8192" width="4.7109375" style="40" customWidth="1"/>
    <col min="8193" max="8193" width="15.28515625" style="40" customWidth="1"/>
    <col min="8194" max="8199" width="12.7109375" style="40" customWidth="1"/>
    <col min="8200" max="8200" width="17.5703125" style="40" customWidth="1"/>
    <col min="8201" max="8441" width="8.7109375" style="40"/>
    <col min="8442" max="8442" width="17" style="40" customWidth="1"/>
    <col min="8443" max="8447" width="12.7109375" style="40" customWidth="1"/>
    <col min="8448" max="8448" width="4.7109375" style="40" customWidth="1"/>
    <col min="8449" max="8449" width="15.28515625" style="40" customWidth="1"/>
    <col min="8450" max="8455" width="12.7109375" style="40" customWidth="1"/>
    <col min="8456" max="8456" width="17.5703125" style="40" customWidth="1"/>
    <col min="8457" max="8697" width="8.7109375" style="40"/>
    <col min="8698" max="8698" width="17" style="40" customWidth="1"/>
    <col min="8699" max="8703" width="12.7109375" style="40" customWidth="1"/>
    <col min="8704" max="8704" width="4.7109375" style="40" customWidth="1"/>
    <col min="8705" max="8705" width="15.28515625" style="40" customWidth="1"/>
    <col min="8706" max="8711" width="12.7109375" style="40" customWidth="1"/>
    <col min="8712" max="8712" width="17.5703125" style="40" customWidth="1"/>
    <col min="8713" max="8953" width="8.7109375" style="40"/>
    <col min="8954" max="8954" width="17" style="40" customWidth="1"/>
    <col min="8955" max="8959" width="12.7109375" style="40" customWidth="1"/>
    <col min="8960" max="8960" width="4.7109375" style="40" customWidth="1"/>
    <col min="8961" max="8961" width="15.28515625" style="40" customWidth="1"/>
    <col min="8962" max="8967" width="12.7109375" style="40" customWidth="1"/>
    <col min="8968" max="8968" width="17.5703125" style="40" customWidth="1"/>
    <col min="8969" max="9209" width="8.7109375" style="40"/>
    <col min="9210" max="9210" width="17" style="40" customWidth="1"/>
    <col min="9211" max="9215" width="12.7109375" style="40" customWidth="1"/>
    <col min="9216" max="9216" width="4.7109375" style="40" customWidth="1"/>
    <col min="9217" max="9217" width="15.28515625" style="40" customWidth="1"/>
    <col min="9218" max="9223" width="12.7109375" style="40" customWidth="1"/>
    <col min="9224" max="9224" width="17.5703125" style="40" customWidth="1"/>
    <col min="9225" max="9465" width="8.7109375" style="40"/>
    <col min="9466" max="9466" width="17" style="40" customWidth="1"/>
    <col min="9467" max="9471" width="12.7109375" style="40" customWidth="1"/>
    <col min="9472" max="9472" width="4.7109375" style="40" customWidth="1"/>
    <col min="9473" max="9473" width="15.28515625" style="40" customWidth="1"/>
    <col min="9474" max="9479" width="12.7109375" style="40" customWidth="1"/>
    <col min="9480" max="9480" width="17.5703125" style="40" customWidth="1"/>
    <col min="9481" max="9721" width="8.7109375" style="40"/>
    <col min="9722" max="9722" width="17" style="40" customWidth="1"/>
    <col min="9723" max="9727" width="12.7109375" style="40" customWidth="1"/>
    <col min="9728" max="9728" width="4.7109375" style="40" customWidth="1"/>
    <col min="9729" max="9729" width="15.28515625" style="40" customWidth="1"/>
    <col min="9730" max="9735" width="12.7109375" style="40" customWidth="1"/>
    <col min="9736" max="9736" width="17.5703125" style="40" customWidth="1"/>
    <col min="9737" max="9977" width="8.7109375" style="40"/>
    <col min="9978" max="9978" width="17" style="40" customWidth="1"/>
    <col min="9979" max="9983" width="12.7109375" style="40" customWidth="1"/>
    <col min="9984" max="9984" width="4.7109375" style="40" customWidth="1"/>
    <col min="9985" max="9985" width="15.28515625" style="40" customWidth="1"/>
    <col min="9986" max="9991" width="12.7109375" style="40" customWidth="1"/>
    <col min="9992" max="9992" width="17.5703125" style="40" customWidth="1"/>
    <col min="9993" max="10233" width="8.7109375" style="40"/>
    <col min="10234" max="10234" width="17" style="40" customWidth="1"/>
    <col min="10235" max="10239" width="12.7109375" style="40" customWidth="1"/>
    <col min="10240" max="10240" width="4.7109375" style="40" customWidth="1"/>
    <col min="10241" max="10241" width="15.28515625" style="40" customWidth="1"/>
    <col min="10242" max="10247" width="12.7109375" style="40" customWidth="1"/>
    <col min="10248" max="10248" width="17.5703125" style="40" customWidth="1"/>
    <col min="10249" max="10489" width="8.7109375" style="40"/>
    <col min="10490" max="10490" width="17" style="40" customWidth="1"/>
    <col min="10491" max="10495" width="12.7109375" style="40" customWidth="1"/>
    <col min="10496" max="10496" width="4.7109375" style="40" customWidth="1"/>
    <col min="10497" max="10497" width="15.28515625" style="40" customWidth="1"/>
    <col min="10498" max="10503" width="12.7109375" style="40" customWidth="1"/>
    <col min="10504" max="10504" width="17.5703125" style="40" customWidth="1"/>
    <col min="10505" max="10745" width="8.7109375" style="40"/>
    <col min="10746" max="10746" width="17" style="40" customWidth="1"/>
    <col min="10747" max="10751" width="12.7109375" style="40" customWidth="1"/>
    <col min="10752" max="10752" width="4.7109375" style="40" customWidth="1"/>
    <col min="10753" max="10753" width="15.28515625" style="40" customWidth="1"/>
    <col min="10754" max="10759" width="12.7109375" style="40" customWidth="1"/>
    <col min="10760" max="10760" width="17.5703125" style="40" customWidth="1"/>
    <col min="10761" max="11001" width="8.7109375" style="40"/>
    <col min="11002" max="11002" width="17" style="40" customWidth="1"/>
    <col min="11003" max="11007" width="12.7109375" style="40" customWidth="1"/>
    <col min="11008" max="11008" width="4.7109375" style="40" customWidth="1"/>
    <col min="11009" max="11009" width="15.28515625" style="40" customWidth="1"/>
    <col min="11010" max="11015" width="12.7109375" style="40" customWidth="1"/>
    <col min="11016" max="11016" width="17.5703125" style="40" customWidth="1"/>
    <col min="11017" max="11257" width="8.7109375" style="40"/>
    <col min="11258" max="11258" width="17" style="40" customWidth="1"/>
    <col min="11259" max="11263" width="12.7109375" style="40" customWidth="1"/>
    <col min="11264" max="11264" width="4.7109375" style="40" customWidth="1"/>
    <col min="11265" max="11265" width="15.28515625" style="40" customWidth="1"/>
    <col min="11266" max="11271" width="12.7109375" style="40" customWidth="1"/>
    <col min="11272" max="11272" width="17.5703125" style="40" customWidth="1"/>
    <col min="11273" max="11513" width="8.7109375" style="40"/>
    <col min="11514" max="11514" width="17" style="40" customWidth="1"/>
    <col min="11515" max="11519" width="12.7109375" style="40" customWidth="1"/>
    <col min="11520" max="11520" width="4.7109375" style="40" customWidth="1"/>
    <col min="11521" max="11521" width="15.28515625" style="40" customWidth="1"/>
    <col min="11522" max="11527" width="12.7109375" style="40" customWidth="1"/>
    <col min="11528" max="11528" width="17.5703125" style="40" customWidth="1"/>
    <col min="11529" max="11769" width="8.7109375" style="40"/>
    <col min="11770" max="11770" width="17" style="40" customWidth="1"/>
    <col min="11771" max="11775" width="12.7109375" style="40" customWidth="1"/>
    <col min="11776" max="11776" width="4.7109375" style="40" customWidth="1"/>
    <col min="11777" max="11777" width="15.28515625" style="40" customWidth="1"/>
    <col min="11778" max="11783" width="12.7109375" style="40" customWidth="1"/>
    <col min="11784" max="11784" width="17.5703125" style="40" customWidth="1"/>
    <col min="11785" max="12025" width="8.7109375" style="40"/>
    <col min="12026" max="12026" width="17" style="40" customWidth="1"/>
    <col min="12027" max="12031" width="12.7109375" style="40" customWidth="1"/>
    <col min="12032" max="12032" width="4.7109375" style="40" customWidth="1"/>
    <col min="12033" max="12033" width="15.28515625" style="40" customWidth="1"/>
    <col min="12034" max="12039" width="12.7109375" style="40" customWidth="1"/>
    <col min="12040" max="12040" width="17.5703125" style="40" customWidth="1"/>
    <col min="12041" max="12281" width="8.7109375" style="40"/>
    <col min="12282" max="12282" width="17" style="40" customWidth="1"/>
    <col min="12283" max="12287" width="12.7109375" style="40" customWidth="1"/>
    <col min="12288" max="12288" width="4.7109375" style="40" customWidth="1"/>
    <col min="12289" max="12289" width="15.28515625" style="40" customWidth="1"/>
    <col min="12290" max="12295" width="12.7109375" style="40" customWidth="1"/>
    <col min="12296" max="12296" width="17.5703125" style="40" customWidth="1"/>
    <col min="12297" max="12537" width="8.7109375" style="40"/>
    <col min="12538" max="12538" width="17" style="40" customWidth="1"/>
    <col min="12539" max="12543" width="12.7109375" style="40" customWidth="1"/>
    <col min="12544" max="12544" width="4.7109375" style="40" customWidth="1"/>
    <col min="12545" max="12545" width="15.28515625" style="40" customWidth="1"/>
    <col min="12546" max="12551" width="12.7109375" style="40" customWidth="1"/>
    <col min="12552" max="12552" width="17.5703125" style="40" customWidth="1"/>
    <col min="12553" max="12793" width="8.7109375" style="40"/>
    <col min="12794" max="12794" width="17" style="40" customWidth="1"/>
    <col min="12795" max="12799" width="12.7109375" style="40" customWidth="1"/>
    <col min="12800" max="12800" width="4.7109375" style="40" customWidth="1"/>
    <col min="12801" max="12801" width="15.28515625" style="40" customWidth="1"/>
    <col min="12802" max="12807" width="12.7109375" style="40" customWidth="1"/>
    <col min="12808" max="12808" width="17.5703125" style="40" customWidth="1"/>
    <col min="12809" max="13049" width="8.7109375" style="40"/>
    <col min="13050" max="13050" width="17" style="40" customWidth="1"/>
    <col min="13051" max="13055" width="12.7109375" style="40" customWidth="1"/>
    <col min="13056" max="13056" width="4.7109375" style="40" customWidth="1"/>
    <col min="13057" max="13057" width="15.28515625" style="40" customWidth="1"/>
    <col min="13058" max="13063" width="12.7109375" style="40" customWidth="1"/>
    <col min="13064" max="13064" width="17.5703125" style="40" customWidth="1"/>
    <col min="13065" max="13305" width="8.7109375" style="40"/>
    <col min="13306" max="13306" width="17" style="40" customWidth="1"/>
    <col min="13307" max="13311" width="12.7109375" style="40" customWidth="1"/>
    <col min="13312" max="13312" width="4.7109375" style="40" customWidth="1"/>
    <col min="13313" max="13313" width="15.28515625" style="40" customWidth="1"/>
    <col min="13314" max="13319" width="12.7109375" style="40" customWidth="1"/>
    <col min="13320" max="13320" width="17.5703125" style="40" customWidth="1"/>
    <col min="13321" max="13561" width="8.7109375" style="40"/>
    <col min="13562" max="13562" width="17" style="40" customWidth="1"/>
    <col min="13563" max="13567" width="12.7109375" style="40" customWidth="1"/>
    <col min="13568" max="13568" width="4.7109375" style="40" customWidth="1"/>
    <col min="13569" max="13569" width="15.28515625" style="40" customWidth="1"/>
    <col min="13570" max="13575" width="12.7109375" style="40" customWidth="1"/>
    <col min="13576" max="13576" width="17.5703125" style="40" customWidth="1"/>
    <col min="13577" max="13817" width="8.7109375" style="40"/>
    <col min="13818" max="13818" width="17" style="40" customWidth="1"/>
    <col min="13819" max="13823" width="12.7109375" style="40" customWidth="1"/>
    <col min="13824" max="13824" width="4.7109375" style="40" customWidth="1"/>
    <col min="13825" max="13825" width="15.28515625" style="40" customWidth="1"/>
    <col min="13826" max="13831" width="12.7109375" style="40" customWidth="1"/>
    <col min="13832" max="13832" width="17.5703125" style="40" customWidth="1"/>
    <col min="13833" max="14073" width="8.7109375" style="40"/>
    <col min="14074" max="14074" width="17" style="40" customWidth="1"/>
    <col min="14075" max="14079" width="12.7109375" style="40" customWidth="1"/>
    <col min="14080" max="14080" width="4.7109375" style="40" customWidth="1"/>
    <col min="14081" max="14081" width="15.28515625" style="40" customWidth="1"/>
    <col min="14082" max="14087" width="12.7109375" style="40" customWidth="1"/>
    <col min="14088" max="14088" width="17.5703125" style="40" customWidth="1"/>
    <col min="14089" max="14329" width="8.7109375" style="40"/>
    <col min="14330" max="14330" width="17" style="40" customWidth="1"/>
    <col min="14331" max="14335" width="12.7109375" style="40" customWidth="1"/>
    <col min="14336" max="14336" width="4.7109375" style="40" customWidth="1"/>
    <col min="14337" max="14337" width="15.28515625" style="40" customWidth="1"/>
    <col min="14338" max="14343" width="12.7109375" style="40" customWidth="1"/>
    <col min="14344" max="14344" width="17.5703125" style="40" customWidth="1"/>
    <col min="14345" max="14585" width="8.7109375" style="40"/>
    <col min="14586" max="14586" width="17" style="40" customWidth="1"/>
    <col min="14587" max="14591" width="12.7109375" style="40" customWidth="1"/>
    <col min="14592" max="14592" width="4.7109375" style="40" customWidth="1"/>
    <col min="14593" max="14593" width="15.28515625" style="40" customWidth="1"/>
    <col min="14594" max="14599" width="12.7109375" style="40" customWidth="1"/>
    <col min="14600" max="14600" width="17.5703125" style="40" customWidth="1"/>
    <col min="14601" max="14841" width="8.7109375" style="40"/>
    <col min="14842" max="14842" width="17" style="40" customWidth="1"/>
    <col min="14843" max="14847" width="12.7109375" style="40" customWidth="1"/>
    <col min="14848" max="14848" width="4.7109375" style="40" customWidth="1"/>
    <col min="14849" max="14849" width="15.28515625" style="40" customWidth="1"/>
    <col min="14850" max="14855" width="12.7109375" style="40" customWidth="1"/>
    <col min="14856" max="14856" width="17.5703125" style="40" customWidth="1"/>
    <col min="14857" max="15097" width="8.7109375" style="40"/>
    <col min="15098" max="15098" width="17" style="40" customWidth="1"/>
    <col min="15099" max="15103" width="12.7109375" style="40" customWidth="1"/>
    <col min="15104" max="15104" width="4.7109375" style="40" customWidth="1"/>
    <col min="15105" max="15105" width="15.28515625" style="40" customWidth="1"/>
    <col min="15106" max="15111" width="12.7109375" style="40" customWidth="1"/>
    <col min="15112" max="15112" width="17.5703125" style="40" customWidth="1"/>
    <col min="15113" max="15353" width="8.7109375" style="40"/>
    <col min="15354" max="15354" width="17" style="40" customWidth="1"/>
    <col min="15355" max="15359" width="12.7109375" style="40" customWidth="1"/>
    <col min="15360" max="15360" width="4.7109375" style="40" customWidth="1"/>
    <col min="15361" max="15361" width="15.28515625" style="40" customWidth="1"/>
    <col min="15362" max="15367" width="12.7109375" style="40" customWidth="1"/>
    <col min="15368" max="15368" width="17.5703125" style="40" customWidth="1"/>
    <col min="15369" max="15609" width="8.7109375" style="40"/>
    <col min="15610" max="15610" width="17" style="40" customWidth="1"/>
    <col min="15611" max="15615" width="12.7109375" style="40" customWidth="1"/>
    <col min="15616" max="15616" width="4.7109375" style="40" customWidth="1"/>
    <col min="15617" max="15617" width="15.28515625" style="40" customWidth="1"/>
    <col min="15618" max="15623" width="12.7109375" style="40" customWidth="1"/>
    <col min="15624" max="15624" width="17.5703125" style="40" customWidth="1"/>
    <col min="15625" max="15865" width="8.7109375" style="40"/>
    <col min="15866" max="15866" width="17" style="40" customWidth="1"/>
    <col min="15867" max="15871" width="12.7109375" style="40" customWidth="1"/>
    <col min="15872" max="15872" width="4.7109375" style="40" customWidth="1"/>
    <col min="15873" max="15873" width="15.28515625" style="40" customWidth="1"/>
    <col min="15874" max="15879" width="12.7109375" style="40" customWidth="1"/>
    <col min="15880" max="15880" width="17.5703125" style="40" customWidth="1"/>
    <col min="15881" max="16121" width="8.7109375" style="40"/>
    <col min="16122" max="16122" width="17" style="40" customWidth="1"/>
    <col min="16123" max="16127" width="12.7109375" style="40" customWidth="1"/>
    <col min="16128" max="16128" width="4.7109375" style="40" customWidth="1"/>
    <col min="16129" max="16129" width="15.28515625" style="40" customWidth="1"/>
    <col min="16130" max="16135" width="12.7109375" style="40" customWidth="1"/>
    <col min="16136" max="16136" width="17.5703125" style="40" customWidth="1"/>
    <col min="16137" max="16384" width="8.7109375" style="40"/>
  </cols>
  <sheetData>
    <row r="1" spans="2:22" ht="12" customHeight="1">
      <c r="B1" s="61" t="s">
        <v>828</v>
      </c>
    </row>
    <row r="2" spans="2:22" ht="24" customHeight="1">
      <c r="B2" s="95" t="s">
        <v>1034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6"/>
      <c r="O2" s="96"/>
      <c r="P2" s="96"/>
      <c r="Q2" s="96"/>
      <c r="R2" s="96"/>
      <c r="S2" s="96"/>
      <c r="T2" s="96"/>
      <c r="U2" s="96"/>
      <c r="V2" s="96"/>
    </row>
    <row r="4" spans="2:22" ht="12.95" customHeight="1">
      <c r="B4" s="81" t="s">
        <v>841</v>
      </c>
      <c r="C4" s="81"/>
      <c r="D4" s="81"/>
      <c r="E4" s="81"/>
      <c r="F4" s="81"/>
      <c r="G4" s="81"/>
      <c r="I4" s="81" t="s">
        <v>842</v>
      </c>
      <c r="J4" s="81"/>
      <c r="K4" s="81"/>
      <c r="L4" s="81"/>
      <c r="M4" s="81"/>
      <c r="N4" s="81"/>
      <c r="P4" s="81" t="s">
        <v>843</v>
      </c>
      <c r="Q4" s="81"/>
      <c r="R4" s="81"/>
      <c r="S4" s="81"/>
      <c r="T4" s="81"/>
      <c r="U4" s="81"/>
    </row>
    <row r="5" spans="2:22" ht="56.2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850</v>
      </c>
      <c r="L5" s="55" t="s">
        <v>851</v>
      </c>
      <c r="M5" s="55" t="s">
        <v>852</v>
      </c>
      <c r="N5" s="55" t="s">
        <v>853</v>
      </c>
      <c r="P5" s="55" t="s">
        <v>844</v>
      </c>
      <c r="Q5" s="55" t="s">
        <v>845</v>
      </c>
      <c r="R5" s="55" t="s">
        <v>854</v>
      </c>
      <c r="S5" s="55" t="s">
        <v>855</v>
      </c>
      <c r="T5" s="55" t="s">
        <v>856</v>
      </c>
      <c r="U5" s="55" t="s">
        <v>857</v>
      </c>
    </row>
    <row r="6" spans="2:22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</row>
    <row r="7" spans="2:22" s="41" customFormat="1" ht="12.95" customHeight="1">
      <c r="B7" s="93" t="s">
        <v>858</v>
      </c>
      <c r="C7" s="47">
        <v>2023</v>
      </c>
      <c r="D7" s="48">
        <v>30.013690213192465</v>
      </c>
      <c r="E7" s="48">
        <v>60.873416724512396</v>
      </c>
      <c r="F7" s="48">
        <v>9.1128930622951501</v>
      </c>
      <c r="G7" s="48">
        <f t="shared" ref="G7:G22" si="0">D7-F7</f>
        <v>20.900797150897315</v>
      </c>
      <c r="H7" s="46"/>
      <c r="I7" s="93" t="s">
        <v>858</v>
      </c>
      <c r="J7" s="47">
        <v>2023</v>
      </c>
      <c r="K7" s="48">
        <v>50.121679218320622</v>
      </c>
      <c r="L7" s="48">
        <v>26.121938716288795</v>
      </c>
      <c r="M7" s="48">
        <v>13.059517411489816</v>
      </c>
      <c r="N7" s="48">
        <v>10.696864653900771</v>
      </c>
      <c r="O7" s="46"/>
      <c r="P7" s="93" t="s">
        <v>858</v>
      </c>
      <c r="Q7" s="47">
        <v>2023</v>
      </c>
      <c r="R7" s="48">
        <v>56.507544126331368</v>
      </c>
      <c r="S7" s="48">
        <v>30.553759723779621</v>
      </c>
      <c r="T7" s="48">
        <v>41.062999396811932</v>
      </c>
      <c r="U7" s="48">
        <v>31.647186141023084</v>
      </c>
    </row>
    <row r="8" spans="2:22" s="41" customFormat="1">
      <c r="B8" s="94"/>
      <c r="C8" s="49">
        <v>2024</v>
      </c>
      <c r="D8" s="50">
        <v>23.059965673041237</v>
      </c>
      <c r="E8" s="50">
        <v>69.385639160413859</v>
      </c>
      <c r="F8" s="50">
        <v>7.5543951665449072</v>
      </c>
      <c r="G8" s="50">
        <f t="shared" si="0"/>
        <v>15.50557050649633</v>
      </c>
      <c r="H8" s="46"/>
      <c r="I8" s="94"/>
      <c r="J8" s="49">
        <v>2024</v>
      </c>
      <c r="K8" s="50">
        <v>47.053013261240444</v>
      </c>
      <c r="L8" s="50">
        <v>21.950080731210342</v>
      </c>
      <c r="M8" s="50">
        <v>15.221950642573706</v>
      </c>
      <c r="N8" s="50">
        <v>15.774955364975511</v>
      </c>
      <c r="O8" s="46"/>
      <c r="P8" s="94"/>
      <c r="Q8" s="49">
        <v>2024</v>
      </c>
      <c r="R8" s="50">
        <v>58.439839966186142</v>
      </c>
      <c r="S8" s="50">
        <v>28.080091909093433</v>
      </c>
      <c r="T8" s="50">
        <v>39.329864162683421</v>
      </c>
      <c r="U8" s="50">
        <v>26.768416344174728</v>
      </c>
    </row>
    <row r="9" spans="2:22" s="41" customFormat="1" ht="12.75" customHeight="1">
      <c r="B9" s="90" t="s">
        <v>859</v>
      </c>
      <c r="C9" s="47">
        <f>+C7</f>
        <v>2023</v>
      </c>
      <c r="D9" s="48">
        <v>26.106267004517406</v>
      </c>
      <c r="E9" s="48">
        <v>67.124865632251513</v>
      </c>
      <c r="F9" s="48">
        <v>6.7688673632310881</v>
      </c>
      <c r="G9" s="48">
        <f t="shared" si="0"/>
        <v>19.337399641286318</v>
      </c>
      <c r="H9" s="46"/>
      <c r="I9" s="90" t="s">
        <v>859</v>
      </c>
      <c r="J9" s="47">
        <f>+J7</f>
        <v>2023</v>
      </c>
      <c r="K9" s="48">
        <v>33.958903193742962</v>
      </c>
      <c r="L9" s="48">
        <v>27.280571873135035</v>
      </c>
      <c r="M9" s="48">
        <v>22.167370240481521</v>
      </c>
      <c r="N9" s="48">
        <v>16.593154692640486</v>
      </c>
      <c r="O9" s="46"/>
      <c r="P9" s="90" t="s">
        <v>859</v>
      </c>
      <c r="Q9" s="47">
        <f>+Q7</f>
        <v>2023</v>
      </c>
      <c r="R9" s="48">
        <v>57.008018376286351</v>
      </c>
      <c r="S9" s="48">
        <v>23.860191166528871</v>
      </c>
      <c r="T9" s="48">
        <v>29.342703456656739</v>
      </c>
      <c r="U9" s="48">
        <v>34.031837285897041</v>
      </c>
    </row>
    <row r="10" spans="2:22" s="41" customFormat="1">
      <c r="B10" s="90"/>
      <c r="C10" s="49">
        <f>+C8</f>
        <v>2024</v>
      </c>
      <c r="D10" s="50">
        <v>18.497252227895224</v>
      </c>
      <c r="E10" s="50">
        <v>73.426073959540545</v>
      </c>
      <c r="F10" s="50">
        <v>8.0766738125642377</v>
      </c>
      <c r="G10" s="50">
        <f t="shared" si="0"/>
        <v>10.420578415330986</v>
      </c>
      <c r="H10" s="46"/>
      <c r="I10" s="90"/>
      <c r="J10" s="49">
        <f>+J8</f>
        <v>2024</v>
      </c>
      <c r="K10" s="50">
        <v>27.205779408926244</v>
      </c>
      <c r="L10" s="50">
        <v>29.182777291280313</v>
      </c>
      <c r="M10" s="50">
        <v>27.686734196717023</v>
      </c>
      <c r="N10" s="50">
        <v>15.924709103076431</v>
      </c>
      <c r="O10" s="46"/>
      <c r="P10" s="90"/>
      <c r="Q10" s="49">
        <f>+Q8</f>
        <v>2024</v>
      </c>
      <c r="R10" s="50">
        <v>59.030859787710916</v>
      </c>
      <c r="S10" s="50">
        <v>31.88957885167893</v>
      </c>
      <c r="T10" s="50">
        <v>35.001544979972905</v>
      </c>
      <c r="U10" s="50">
        <v>36.578244097576558</v>
      </c>
    </row>
    <row r="11" spans="2:22" s="41" customFormat="1" ht="12.95" customHeight="1">
      <c r="B11" s="93" t="s">
        <v>860</v>
      </c>
      <c r="C11" s="47">
        <v>2023</v>
      </c>
      <c r="D11" s="48">
        <v>27.660816060753696</v>
      </c>
      <c r="E11" s="48">
        <v>54.981600485946061</v>
      </c>
      <c r="F11" s="48">
        <v>17.357583453300251</v>
      </c>
      <c r="G11" s="48">
        <f t="shared" si="0"/>
        <v>10.303232607453445</v>
      </c>
      <c r="H11" s="46"/>
      <c r="I11" s="93" t="s">
        <v>860</v>
      </c>
      <c r="J11" s="47">
        <v>2023</v>
      </c>
      <c r="K11" s="48">
        <v>38.927381703069763</v>
      </c>
      <c r="L11" s="48">
        <v>21.689672348541571</v>
      </c>
      <c r="M11" s="48">
        <v>25.587816425747803</v>
      </c>
      <c r="N11" s="48">
        <v>13.79512952264086</v>
      </c>
      <c r="O11" s="46"/>
      <c r="P11" s="93" t="s">
        <v>860</v>
      </c>
      <c r="Q11" s="47">
        <v>2023</v>
      </c>
      <c r="R11" s="48">
        <v>73.042147597018669</v>
      </c>
      <c r="S11" s="48">
        <v>32.770206329048101</v>
      </c>
      <c r="T11" s="48">
        <v>67.209204315894254</v>
      </c>
      <c r="U11" s="48">
        <v>35.296949261064483</v>
      </c>
    </row>
    <row r="12" spans="2:22" s="41" customFormat="1">
      <c r="B12" s="94"/>
      <c r="C12" s="49">
        <v>2024</v>
      </c>
      <c r="D12" s="50">
        <v>20.139403270432815</v>
      </c>
      <c r="E12" s="50">
        <v>68.180700975585239</v>
      </c>
      <c r="F12" s="50">
        <v>11.679895753981945</v>
      </c>
      <c r="G12" s="50">
        <f t="shared" si="0"/>
        <v>8.45950751645087</v>
      </c>
      <c r="H12" s="46"/>
      <c r="I12" s="94"/>
      <c r="J12" s="49">
        <v>2024</v>
      </c>
      <c r="K12" s="50">
        <v>35.5885955955399</v>
      </c>
      <c r="L12" s="50">
        <v>24.979981656654559</v>
      </c>
      <c r="M12" s="50">
        <v>25.223458984415537</v>
      </c>
      <c r="N12" s="50">
        <v>14.207963763390005</v>
      </c>
      <c r="O12" s="46"/>
      <c r="P12" s="94"/>
      <c r="Q12" s="49">
        <v>2024</v>
      </c>
      <c r="R12" s="50">
        <v>74.394752226758683</v>
      </c>
      <c r="S12" s="50">
        <v>34.89250533107203</v>
      </c>
      <c r="T12" s="50">
        <v>68.300138442622739</v>
      </c>
      <c r="U12" s="50">
        <v>33.685377931610361</v>
      </c>
    </row>
    <row r="13" spans="2:22" s="41" customFormat="1" ht="12.95" customHeight="1">
      <c r="B13" s="90" t="s">
        <v>861</v>
      </c>
      <c r="C13" s="47">
        <v>2023</v>
      </c>
      <c r="D13" s="48">
        <v>9.9362142480315807</v>
      </c>
      <c r="E13" s="48">
        <v>76.603745313425165</v>
      </c>
      <c r="F13" s="48">
        <v>13.460040438543263</v>
      </c>
      <c r="G13" s="48">
        <f t="shared" si="0"/>
        <v>-3.5238261905116826</v>
      </c>
      <c r="H13" s="46"/>
      <c r="I13" s="90" t="s">
        <v>861</v>
      </c>
      <c r="J13" s="47">
        <v>2023</v>
      </c>
      <c r="K13" s="48">
        <v>50.08828755670973</v>
      </c>
      <c r="L13" s="48">
        <v>36.338231948414496</v>
      </c>
      <c r="M13" s="48">
        <v>10.40689000354136</v>
      </c>
      <c r="N13" s="48">
        <v>3.1665904913344178</v>
      </c>
      <c r="O13" s="46"/>
      <c r="P13" s="90" t="s">
        <v>861</v>
      </c>
      <c r="Q13" s="47">
        <v>2023</v>
      </c>
      <c r="R13" s="48">
        <v>60.973075141264708</v>
      </c>
      <c r="S13" s="48">
        <v>67.712440162830688</v>
      </c>
      <c r="T13" s="48">
        <v>39.892746412720363</v>
      </c>
      <c r="U13" s="48">
        <v>34.903670170335047</v>
      </c>
    </row>
    <row r="14" spans="2:22" s="41" customFormat="1">
      <c r="B14" s="90"/>
      <c r="C14" s="49">
        <v>2024</v>
      </c>
      <c r="D14" s="50">
        <v>6.0244871381857994</v>
      </c>
      <c r="E14" s="50">
        <v>80.51547242327095</v>
      </c>
      <c r="F14" s="50">
        <v>13.460040438543263</v>
      </c>
      <c r="G14" s="50">
        <f t="shared" si="0"/>
        <v>-7.4355533003574639</v>
      </c>
      <c r="H14" s="46"/>
      <c r="I14" s="90"/>
      <c r="J14" s="49">
        <v>2024</v>
      </c>
      <c r="K14" s="50">
        <v>45.55304151272685</v>
      </c>
      <c r="L14" s="50">
        <v>23.445530264271031</v>
      </c>
      <c r="M14" s="50">
        <v>29.03969293329088</v>
      </c>
      <c r="N14" s="50">
        <v>1.9617352897112339</v>
      </c>
      <c r="O14" s="46"/>
      <c r="P14" s="90"/>
      <c r="Q14" s="49">
        <v>2024</v>
      </c>
      <c r="R14" s="50">
        <v>56.258950137090672</v>
      </c>
      <c r="S14" s="50">
        <v>74.70348032520954</v>
      </c>
      <c r="T14" s="50">
        <v>37.415016417807713</v>
      </c>
      <c r="U14" s="50">
        <v>38.699073350610604</v>
      </c>
    </row>
    <row r="15" spans="2:22" ht="12.95" customHeight="1">
      <c r="B15" s="93" t="s">
        <v>862</v>
      </c>
      <c r="C15" s="47">
        <f>+C9</f>
        <v>2023</v>
      </c>
      <c r="D15" s="48">
        <v>40.962504803943794</v>
      </c>
      <c r="E15" s="48">
        <v>50.698569607889475</v>
      </c>
      <c r="F15" s="48">
        <v>8.3389255881667292</v>
      </c>
      <c r="G15" s="48">
        <f t="shared" si="0"/>
        <v>32.623579215777063</v>
      </c>
      <c r="I15" s="93" t="s">
        <v>862</v>
      </c>
      <c r="J15" s="47">
        <f>+J9</f>
        <v>2023</v>
      </c>
      <c r="K15" s="48">
        <v>57.672159814749641</v>
      </c>
      <c r="L15" s="48">
        <v>12.589385025754819</v>
      </c>
      <c r="M15" s="48">
        <v>19.632264203644223</v>
      </c>
      <c r="N15" s="48">
        <v>10.106190955851325</v>
      </c>
      <c r="P15" s="93" t="s">
        <v>862</v>
      </c>
      <c r="Q15" s="47">
        <f>+Q9</f>
        <v>2023</v>
      </c>
      <c r="R15" s="48">
        <v>36.129797900367748</v>
      </c>
      <c r="S15" s="48">
        <v>27.707627843906188</v>
      </c>
      <c r="T15" s="48">
        <v>33.456706697367451</v>
      </c>
      <c r="U15" s="48">
        <v>40.873357815332724</v>
      </c>
    </row>
    <row r="16" spans="2:22">
      <c r="B16" s="94"/>
      <c r="C16" s="49">
        <f>+C10</f>
        <v>2024</v>
      </c>
      <c r="D16" s="50">
        <v>14.819248007423923</v>
      </c>
      <c r="E16" s="50">
        <v>53.895072105370083</v>
      </c>
      <c r="F16" s="50">
        <v>31.285679887206001</v>
      </c>
      <c r="G16" s="50">
        <f t="shared" si="0"/>
        <v>-16.466431879782078</v>
      </c>
      <c r="I16" s="94"/>
      <c r="J16" s="49">
        <f>+J10</f>
        <v>2024</v>
      </c>
      <c r="K16" s="50">
        <v>53.913049801874564</v>
      </c>
      <c r="L16" s="50">
        <v>11.688652583752168</v>
      </c>
      <c r="M16" s="50">
        <v>23.963351937453965</v>
      </c>
      <c r="N16" s="50">
        <v>10.434945676919302</v>
      </c>
      <c r="P16" s="94"/>
      <c r="Q16" s="49">
        <f>+Q10</f>
        <v>2024</v>
      </c>
      <c r="R16" s="50">
        <v>38.284207895849768</v>
      </c>
      <c r="S16" s="50">
        <v>30.340593763271244</v>
      </c>
      <c r="T16" s="50">
        <v>30.506863204077039</v>
      </c>
      <c r="U16" s="50">
        <v>41.310745297445727</v>
      </c>
    </row>
    <row r="17" spans="2:21" ht="12.95" customHeight="1">
      <c r="B17" s="90" t="s">
        <v>863</v>
      </c>
      <c r="C17" s="47">
        <v>2023</v>
      </c>
      <c r="D17" s="48">
        <v>20.50488168076928</v>
      </c>
      <c r="E17" s="48">
        <v>65.326800603887705</v>
      </c>
      <c r="F17" s="48">
        <v>14.168317715343015</v>
      </c>
      <c r="G17" s="48">
        <f t="shared" si="0"/>
        <v>6.3365639654262651</v>
      </c>
      <c r="I17" s="90" t="s">
        <v>863</v>
      </c>
      <c r="J17" s="47">
        <v>2023</v>
      </c>
      <c r="K17" s="48">
        <v>40.796876713119673</v>
      </c>
      <c r="L17" s="48">
        <v>27.06082086305992</v>
      </c>
      <c r="M17" s="48">
        <v>23.713750074630148</v>
      </c>
      <c r="N17" s="48">
        <v>8.4285523491902659</v>
      </c>
      <c r="P17" s="90" t="s">
        <v>863</v>
      </c>
      <c r="Q17" s="47">
        <v>2023</v>
      </c>
      <c r="R17" s="48">
        <v>57.228479555303892</v>
      </c>
      <c r="S17" s="48">
        <v>31.553429443421763</v>
      </c>
      <c r="T17" s="48">
        <v>39.247195611957579</v>
      </c>
      <c r="U17" s="48">
        <v>23.69516162158272</v>
      </c>
    </row>
    <row r="18" spans="2:21">
      <c r="B18" s="90"/>
      <c r="C18" s="49">
        <v>2024</v>
      </c>
      <c r="D18" s="50">
        <v>21.677405871490272</v>
      </c>
      <c r="E18" s="50">
        <v>69.294844868154996</v>
      </c>
      <c r="F18" s="50">
        <v>9.027749260354728</v>
      </c>
      <c r="G18" s="50">
        <f t="shared" si="0"/>
        <v>12.649656611135544</v>
      </c>
      <c r="I18" s="90"/>
      <c r="J18" s="49">
        <v>2024</v>
      </c>
      <c r="K18" s="50">
        <v>35.97362106301896</v>
      </c>
      <c r="L18" s="50">
        <v>27.781659718476906</v>
      </c>
      <c r="M18" s="50">
        <v>27.509548618990483</v>
      </c>
      <c r="N18" s="50">
        <v>8.7351705995136495</v>
      </c>
      <c r="P18" s="90"/>
      <c r="Q18" s="49">
        <v>2024</v>
      </c>
      <c r="R18" s="50">
        <v>52.254300828730265</v>
      </c>
      <c r="S18" s="50">
        <v>32.277714036362816</v>
      </c>
      <c r="T18" s="50">
        <v>38.570686170199309</v>
      </c>
      <c r="U18" s="50">
        <v>26.83466025606646</v>
      </c>
    </row>
    <row r="19" spans="2:21" ht="12.95" customHeight="1">
      <c r="B19" s="93" t="s">
        <v>864</v>
      </c>
      <c r="C19" s="47">
        <f>+C13</f>
        <v>2023</v>
      </c>
      <c r="D19" s="48">
        <v>19.725707743210737</v>
      </c>
      <c r="E19" s="48">
        <v>69.237284617658034</v>
      </c>
      <c r="F19" s="48">
        <v>11.037007639131234</v>
      </c>
      <c r="G19" s="48">
        <f t="shared" si="0"/>
        <v>8.6887001040795031</v>
      </c>
      <c r="I19" s="93" t="s">
        <v>864</v>
      </c>
      <c r="J19" s="47">
        <f>+J13</f>
        <v>2023</v>
      </c>
      <c r="K19" s="48">
        <v>52.068101563919491</v>
      </c>
      <c r="L19" s="48">
        <v>27.15491941989686</v>
      </c>
      <c r="M19" s="48">
        <v>14.411434163587334</v>
      </c>
      <c r="N19" s="48">
        <v>6.3655448525963081</v>
      </c>
      <c r="P19" s="93" t="s">
        <v>864</v>
      </c>
      <c r="Q19" s="47">
        <f>+Q13</f>
        <v>2023</v>
      </c>
      <c r="R19" s="48">
        <v>65.111668603795863</v>
      </c>
      <c r="S19" s="48">
        <v>42.307663002915518</v>
      </c>
      <c r="T19" s="48">
        <v>32.609930556791518</v>
      </c>
      <c r="U19" s="48">
        <v>24.898795579192665</v>
      </c>
    </row>
    <row r="20" spans="2:21">
      <c r="B20" s="94"/>
      <c r="C20" s="49">
        <f>+C14</f>
        <v>2024</v>
      </c>
      <c r="D20" s="50">
        <v>28.618106083188433</v>
      </c>
      <c r="E20" s="50">
        <v>55.367245652266469</v>
      </c>
      <c r="F20" s="50">
        <v>16.014648264545105</v>
      </c>
      <c r="G20" s="50">
        <f t="shared" si="0"/>
        <v>12.603457818643328</v>
      </c>
      <c r="I20" s="94"/>
      <c r="J20" s="49">
        <f>+J14</f>
        <v>2024</v>
      </c>
      <c r="K20" s="50">
        <v>50.951279336091886</v>
      </c>
      <c r="L20" s="50">
        <v>24.541720583393424</v>
      </c>
      <c r="M20" s="50">
        <v>15.411180037444408</v>
      </c>
      <c r="N20" s="50">
        <v>9.0958200430702849</v>
      </c>
      <c r="P20" s="94"/>
      <c r="Q20" s="49">
        <f>+Q14</f>
        <v>2024</v>
      </c>
      <c r="R20" s="50">
        <v>60.651316587116106</v>
      </c>
      <c r="S20" s="50">
        <v>38.909877913864491</v>
      </c>
      <c r="T20" s="50">
        <v>28.327660969867928</v>
      </c>
      <c r="U20" s="50">
        <v>18.699800157927633</v>
      </c>
    </row>
    <row r="21" spans="2:21" ht="12.95" customHeight="1">
      <c r="B21" s="90" t="s">
        <v>865</v>
      </c>
      <c r="C21" s="47">
        <v>2023</v>
      </c>
      <c r="D21" s="48">
        <v>11.518288451776858</v>
      </c>
      <c r="E21" s="48">
        <v>77.062372182165944</v>
      </c>
      <c r="F21" s="48">
        <v>11.419339366057198</v>
      </c>
      <c r="G21" s="48">
        <f t="shared" si="0"/>
        <v>9.894908571965999E-2</v>
      </c>
      <c r="I21" s="90" t="s">
        <v>865</v>
      </c>
      <c r="J21" s="47">
        <v>2023</v>
      </c>
      <c r="K21" s="48">
        <v>34.692806794965769</v>
      </c>
      <c r="L21" s="48">
        <v>24.859274082765467</v>
      </c>
      <c r="M21" s="48">
        <v>19.455214603750363</v>
      </c>
      <c r="N21" s="48">
        <v>20.992704518518405</v>
      </c>
      <c r="P21" s="90" t="s">
        <v>865</v>
      </c>
      <c r="Q21" s="47">
        <v>2023</v>
      </c>
      <c r="R21" s="48">
        <v>58.947968811474666</v>
      </c>
      <c r="S21" s="48">
        <v>33.466242784415705</v>
      </c>
      <c r="T21" s="48">
        <v>17.180661682270042</v>
      </c>
      <c r="U21" s="48">
        <v>23.358491897405326</v>
      </c>
    </row>
    <row r="22" spans="2:21">
      <c r="B22" s="90"/>
      <c r="C22" s="49">
        <v>2024</v>
      </c>
      <c r="D22" s="50">
        <v>18.972561905445957</v>
      </c>
      <c r="E22" s="50">
        <v>71.281224127000669</v>
      </c>
      <c r="F22" s="50">
        <v>9.7462139675533592</v>
      </c>
      <c r="G22" s="50">
        <f t="shared" si="0"/>
        <v>9.2263479378925979</v>
      </c>
      <c r="I22" s="90"/>
      <c r="J22" s="49">
        <v>2024</v>
      </c>
      <c r="K22" s="50">
        <v>43.854063284340825</v>
      </c>
      <c r="L22" s="50">
        <v>27.712684435628923</v>
      </c>
      <c r="M22" s="50">
        <v>25.887456995827904</v>
      </c>
      <c r="N22" s="50">
        <v>2.5457952842023381</v>
      </c>
      <c r="P22" s="90"/>
      <c r="Q22" s="49">
        <v>2024</v>
      </c>
      <c r="R22" s="50">
        <v>62.139744268856475</v>
      </c>
      <c r="S22" s="50">
        <v>30.363563753022344</v>
      </c>
      <c r="T22" s="50">
        <v>23.966295304812824</v>
      </c>
      <c r="U22" s="50">
        <v>19.786802808391972</v>
      </c>
    </row>
    <row r="23" spans="2:21">
      <c r="B23" s="88" t="s">
        <v>866</v>
      </c>
      <c r="C23" s="52">
        <v>2023</v>
      </c>
      <c r="D23" s="53">
        <v>26.095267975317881</v>
      </c>
      <c r="E23" s="53">
        <v>62.412639591544867</v>
      </c>
      <c r="F23" s="53">
        <v>11.492092433137245</v>
      </c>
      <c r="G23" s="53">
        <f>+D23-F23</f>
        <v>14.603175542180637</v>
      </c>
      <c r="I23" s="88" t="s">
        <v>866</v>
      </c>
      <c r="J23" s="52">
        <v>2023</v>
      </c>
      <c r="K23" s="53">
        <v>46.585058969981539</v>
      </c>
      <c r="L23" s="53">
        <v>24.778639402615365</v>
      </c>
      <c r="M23" s="53">
        <v>18.420400971138463</v>
      </c>
      <c r="N23" s="53">
        <v>10.215900656264639</v>
      </c>
      <c r="P23" s="88" t="s">
        <v>866</v>
      </c>
      <c r="Q23" s="52">
        <v>2023</v>
      </c>
      <c r="R23" s="53">
        <v>56.279867605197815</v>
      </c>
      <c r="S23" s="53">
        <v>36.603027695424728</v>
      </c>
      <c r="T23" s="53">
        <v>41.414881475771253</v>
      </c>
      <c r="U23" s="53">
        <v>33.666677449887132</v>
      </c>
    </row>
    <row r="24" spans="2:21">
      <c r="B24" s="89"/>
      <c r="C24" s="52">
        <v>2024</v>
      </c>
      <c r="D24" s="53">
        <v>17.285669712429847</v>
      </c>
      <c r="E24" s="53">
        <v>68.263987390122182</v>
      </c>
      <c r="F24" s="53">
        <v>14.450342897447971</v>
      </c>
      <c r="G24" s="53">
        <f>D24-F24</f>
        <v>2.835326814981876</v>
      </c>
      <c r="I24" s="89"/>
      <c r="J24" s="52">
        <v>2024</v>
      </c>
      <c r="K24" s="53">
        <v>42.65122399544731</v>
      </c>
      <c r="L24" s="53">
        <v>22.373871076600167</v>
      </c>
      <c r="M24" s="53">
        <v>24.169944730355397</v>
      </c>
      <c r="N24" s="53">
        <v>10.804960197597129</v>
      </c>
      <c r="P24" s="89"/>
      <c r="Q24" s="52">
        <v>2024</v>
      </c>
      <c r="R24" s="53">
        <v>56.015388838016435</v>
      </c>
      <c r="S24" s="53">
        <v>39.152672041726404</v>
      </c>
      <c r="T24" s="53">
        <v>40.828068007652135</v>
      </c>
      <c r="U24" s="53">
        <v>33.768550390620625</v>
      </c>
    </row>
  </sheetData>
  <mergeCells count="32">
    <mergeCell ref="B2:M2"/>
    <mergeCell ref="N2:V2"/>
    <mergeCell ref="B4:G4"/>
    <mergeCell ref="I4:N4"/>
    <mergeCell ref="P4:U4"/>
    <mergeCell ref="B7:B8"/>
    <mergeCell ref="I7:I8"/>
    <mergeCell ref="P7:P8"/>
    <mergeCell ref="B9:B10"/>
    <mergeCell ref="I9:I10"/>
    <mergeCell ref="P9:P10"/>
    <mergeCell ref="B11:B12"/>
    <mergeCell ref="I11:I12"/>
    <mergeCell ref="P11:P12"/>
    <mergeCell ref="B13:B14"/>
    <mergeCell ref="I13:I14"/>
    <mergeCell ref="P13:P14"/>
    <mergeCell ref="B15:B16"/>
    <mergeCell ref="I15:I16"/>
    <mergeCell ref="P15:P16"/>
    <mergeCell ref="B17:B18"/>
    <mergeCell ref="I17:I18"/>
    <mergeCell ref="P17:P18"/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>
      <selection activeCell="I35" sqref="I35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8" width="12.5703125" style="40" customWidth="1"/>
    <col min="29" max="255" width="8.7109375" style="40"/>
    <col min="256" max="256" width="17" style="40" customWidth="1"/>
    <col min="257" max="261" width="12.7109375" style="40" customWidth="1"/>
    <col min="262" max="262" width="4.7109375" style="40" customWidth="1"/>
    <col min="263" max="263" width="15.28515625" style="40" customWidth="1"/>
    <col min="264" max="269" width="12.7109375" style="40" customWidth="1"/>
    <col min="270" max="270" width="17.5703125" style="40" customWidth="1"/>
    <col min="271" max="511" width="8.7109375" style="40"/>
    <col min="512" max="512" width="17" style="40" customWidth="1"/>
    <col min="513" max="517" width="12.7109375" style="40" customWidth="1"/>
    <col min="518" max="518" width="4.7109375" style="40" customWidth="1"/>
    <col min="519" max="519" width="15.28515625" style="40" customWidth="1"/>
    <col min="520" max="525" width="12.7109375" style="40" customWidth="1"/>
    <col min="526" max="526" width="17.5703125" style="40" customWidth="1"/>
    <col min="527" max="767" width="8.7109375" style="40"/>
    <col min="768" max="768" width="17" style="40" customWidth="1"/>
    <col min="769" max="773" width="12.7109375" style="40" customWidth="1"/>
    <col min="774" max="774" width="4.7109375" style="40" customWidth="1"/>
    <col min="775" max="775" width="15.28515625" style="40" customWidth="1"/>
    <col min="776" max="781" width="12.7109375" style="40" customWidth="1"/>
    <col min="782" max="782" width="17.5703125" style="40" customWidth="1"/>
    <col min="783" max="1023" width="8.7109375" style="40"/>
    <col min="1024" max="1024" width="17" style="40" customWidth="1"/>
    <col min="1025" max="1029" width="12.7109375" style="40" customWidth="1"/>
    <col min="1030" max="1030" width="4.7109375" style="40" customWidth="1"/>
    <col min="1031" max="1031" width="15.28515625" style="40" customWidth="1"/>
    <col min="1032" max="1037" width="12.7109375" style="40" customWidth="1"/>
    <col min="1038" max="1038" width="17.5703125" style="40" customWidth="1"/>
    <col min="1039" max="1279" width="8.7109375" style="40"/>
    <col min="1280" max="1280" width="17" style="40" customWidth="1"/>
    <col min="1281" max="1285" width="12.7109375" style="40" customWidth="1"/>
    <col min="1286" max="1286" width="4.7109375" style="40" customWidth="1"/>
    <col min="1287" max="1287" width="15.28515625" style="40" customWidth="1"/>
    <col min="1288" max="1293" width="12.7109375" style="40" customWidth="1"/>
    <col min="1294" max="1294" width="17.5703125" style="40" customWidth="1"/>
    <col min="1295" max="1535" width="8.7109375" style="40"/>
    <col min="1536" max="1536" width="17" style="40" customWidth="1"/>
    <col min="1537" max="1541" width="12.7109375" style="40" customWidth="1"/>
    <col min="1542" max="1542" width="4.7109375" style="40" customWidth="1"/>
    <col min="1543" max="1543" width="15.28515625" style="40" customWidth="1"/>
    <col min="1544" max="1549" width="12.7109375" style="40" customWidth="1"/>
    <col min="1550" max="1550" width="17.5703125" style="40" customWidth="1"/>
    <col min="1551" max="1791" width="8.7109375" style="40"/>
    <col min="1792" max="1792" width="17" style="40" customWidth="1"/>
    <col min="1793" max="1797" width="12.7109375" style="40" customWidth="1"/>
    <col min="1798" max="1798" width="4.7109375" style="40" customWidth="1"/>
    <col min="1799" max="1799" width="15.28515625" style="40" customWidth="1"/>
    <col min="1800" max="1805" width="12.7109375" style="40" customWidth="1"/>
    <col min="1806" max="1806" width="17.5703125" style="40" customWidth="1"/>
    <col min="1807" max="2047" width="8.7109375" style="40"/>
    <col min="2048" max="2048" width="17" style="40" customWidth="1"/>
    <col min="2049" max="2053" width="12.7109375" style="40" customWidth="1"/>
    <col min="2054" max="2054" width="4.7109375" style="40" customWidth="1"/>
    <col min="2055" max="2055" width="15.28515625" style="40" customWidth="1"/>
    <col min="2056" max="2061" width="12.7109375" style="40" customWidth="1"/>
    <col min="2062" max="2062" width="17.5703125" style="40" customWidth="1"/>
    <col min="2063" max="2303" width="8.7109375" style="40"/>
    <col min="2304" max="2304" width="17" style="40" customWidth="1"/>
    <col min="2305" max="2309" width="12.7109375" style="40" customWidth="1"/>
    <col min="2310" max="2310" width="4.7109375" style="40" customWidth="1"/>
    <col min="2311" max="2311" width="15.28515625" style="40" customWidth="1"/>
    <col min="2312" max="2317" width="12.7109375" style="40" customWidth="1"/>
    <col min="2318" max="2318" width="17.5703125" style="40" customWidth="1"/>
    <col min="2319" max="2559" width="8.7109375" style="40"/>
    <col min="2560" max="2560" width="17" style="40" customWidth="1"/>
    <col min="2561" max="2565" width="12.7109375" style="40" customWidth="1"/>
    <col min="2566" max="2566" width="4.7109375" style="40" customWidth="1"/>
    <col min="2567" max="2567" width="15.28515625" style="40" customWidth="1"/>
    <col min="2568" max="2573" width="12.7109375" style="40" customWidth="1"/>
    <col min="2574" max="2574" width="17.5703125" style="40" customWidth="1"/>
    <col min="2575" max="2815" width="8.7109375" style="40"/>
    <col min="2816" max="2816" width="17" style="40" customWidth="1"/>
    <col min="2817" max="2821" width="12.7109375" style="40" customWidth="1"/>
    <col min="2822" max="2822" width="4.7109375" style="40" customWidth="1"/>
    <col min="2823" max="2823" width="15.28515625" style="40" customWidth="1"/>
    <col min="2824" max="2829" width="12.7109375" style="40" customWidth="1"/>
    <col min="2830" max="2830" width="17.5703125" style="40" customWidth="1"/>
    <col min="2831" max="3071" width="8.7109375" style="40"/>
    <col min="3072" max="3072" width="17" style="40" customWidth="1"/>
    <col min="3073" max="3077" width="12.7109375" style="40" customWidth="1"/>
    <col min="3078" max="3078" width="4.7109375" style="40" customWidth="1"/>
    <col min="3079" max="3079" width="15.28515625" style="40" customWidth="1"/>
    <col min="3080" max="3085" width="12.7109375" style="40" customWidth="1"/>
    <col min="3086" max="3086" width="17.5703125" style="40" customWidth="1"/>
    <col min="3087" max="3327" width="8.7109375" style="40"/>
    <col min="3328" max="3328" width="17" style="40" customWidth="1"/>
    <col min="3329" max="3333" width="12.7109375" style="40" customWidth="1"/>
    <col min="3334" max="3334" width="4.7109375" style="40" customWidth="1"/>
    <col min="3335" max="3335" width="15.28515625" style="40" customWidth="1"/>
    <col min="3336" max="3341" width="12.7109375" style="40" customWidth="1"/>
    <col min="3342" max="3342" width="17.5703125" style="40" customWidth="1"/>
    <col min="3343" max="3583" width="8.7109375" style="40"/>
    <col min="3584" max="3584" width="17" style="40" customWidth="1"/>
    <col min="3585" max="3589" width="12.7109375" style="40" customWidth="1"/>
    <col min="3590" max="3590" width="4.7109375" style="40" customWidth="1"/>
    <col min="3591" max="3591" width="15.28515625" style="40" customWidth="1"/>
    <col min="3592" max="3597" width="12.7109375" style="40" customWidth="1"/>
    <col min="3598" max="3598" width="17.5703125" style="40" customWidth="1"/>
    <col min="3599" max="3839" width="8.7109375" style="40"/>
    <col min="3840" max="3840" width="17" style="40" customWidth="1"/>
    <col min="3841" max="3845" width="12.7109375" style="40" customWidth="1"/>
    <col min="3846" max="3846" width="4.7109375" style="40" customWidth="1"/>
    <col min="3847" max="3847" width="15.28515625" style="40" customWidth="1"/>
    <col min="3848" max="3853" width="12.7109375" style="40" customWidth="1"/>
    <col min="3854" max="3854" width="17.5703125" style="40" customWidth="1"/>
    <col min="3855" max="4095" width="8.7109375" style="40"/>
    <col min="4096" max="4096" width="17" style="40" customWidth="1"/>
    <col min="4097" max="4101" width="12.7109375" style="40" customWidth="1"/>
    <col min="4102" max="4102" width="4.7109375" style="40" customWidth="1"/>
    <col min="4103" max="4103" width="15.28515625" style="40" customWidth="1"/>
    <col min="4104" max="4109" width="12.7109375" style="40" customWidth="1"/>
    <col min="4110" max="4110" width="17.5703125" style="40" customWidth="1"/>
    <col min="4111" max="4351" width="8.7109375" style="40"/>
    <col min="4352" max="4352" width="17" style="40" customWidth="1"/>
    <col min="4353" max="4357" width="12.7109375" style="40" customWidth="1"/>
    <col min="4358" max="4358" width="4.7109375" style="40" customWidth="1"/>
    <col min="4359" max="4359" width="15.28515625" style="40" customWidth="1"/>
    <col min="4360" max="4365" width="12.7109375" style="40" customWidth="1"/>
    <col min="4366" max="4366" width="17.5703125" style="40" customWidth="1"/>
    <col min="4367" max="4607" width="8.7109375" style="40"/>
    <col min="4608" max="4608" width="17" style="40" customWidth="1"/>
    <col min="4609" max="4613" width="12.7109375" style="40" customWidth="1"/>
    <col min="4614" max="4614" width="4.7109375" style="40" customWidth="1"/>
    <col min="4615" max="4615" width="15.28515625" style="40" customWidth="1"/>
    <col min="4616" max="4621" width="12.7109375" style="40" customWidth="1"/>
    <col min="4622" max="4622" width="17.5703125" style="40" customWidth="1"/>
    <col min="4623" max="4863" width="8.7109375" style="40"/>
    <col min="4864" max="4864" width="17" style="40" customWidth="1"/>
    <col min="4865" max="4869" width="12.7109375" style="40" customWidth="1"/>
    <col min="4870" max="4870" width="4.7109375" style="40" customWidth="1"/>
    <col min="4871" max="4871" width="15.28515625" style="40" customWidth="1"/>
    <col min="4872" max="4877" width="12.7109375" style="40" customWidth="1"/>
    <col min="4878" max="4878" width="17.5703125" style="40" customWidth="1"/>
    <col min="4879" max="5119" width="8.7109375" style="40"/>
    <col min="5120" max="5120" width="17" style="40" customWidth="1"/>
    <col min="5121" max="5125" width="12.7109375" style="40" customWidth="1"/>
    <col min="5126" max="5126" width="4.7109375" style="40" customWidth="1"/>
    <col min="5127" max="5127" width="15.28515625" style="40" customWidth="1"/>
    <col min="5128" max="5133" width="12.7109375" style="40" customWidth="1"/>
    <col min="5134" max="5134" width="17.5703125" style="40" customWidth="1"/>
    <col min="5135" max="5375" width="8.7109375" style="40"/>
    <col min="5376" max="5376" width="17" style="40" customWidth="1"/>
    <col min="5377" max="5381" width="12.7109375" style="40" customWidth="1"/>
    <col min="5382" max="5382" width="4.7109375" style="40" customWidth="1"/>
    <col min="5383" max="5383" width="15.28515625" style="40" customWidth="1"/>
    <col min="5384" max="5389" width="12.7109375" style="40" customWidth="1"/>
    <col min="5390" max="5390" width="17.5703125" style="40" customWidth="1"/>
    <col min="5391" max="5631" width="8.7109375" style="40"/>
    <col min="5632" max="5632" width="17" style="40" customWidth="1"/>
    <col min="5633" max="5637" width="12.7109375" style="40" customWidth="1"/>
    <col min="5638" max="5638" width="4.7109375" style="40" customWidth="1"/>
    <col min="5639" max="5639" width="15.28515625" style="40" customWidth="1"/>
    <col min="5640" max="5645" width="12.7109375" style="40" customWidth="1"/>
    <col min="5646" max="5646" width="17.5703125" style="40" customWidth="1"/>
    <col min="5647" max="5887" width="8.7109375" style="40"/>
    <col min="5888" max="5888" width="17" style="40" customWidth="1"/>
    <col min="5889" max="5893" width="12.7109375" style="40" customWidth="1"/>
    <col min="5894" max="5894" width="4.7109375" style="40" customWidth="1"/>
    <col min="5895" max="5895" width="15.28515625" style="40" customWidth="1"/>
    <col min="5896" max="5901" width="12.7109375" style="40" customWidth="1"/>
    <col min="5902" max="5902" width="17.5703125" style="40" customWidth="1"/>
    <col min="5903" max="6143" width="8.7109375" style="40"/>
    <col min="6144" max="6144" width="17" style="40" customWidth="1"/>
    <col min="6145" max="6149" width="12.7109375" style="40" customWidth="1"/>
    <col min="6150" max="6150" width="4.7109375" style="40" customWidth="1"/>
    <col min="6151" max="6151" width="15.28515625" style="40" customWidth="1"/>
    <col min="6152" max="6157" width="12.7109375" style="40" customWidth="1"/>
    <col min="6158" max="6158" width="17.5703125" style="40" customWidth="1"/>
    <col min="6159" max="6399" width="8.7109375" style="40"/>
    <col min="6400" max="6400" width="17" style="40" customWidth="1"/>
    <col min="6401" max="6405" width="12.7109375" style="40" customWidth="1"/>
    <col min="6406" max="6406" width="4.7109375" style="40" customWidth="1"/>
    <col min="6407" max="6407" width="15.28515625" style="40" customWidth="1"/>
    <col min="6408" max="6413" width="12.7109375" style="40" customWidth="1"/>
    <col min="6414" max="6414" width="17.5703125" style="40" customWidth="1"/>
    <col min="6415" max="6655" width="8.7109375" style="40"/>
    <col min="6656" max="6656" width="17" style="40" customWidth="1"/>
    <col min="6657" max="6661" width="12.7109375" style="40" customWidth="1"/>
    <col min="6662" max="6662" width="4.7109375" style="40" customWidth="1"/>
    <col min="6663" max="6663" width="15.28515625" style="40" customWidth="1"/>
    <col min="6664" max="6669" width="12.7109375" style="40" customWidth="1"/>
    <col min="6670" max="6670" width="17.5703125" style="40" customWidth="1"/>
    <col min="6671" max="6911" width="8.7109375" style="40"/>
    <col min="6912" max="6912" width="17" style="40" customWidth="1"/>
    <col min="6913" max="6917" width="12.7109375" style="40" customWidth="1"/>
    <col min="6918" max="6918" width="4.7109375" style="40" customWidth="1"/>
    <col min="6919" max="6919" width="15.28515625" style="40" customWidth="1"/>
    <col min="6920" max="6925" width="12.7109375" style="40" customWidth="1"/>
    <col min="6926" max="6926" width="17.5703125" style="40" customWidth="1"/>
    <col min="6927" max="7167" width="8.7109375" style="40"/>
    <col min="7168" max="7168" width="17" style="40" customWidth="1"/>
    <col min="7169" max="7173" width="12.7109375" style="40" customWidth="1"/>
    <col min="7174" max="7174" width="4.7109375" style="40" customWidth="1"/>
    <col min="7175" max="7175" width="15.28515625" style="40" customWidth="1"/>
    <col min="7176" max="7181" width="12.7109375" style="40" customWidth="1"/>
    <col min="7182" max="7182" width="17.5703125" style="40" customWidth="1"/>
    <col min="7183" max="7423" width="8.7109375" style="40"/>
    <col min="7424" max="7424" width="17" style="40" customWidth="1"/>
    <col min="7425" max="7429" width="12.7109375" style="40" customWidth="1"/>
    <col min="7430" max="7430" width="4.7109375" style="40" customWidth="1"/>
    <col min="7431" max="7431" width="15.28515625" style="40" customWidth="1"/>
    <col min="7432" max="7437" width="12.7109375" style="40" customWidth="1"/>
    <col min="7438" max="7438" width="17.5703125" style="40" customWidth="1"/>
    <col min="7439" max="7679" width="8.7109375" style="40"/>
    <col min="7680" max="7680" width="17" style="40" customWidth="1"/>
    <col min="7681" max="7685" width="12.7109375" style="40" customWidth="1"/>
    <col min="7686" max="7686" width="4.7109375" style="40" customWidth="1"/>
    <col min="7687" max="7687" width="15.28515625" style="40" customWidth="1"/>
    <col min="7688" max="7693" width="12.7109375" style="40" customWidth="1"/>
    <col min="7694" max="7694" width="17.5703125" style="40" customWidth="1"/>
    <col min="7695" max="7935" width="8.7109375" style="40"/>
    <col min="7936" max="7936" width="17" style="40" customWidth="1"/>
    <col min="7937" max="7941" width="12.7109375" style="40" customWidth="1"/>
    <col min="7942" max="7942" width="4.7109375" style="40" customWidth="1"/>
    <col min="7943" max="7943" width="15.28515625" style="40" customWidth="1"/>
    <col min="7944" max="7949" width="12.7109375" style="40" customWidth="1"/>
    <col min="7950" max="7950" width="17.5703125" style="40" customWidth="1"/>
    <col min="7951" max="8191" width="8.7109375" style="40"/>
    <col min="8192" max="8192" width="17" style="40" customWidth="1"/>
    <col min="8193" max="8197" width="12.7109375" style="40" customWidth="1"/>
    <col min="8198" max="8198" width="4.7109375" style="40" customWidth="1"/>
    <col min="8199" max="8199" width="15.28515625" style="40" customWidth="1"/>
    <col min="8200" max="8205" width="12.7109375" style="40" customWidth="1"/>
    <col min="8206" max="8206" width="17.5703125" style="40" customWidth="1"/>
    <col min="8207" max="8447" width="8.7109375" style="40"/>
    <col min="8448" max="8448" width="17" style="40" customWidth="1"/>
    <col min="8449" max="8453" width="12.7109375" style="40" customWidth="1"/>
    <col min="8454" max="8454" width="4.7109375" style="40" customWidth="1"/>
    <col min="8455" max="8455" width="15.28515625" style="40" customWidth="1"/>
    <col min="8456" max="8461" width="12.7109375" style="40" customWidth="1"/>
    <col min="8462" max="8462" width="17.5703125" style="40" customWidth="1"/>
    <col min="8463" max="8703" width="8.7109375" style="40"/>
    <col min="8704" max="8704" width="17" style="40" customWidth="1"/>
    <col min="8705" max="8709" width="12.7109375" style="40" customWidth="1"/>
    <col min="8710" max="8710" width="4.7109375" style="40" customWidth="1"/>
    <col min="8711" max="8711" width="15.28515625" style="40" customWidth="1"/>
    <col min="8712" max="8717" width="12.7109375" style="40" customWidth="1"/>
    <col min="8718" max="8718" width="17.5703125" style="40" customWidth="1"/>
    <col min="8719" max="8959" width="8.7109375" style="40"/>
    <col min="8960" max="8960" width="17" style="40" customWidth="1"/>
    <col min="8961" max="8965" width="12.7109375" style="40" customWidth="1"/>
    <col min="8966" max="8966" width="4.7109375" style="40" customWidth="1"/>
    <col min="8967" max="8967" width="15.28515625" style="40" customWidth="1"/>
    <col min="8968" max="8973" width="12.7109375" style="40" customWidth="1"/>
    <col min="8974" max="8974" width="17.5703125" style="40" customWidth="1"/>
    <col min="8975" max="9215" width="8.7109375" style="40"/>
    <col min="9216" max="9216" width="17" style="40" customWidth="1"/>
    <col min="9217" max="9221" width="12.7109375" style="40" customWidth="1"/>
    <col min="9222" max="9222" width="4.7109375" style="40" customWidth="1"/>
    <col min="9223" max="9223" width="15.28515625" style="40" customWidth="1"/>
    <col min="9224" max="9229" width="12.7109375" style="40" customWidth="1"/>
    <col min="9230" max="9230" width="17.5703125" style="40" customWidth="1"/>
    <col min="9231" max="9471" width="8.7109375" style="40"/>
    <col min="9472" max="9472" width="17" style="40" customWidth="1"/>
    <col min="9473" max="9477" width="12.7109375" style="40" customWidth="1"/>
    <col min="9478" max="9478" width="4.7109375" style="40" customWidth="1"/>
    <col min="9479" max="9479" width="15.28515625" style="40" customWidth="1"/>
    <col min="9480" max="9485" width="12.7109375" style="40" customWidth="1"/>
    <col min="9486" max="9486" width="17.5703125" style="40" customWidth="1"/>
    <col min="9487" max="9727" width="8.7109375" style="40"/>
    <col min="9728" max="9728" width="17" style="40" customWidth="1"/>
    <col min="9729" max="9733" width="12.7109375" style="40" customWidth="1"/>
    <col min="9734" max="9734" width="4.7109375" style="40" customWidth="1"/>
    <col min="9735" max="9735" width="15.28515625" style="40" customWidth="1"/>
    <col min="9736" max="9741" width="12.7109375" style="40" customWidth="1"/>
    <col min="9742" max="9742" width="17.5703125" style="40" customWidth="1"/>
    <col min="9743" max="9983" width="8.7109375" style="40"/>
    <col min="9984" max="9984" width="17" style="40" customWidth="1"/>
    <col min="9985" max="9989" width="12.7109375" style="40" customWidth="1"/>
    <col min="9990" max="9990" width="4.7109375" style="40" customWidth="1"/>
    <col min="9991" max="9991" width="15.28515625" style="40" customWidth="1"/>
    <col min="9992" max="9997" width="12.7109375" style="40" customWidth="1"/>
    <col min="9998" max="9998" width="17.5703125" style="40" customWidth="1"/>
    <col min="9999" max="10239" width="8.7109375" style="40"/>
    <col min="10240" max="10240" width="17" style="40" customWidth="1"/>
    <col min="10241" max="10245" width="12.7109375" style="40" customWidth="1"/>
    <col min="10246" max="10246" width="4.7109375" style="40" customWidth="1"/>
    <col min="10247" max="10247" width="15.28515625" style="40" customWidth="1"/>
    <col min="10248" max="10253" width="12.7109375" style="40" customWidth="1"/>
    <col min="10254" max="10254" width="17.5703125" style="40" customWidth="1"/>
    <col min="10255" max="10495" width="8.7109375" style="40"/>
    <col min="10496" max="10496" width="17" style="40" customWidth="1"/>
    <col min="10497" max="10501" width="12.7109375" style="40" customWidth="1"/>
    <col min="10502" max="10502" width="4.7109375" style="40" customWidth="1"/>
    <col min="10503" max="10503" width="15.28515625" style="40" customWidth="1"/>
    <col min="10504" max="10509" width="12.7109375" style="40" customWidth="1"/>
    <col min="10510" max="10510" width="17.5703125" style="40" customWidth="1"/>
    <col min="10511" max="10751" width="8.7109375" style="40"/>
    <col min="10752" max="10752" width="17" style="40" customWidth="1"/>
    <col min="10753" max="10757" width="12.7109375" style="40" customWidth="1"/>
    <col min="10758" max="10758" width="4.7109375" style="40" customWidth="1"/>
    <col min="10759" max="10759" width="15.28515625" style="40" customWidth="1"/>
    <col min="10760" max="10765" width="12.7109375" style="40" customWidth="1"/>
    <col min="10766" max="10766" width="17.5703125" style="40" customWidth="1"/>
    <col min="10767" max="11007" width="8.7109375" style="40"/>
    <col min="11008" max="11008" width="17" style="40" customWidth="1"/>
    <col min="11009" max="11013" width="12.7109375" style="40" customWidth="1"/>
    <col min="11014" max="11014" width="4.7109375" style="40" customWidth="1"/>
    <col min="11015" max="11015" width="15.28515625" style="40" customWidth="1"/>
    <col min="11016" max="11021" width="12.7109375" style="40" customWidth="1"/>
    <col min="11022" max="11022" width="17.5703125" style="40" customWidth="1"/>
    <col min="11023" max="11263" width="8.7109375" style="40"/>
    <col min="11264" max="11264" width="17" style="40" customWidth="1"/>
    <col min="11265" max="11269" width="12.7109375" style="40" customWidth="1"/>
    <col min="11270" max="11270" width="4.7109375" style="40" customWidth="1"/>
    <col min="11271" max="11271" width="15.28515625" style="40" customWidth="1"/>
    <col min="11272" max="11277" width="12.7109375" style="40" customWidth="1"/>
    <col min="11278" max="11278" width="17.5703125" style="40" customWidth="1"/>
    <col min="11279" max="11519" width="8.7109375" style="40"/>
    <col min="11520" max="11520" width="17" style="40" customWidth="1"/>
    <col min="11521" max="11525" width="12.7109375" style="40" customWidth="1"/>
    <col min="11526" max="11526" width="4.7109375" style="40" customWidth="1"/>
    <col min="11527" max="11527" width="15.28515625" style="40" customWidth="1"/>
    <col min="11528" max="11533" width="12.7109375" style="40" customWidth="1"/>
    <col min="11534" max="11534" width="17.5703125" style="40" customWidth="1"/>
    <col min="11535" max="11775" width="8.7109375" style="40"/>
    <col min="11776" max="11776" width="17" style="40" customWidth="1"/>
    <col min="11777" max="11781" width="12.7109375" style="40" customWidth="1"/>
    <col min="11782" max="11782" width="4.7109375" style="40" customWidth="1"/>
    <col min="11783" max="11783" width="15.28515625" style="40" customWidth="1"/>
    <col min="11784" max="11789" width="12.7109375" style="40" customWidth="1"/>
    <col min="11790" max="11790" width="17.5703125" style="40" customWidth="1"/>
    <col min="11791" max="12031" width="8.7109375" style="40"/>
    <col min="12032" max="12032" width="17" style="40" customWidth="1"/>
    <col min="12033" max="12037" width="12.7109375" style="40" customWidth="1"/>
    <col min="12038" max="12038" width="4.7109375" style="40" customWidth="1"/>
    <col min="12039" max="12039" width="15.28515625" style="40" customWidth="1"/>
    <col min="12040" max="12045" width="12.7109375" style="40" customWidth="1"/>
    <col min="12046" max="12046" width="17.5703125" style="40" customWidth="1"/>
    <col min="12047" max="12287" width="8.7109375" style="40"/>
    <col min="12288" max="12288" width="17" style="40" customWidth="1"/>
    <col min="12289" max="12293" width="12.7109375" style="40" customWidth="1"/>
    <col min="12294" max="12294" width="4.7109375" style="40" customWidth="1"/>
    <col min="12295" max="12295" width="15.28515625" style="40" customWidth="1"/>
    <col min="12296" max="12301" width="12.7109375" style="40" customWidth="1"/>
    <col min="12302" max="12302" width="17.5703125" style="40" customWidth="1"/>
    <col min="12303" max="12543" width="8.7109375" style="40"/>
    <col min="12544" max="12544" width="17" style="40" customWidth="1"/>
    <col min="12545" max="12549" width="12.7109375" style="40" customWidth="1"/>
    <col min="12550" max="12550" width="4.7109375" style="40" customWidth="1"/>
    <col min="12551" max="12551" width="15.28515625" style="40" customWidth="1"/>
    <col min="12552" max="12557" width="12.7109375" style="40" customWidth="1"/>
    <col min="12558" max="12558" width="17.5703125" style="40" customWidth="1"/>
    <col min="12559" max="12799" width="8.7109375" style="40"/>
    <col min="12800" max="12800" width="17" style="40" customWidth="1"/>
    <col min="12801" max="12805" width="12.7109375" style="40" customWidth="1"/>
    <col min="12806" max="12806" width="4.7109375" style="40" customWidth="1"/>
    <col min="12807" max="12807" width="15.28515625" style="40" customWidth="1"/>
    <col min="12808" max="12813" width="12.7109375" style="40" customWidth="1"/>
    <col min="12814" max="12814" width="17.5703125" style="40" customWidth="1"/>
    <col min="12815" max="13055" width="8.7109375" style="40"/>
    <col min="13056" max="13056" width="17" style="40" customWidth="1"/>
    <col min="13057" max="13061" width="12.7109375" style="40" customWidth="1"/>
    <col min="13062" max="13062" width="4.7109375" style="40" customWidth="1"/>
    <col min="13063" max="13063" width="15.28515625" style="40" customWidth="1"/>
    <col min="13064" max="13069" width="12.7109375" style="40" customWidth="1"/>
    <col min="13070" max="13070" width="17.5703125" style="40" customWidth="1"/>
    <col min="13071" max="13311" width="8.7109375" style="40"/>
    <col min="13312" max="13312" width="17" style="40" customWidth="1"/>
    <col min="13313" max="13317" width="12.7109375" style="40" customWidth="1"/>
    <col min="13318" max="13318" width="4.7109375" style="40" customWidth="1"/>
    <col min="13319" max="13319" width="15.28515625" style="40" customWidth="1"/>
    <col min="13320" max="13325" width="12.7109375" style="40" customWidth="1"/>
    <col min="13326" max="13326" width="17.5703125" style="40" customWidth="1"/>
    <col min="13327" max="13567" width="8.7109375" style="40"/>
    <col min="13568" max="13568" width="17" style="40" customWidth="1"/>
    <col min="13569" max="13573" width="12.7109375" style="40" customWidth="1"/>
    <col min="13574" max="13574" width="4.7109375" style="40" customWidth="1"/>
    <col min="13575" max="13575" width="15.28515625" style="40" customWidth="1"/>
    <col min="13576" max="13581" width="12.7109375" style="40" customWidth="1"/>
    <col min="13582" max="13582" width="17.5703125" style="40" customWidth="1"/>
    <col min="13583" max="13823" width="8.7109375" style="40"/>
    <col min="13824" max="13824" width="17" style="40" customWidth="1"/>
    <col min="13825" max="13829" width="12.7109375" style="40" customWidth="1"/>
    <col min="13830" max="13830" width="4.7109375" style="40" customWidth="1"/>
    <col min="13831" max="13831" width="15.28515625" style="40" customWidth="1"/>
    <col min="13832" max="13837" width="12.7109375" style="40" customWidth="1"/>
    <col min="13838" max="13838" width="17.5703125" style="40" customWidth="1"/>
    <col min="13839" max="14079" width="8.7109375" style="40"/>
    <col min="14080" max="14080" width="17" style="40" customWidth="1"/>
    <col min="14081" max="14085" width="12.7109375" style="40" customWidth="1"/>
    <col min="14086" max="14086" width="4.7109375" style="40" customWidth="1"/>
    <col min="14087" max="14087" width="15.28515625" style="40" customWidth="1"/>
    <col min="14088" max="14093" width="12.7109375" style="40" customWidth="1"/>
    <col min="14094" max="14094" width="17.5703125" style="40" customWidth="1"/>
    <col min="14095" max="14335" width="8.7109375" style="40"/>
    <col min="14336" max="14336" width="17" style="40" customWidth="1"/>
    <col min="14337" max="14341" width="12.7109375" style="40" customWidth="1"/>
    <col min="14342" max="14342" width="4.7109375" style="40" customWidth="1"/>
    <col min="14343" max="14343" width="15.28515625" style="40" customWidth="1"/>
    <col min="14344" max="14349" width="12.7109375" style="40" customWidth="1"/>
    <col min="14350" max="14350" width="17.5703125" style="40" customWidth="1"/>
    <col min="14351" max="14591" width="8.7109375" style="40"/>
    <col min="14592" max="14592" width="17" style="40" customWidth="1"/>
    <col min="14593" max="14597" width="12.7109375" style="40" customWidth="1"/>
    <col min="14598" max="14598" width="4.7109375" style="40" customWidth="1"/>
    <col min="14599" max="14599" width="15.28515625" style="40" customWidth="1"/>
    <col min="14600" max="14605" width="12.7109375" style="40" customWidth="1"/>
    <col min="14606" max="14606" width="17.5703125" style="40" customWidth="1"/>
    <col min="14607" max="14847" width="8.7109375" style="40"/>
    <col min="14848" max="14848" width="17" style="40" customWidth="1"/>
    <col min="14849" max="14853" width="12.7109375" style="40" customWidth="1"/>
    <col min="14854" max="14854" width="4.7109375" style="40" customWidth="1"/>
    <col min="14855" max="14855" width="15.28515625" style="40" customWidth="1"/>
    <col min="14856" max="14861" width="12.7109375" style="40" customWidth="1"/>
    <col min="14862" max="14862" width="17.5703125" style="40" customWidth="1"/>
    <col min="14863" max="15103" width="8.7109375" style="40"/>
    <col min="15104" max="15104" width="17" style="40" customWidth="1"/>
    <col min="15105" max="15109" width="12.7109375" style="40" customWidth="1"/>
    <col min="15110" max="15110" width="4.7109375" style="40" customWidth="1"/>
    <col min="15111" max="15111" width="15.28515625" style="40" customWidth="1"/>
    <col min="15112" max="15117" width="12.7109375" style="40" customWidth="1"/>
    <col min="15118" max="15118" width="17.5703125" style="40" customWidth="1"/>
    <col min="15119" max="15359" width="8.7109375" style="40"/>
    <col min="15360" max="15360" width="17" style="40" customWidth="1"/>
    <col min="15361" max="15365" width="12.7109375" style="40" customWidth="1"/>
    <col min="15366" max="15366" width="4.7109375" style="40" customWidth="1"/>
    <col min="15367" max="15367" width="15.28515625" style="40" customWidth="1"/>
    <col min="15368" max="15373" width="12.7109375" style="40" customWidth="1"/>
    <col min="15374" max="15374" width="17.5703125" style="40" customWidth="1"/>
    <col min="15375" max="15615" width="8.7109375" style="40"/>
    <col min="15616" max="15616" width="17" style="40" customWidth="1"/>
    <col min="15617" max="15621" width="12.7109375" style="40" customWidth="1"/>
    <col min="15622" max="15622" width="4.7109375" style="40" customWidth="1"/>
    <col min="15623" max="15623" width="15.28515625" style="40" customWidth="1"/>
    <col min="15624" max="15629" width="12.7109375" style="40" customWidth="1"/>
    <col min="15630" max="15630" width="17.5703125" style="40" customWidth="1"/>
    <col min="15631" max="15871" width="8.7109375" style="40"/>
    <col min="15872" max="15872" width="17" style="40" customWidth="1"/>
    <col min="15873" max="15877" width="12.7109375" style="40" customWidth="1"/>
    <col min="15878" max="15878" width="4.7109375" style="40" customWidth="1"/>
    <col min="15879" max="15879" width="15.28515625" style="40" customWidth="1"/>
    <col min="15880" max="15885" width="12.7109375" style="40" customWidth="1"/>
    <col min="15886" max="15886" width="17.5703125" style="40" customWidth="1"/>
    <col min="15887" max="16127" width="8.7109375" style="40"/>
    <col min="16128" max="16128" width="17" style="40" customWidth="1"/>
    <col min="16129" max="16133" width="12.7109375" style="40" customWidth="1"/>
    <col min="16134" max="16134" width="4.7109375" style="40" customWidth="1"/>
    <col min="16135" max="16135" width="15.28515625" style="40" customWidth="1"/>
    <col min="16136" max="16141" width="12.7109375" style="40" customWidth="1"/>
    <col min="16142" max="16142" width="17.5703125" style="40" customWidth="1"/>
    <col min="16143" max="16384" width="8.7109375" style="40"/>
  </cols>
  <sheetData>
    <row r="1" spans="2:28" ht="12" customHeight="1">
      <c r="B1" s="2" t="s">
        <v>828</v>
      </c>
    </row>
    <row r="2" spans="2:28" ht="24" customHeight="1">
      <c r="B2" s="95" t="s">
        <v>1025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</row>
    <row r="4" spans="2:28" ht="12.95" customHeight="1">
      <c r="B4" s="81" t="s">
        <v>867</v>
      </c>
      <c r="C4" s="81"/>
      <c r="D4" s="81"/>
      <c r="E4" s="81"/>
      <c r="F4" s="81"/>
      <c r="G4" s="81"/>
      <c r="I4" s="81" t="s">
        <v>868</v>
      </c>
      <c r="J4" s="81"/>
      <c r="K4" s="81"/>
      <c r="L4" s="81"/>
      <c r="M4" s="81"/>
      <c r="N4" s="81"/>
      <c r="P4" s="81" t="s">
        <v>869</v>
      </c>
      <c r="Q4" s="81"/>
      <c r="R4" s="81"/>
      <c r="S4" s="81"/>
      <c r="T4" s="81"/>
      <c r="U4" s="81"/>
      <c r="W4" s="81" t="s">
        <v>870</v>
      </c>
      <c r="X4" s="81"/>
      <c r="Y4" s="81"/>
      <c r="Z4" s="81"/>
      <c r="AA4" s="81"/>
      <c r="AB4" s="81"/>
    </row>
    <row r="5" spans="2:28" ht="33.7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846</v>
      </c>
      <c r="L5" s="55" t="s">
        <v>847</v>
      </c>
      <c r="M5" s="55" t="s">
        <v>848</v>
      </c>
      <c r="N5" s="55" t="s">
        <v>849</v>
      </c>
      <c r="P5" s="55" t="s">
        <v>844</v>
      </c>
      <c r="Q5" s="55" t="s">
        <v>845</v>
      </c>
      <c r="R5" s="55" t="s">
        <v>846</v>
      </c>
      <c r="S5" s="55" t="s">
        <v>847</v>
      </c>
      <c r="T5" s="55" t="s">
        <v>848</v>
      </c>
      <c r="U5" s="55" t="s">
        <v>849</v>
      </c>
      <c r="W5" s="55" t="s">
        <v>844</v>
      </c>
      <c r="X5" s="55" t="s">
        <v>845</v>
      </c>
      <c r="Y5" s="55" t="s">
        <v>846</v>
      </c>
      <c r="Z5" s="55" t="s">
        <v>847</v>
      </c>
      <c r="AA5" s="55" t="s">
        <v>848</v>
      </c>
      <c r="AB5" s="55" t="s">
        <v>849</v>
      </c>
    </row>
    <row r="6" spans="2:28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2.95" customHeight="1">
      <c r="B7" s="93" t="s">
        <v>858</v>
      </c>
      <c r="C7" s="47">
        <v>2022</v>
      </c>
      <c r="D7" s="48">
        <v>28.768214805069782</v>
      </c>
      <c r="E7" s="48">
        <v>41.369332389564569</v>
      </c>
      <c r="F7" s="48">
        <v>29.862452805365642</v>
      </c>
      <c r="G7" s="48">
        <f t="shared" ref="G7:G24" si="0">+D7-F7</f>
        <v>-1.09423800029586</v>
      </c>
      <c r="H7" s="46"/>
      <c r="I7" s="93" t="s">
        <v>858</v>
      </c>
      <c r="J7" s="47">
        <v>2022</v>
      </c>
      <c r="K7" s="48">
        <v>27.870356955494287</v>
      </c>
      <c r="L7" s="48">
        <v>52.188800262144888</v>
      </c>
      <c r="M7" s="48">
        <v>19.940842782360825</v>
      </c>
      <c r="N7" s="48">
        <f t="shared" ref="N7:N24" si="1">+K7-M7</f>
        <v>7.9295141731334624</v>
      </c>
      <c r="O7" s="46"/>
      <c r="P7" s="93" t="s">
        <v>858</v>
      </c>
      <c r="Q7" s="47">
        <v>2022</v>
      </c>
      <c r="R7" s="48">
        <v>32.574156916512166</v>
      </c>
      <c r="S7" s="48">
        <v>55.392826780879453</v>
      </c>
      <c r="T7" s="48">
        <v>12.033016302608385</v>
      </c>
      <c r="U7" s="48">
        <f t="shared" ref="U7:U24" si="2">+R7-T7</f>
        <v>20.541140613903782</v>
      </c>
      <c r="W7" s="93" t="s">
        <v>858</v>
      </c>
      <c r="X7" s="47">
        <v>2022</v>
      </c>
      <c r="Y7" s="48">
        <v>16.529756022532869</v>
      </c>
      <c r="Z7" s="48">
        <v>52.003178822812671</v>
      </c>
      <c r="AA7" s="48">
        <v>31.467065154654449</v>
      </c>
      <c r="AB7" s="48">
        <f t="shared" ref="AB7:AB24" si="3">+Y7-AA7</f>
        <v>-14.93730913212158</v>
      </c>
    </row>
    <row r="8" spans="2:28" s="41" customFormat="1">
      <c r="B8" s="94"/>
      <c r="C8" s="49">
        <v>2023</v>
      </c>
      <c r="D8" s="50">
        <v>21.715533836980839</v>
      </c>
      <c r="E8" s="50">
        <v>70.152436730938703</v>
      </c>
      <c r="F8" s="50">
        <v>8.132029432080456</v>
      </c>
      <c r="G8" s="50">
        <f t="shared" si="0"/>
        <v>13.583504404900383</v>
      </c>
      <c r="H8" s="46"/>
      <c r="I8" s="94"/>
      <c r="J8" s="49">
        <v>2023</v>
      </c>
      <c r="K8" s="50">
        <v>23.775934892711756</v>
      </c>
      <c r="L8" s="50">
        <v>64.634961198240376</v>
      </c>
      <c r="M8" s="50">
        <v>11.589103909047873</v>
      </c>
      <c r="N8" s="50">
        <f t="shared" si="1"/>
        <v>12.186830983663883</v>
      </c>
      <c r="O8" s="46"/>
      <c r="P8" s="94"/>
      <c r="Q8" s="49">
        <v>2023</v>
      </c>
      <c r="R8" s="50">
        <v>21.176679922422316</v>
      </c>
      <c r="S8" s="50">
        <v>69.373170936714317</v>
      </c>
      <c r="T8" s="50">
        <v>9.4501491408633669</v>
      </c>
      <c r="U8" s="50">
        <f t="shared" si="2"/>
        <v>11.726530781558949</v>
      </c>
      <c r="W8" s="94"/>
      <c r="X8" s="49">
        <v>2023</v>
      </c>
      <c r="Y8" s="50">
        <v>9.4347926899298145</v>
      </c>
      <c r="Z8" s="50">
        <v>81.796726386152628</v>
      </c>
      <c r="AA8" s="50">
        <v>8.7684809239175561</v>
      </c>
      <c r="AB8" s="50">
        <f t="shared" si="3"/>
        <v>0.66631176601225839</v>
      </c>
    </row>
    <row r="9" spans="2:28" s="41" customFormat="1" ht="12.75" customHeight="1">
      <c r="B9" s="90" t="s">
        <v>859</v>
      </c>
      <c r="C9" s="47">
        <f>+C7</f>
        <v>2022</v>
      </c>
      <c r="D9" s="48">
        <v>29.098375030035726</v>
      </c>
      <c r="E9" s="48">
        <v>58.884926298959002</v>
      </c>
      <c r="F9" s="48">
        <v>12.016698671005265</v>
      </c>
      <c r="G9" s="48">
        <f t="shared" si="0"/>
        <v>17.08167635903046</v>
      </c>
      <c r="H9" s="46"/>
      <c r="I9" s="90" t="s">
        <v>859</v>
      </c>
      <c r="J9" s="47">
        <v>2022</v>
      </c>
      <c r="K9" s="48">
        <v>28.027166280093329</v>
      </c>
      <c r="L9" s="48">
        <v>53.051665587796315</v>
      </c>
      <c r="M9" s="48">
        <v>18.921168132110349</v>
      </c>
      <c r="N9" s="48">
        <f t="shared" si="1"/>
        <v>9.1059981479829801</v>
      </c>
      <c r="O9" s="46"/>
      <c r="P9" s="90" t="s">
        <v>859</v>
      </c>
      <c r="Q9" s="47">
        <v>2022</v>
      </c>
      <c r="R9" s="48">
        <v>24.126015906582133</v>
      </c>
      <c r="S9" s="48">
        <v>59.775322705341232</v>
      </c>
      <c r="T9" s="48">
        <v>16.098661388076636</v>
      </c>
      <c r="U9" s="48">
        <f t="shared" si="2"/>
        <v>8.0273545185054971</v>
      </c>
      <c r="W9" s="90" t="s">
        <v>859</v>
      </c>
      <c r="X9" s="47">
        <v>2022</v>
      </c>
      <c r="Y9" s="48">
        <v>17.521927167879284</v>
      </c>
      <c r="Z9" s="48">
        <v>71.108901929795195</v>
      </c>
      <c r="AA9" s="48">
        <v>11.36917090232553</v>
      </c>
      <c r="AB9" s="48">
        <f t="shared" si="3"/>
        <v>6.1527562655537533</v>
      </c>
    </row>
    <row r="10" spans="2:28" s="41" customFormat="1">
      <c r="B10" s="90"/>
      <c r="C10" s="49">
        <f>+C8</f>
        <v>2023</v>
      </c>
      <c r="D10" s="50">
        <v>25.088488516083117</v>
      </c>
      <c r="E10" s="50">
        <v>71.980440062122383</v>
      </c>
      <c r="F10" s="50">
        <v>2.9310714217944862</v>
      </c>
      <c r="G10" s="50">
        <f t="shared" si="0"/>
        <v>22.157417094288633</v>
      </c>
      <c r="H10" s="46"/>
      <c r="I10" s="90"/>
      <c r="J10" s="49">
        <v>2023</v>
      </c>
      <c r="K10" s="50">
        <v>25.16704996490742</v>
      </c>
      <c r="L10" s="50">
        <v>69.34595046486109</v>
      </c>
      <c r="M10" s="50">
        <v>5.486999570231494</v>
      </c>
      <c r="N10" s="50">
        <f t="shared" si="1"/>
        <v>19.680050394675927</v>
      </c>
      <c r="O10" s="46"/>
      <c r="P10" s="90"/>
      <c r="Q10" s="49">
        <v>2023</v>
      </c>
      <c r="R10" s="50">
        <v>23.199418561515191</v>
      </c>
      <c r="S10" s="50">
        <v>69.920197399127048</v>
      </c>
      <c r="T10" s="50">
        <v>6.8803840393577591</v>
      </c>
      <c r="U10" s="50">
        <f t="shared" si="2"/>
        <v>16.31903452215743</v>
      </c>
      <c r="W10" s="90"/>
      <c r="X10" s="49">
        <v>2023</v>
      </c>
      <c r="Y10" s="50">
        <v>16.88792270805591</v>
      </c>
      <c r="Z10" s="50">
        <v>76.779728028060418</v>
      </c>
      <c r="AA10" s="50">
        <v>6.3323492638836676</v>
      </c>
      <c r="AB10" s="50">
        <f t="shared" si="3"/>
        <v>10.555573444172243</v>
      </c>
    </row>
    <row r="11" spans="2:28" s="41" customFormat="1" ht="12.95" customHeight="1">
      <c r="B11" s="93" t="s">
        <v>860</v>
      </c>
      <c r="C11" s="47">
        <v>2022</v>
      </c>
      <c r="D11" s="48">
        <v>37.999518887070529</v>
      </c>
      <c r="E11" s="48">
        <v>40.700964096031569</v>
      </c>
      <c r="F11" s="48">
        <v>21.299517016897905</v>
      </c>
      <c r="G11" s="48">
        <f t="shared" si="0"/>
        <v>16.700001870172624</v>
      </c>
      <c r="H11" s="46"/>
      <c r="I11" s="93" t="s">
        <v>860</v>
      </c>
      <c r="J11" s="47">
        <v>2022</v>
      </c>
      <c r="K11" s="48">
        <v>41.733369969125761</v>
      </c>
      <c r="L11" s="48">
        <v>37.610635661418911</v>
      </c>
      <c r="M11" s="48">
        <v>20.655994369455335</v>
      </c>
      <c r="N11" s="48">
        <f t="shared" si="1"/>
        <v>21.077375599670425</v>
      </c>
      <c r="O11" s="46"/>
      <c r="P11" s="93" t="s">
        <v>860</v>
      </c>
      <c r="Q11" s="47">
        <v>2022</v>
      </c>
      <c r="R11" s="48">
        <v>33.456731330304763</v>
      </c>
      <c r="S11" s="48">
        <v>40.954627684571889</v>
      </c>
      <c r="T11" s="48">
        <v>25.588640985123345</v>
      </c>
      <c r="U11" s="48">
        <f t="shared" si="2"/>
        <v>7.8680903451814181</v>
      </c>
      <c r="W11" s="93" t="s">
        <v>860</v>
      </c>
      <c r="X11" s="47">
        <v>2022</v>
      </c>
      <c r="Y11" s="48">
        <v>15.551935880266434</v>
      </c>
      <c r="Z11" s="48">
        <v>58.338575201001873</v>
      </c>
      <c r="AA11" s="48">
        <v>26.109488918731692</v>
      </c>
      <c r="AB11" s="48">
        <f t="shared" si="3"/>
        <v>-10.557553038465258</v>
      </c>
    </row>
    <row r="12" spans="2:28" s="41" customFormat="1">
      <c r="B12" s="94"/>
      <c r="C12" s="49">
        <v>2023</v>
      </c>
      <c r="D12" s="50">
        <v>38.833277037249935</v>
      </c>
      <c r="E12" s="50">
        <v>47.803078463118034</v>
      </c>
      <c r="F12" s="50">
        <v>13.363644499632034</v>
      </c>
      <c r="G12" s="50">
        <f t="shared" si="0"/>
        <v>25.469632537617901</v>
      </c>
      <c r="H12" s="46"/>
      <c r="I12" s="94"/>
      <c r="J12" s="49">
        <v>2023</v>
      </c>
      <c r="K12" s="50">
        <v>41.802909170699145</v>
      </c>
      <c r="L12" s="50">
        <v>53.377756327068994</v>
      </c>
      <c r="M12" s="50">
        <v>4.8193345022318574</v>
      </c>
      <c r="N12" s="50">
        <f t="shared" si="1"/>
        <v>36.983574668467284</v>
      </c>
      <c r="O12" s="46"/>
      <c r="P12" s="94"/>
      <c r="Q12" s="49">
        <v>2023</v>
      </c>
      <c r="R12" s="50">
        <v>26.352896797770192</v>
      </c>
      <c r="S12" s="50">
        <v>49.481886166922607</v>
      </c>
      <c r="T12" s="50">
        <v>24.165217035307212</v>
      </c>
      <c r="U12" s="50">
        <f t="shared" si="2"/>
        <v>2.1876797624629809</v>
      </c>
      <c r="W12" s="94"/>
      <c r="X12" s="49">
        <v>2023</v>
      </c>
      <c r="Y12" s="50">
        <v>15.991880089684788</v>
      </c>
      <c r="Z12" s="50">
        <v>70.552815280942795</v>
      </c>
      <c r="AA12" s="50">
        <v>13.455304629372423</v>
      </c>
      <c r="AB12" s="50">
        <f t="shared" si="3"/>
        <v>2.5365754603123651</v>
      </c>
    </row>
    <row r="13" spans="2:28" s="41" customFormat="1" ht="12.95" customHeight="1">
      <c r="B13" s="90" t="s">
        <v>861</v>
      </c>
      <c r="C13" s="47">
        <v>2022</v>
      </c>
      <c r="D13" s="48">
        <v>23.533084548418003</v>
      </c>
      <c r="E13" s="48">
        <v>65.469079926217304</v>
      </c>
      <c r="F13" s="48">
        <v>10.997835525364692</v>
      </c>
      <c r="G13" s="48">
        <f t="shared" si="0"/>
        <v>12.535249023053311</v>
      </c>
      <c r="H13" s="46"/>
      <c r="I13" s="90" t="s">
        <v>861</v>
      </c>
      <c r="J13" s="47">
        <v>2022</v>
      </c>
      <c r="K13" s="48">
        <v>4.6965275531011459</v>
      </c>
      <c r="L13" s="48">
        <v>76.248848037771779</v>
      </c>
      <c r="M13" s="48">
        <v>19.054624409127076</v>
      </c>
      <c r="N13" s="48">
        <f t="shared" si="1"/>
        <v>-14.358096856025931</v>
      </c>
      <c r="O13" s="46"/>
      <c r="P13" s="90" t="s">
        <v>861</v>
      </c>
      <c r="Q13" s="47">
        <v>2022</v>
      </c>
      <c r="R13" s="48">
        <v>18.956810480221051</v>
      </c>
      <c r="S13" s="48">
        <v>75.798398797825456</v>
      </c>
      <c r="T13" s="48">
        <v>5.2447907219534944</v>
      </c>
      <c r="U13" s="48">
        <f t="shared" si="2"/>
        <v>13.712019758267557</v>
      </c>
      <c r="W13" s="90" t="s">
        <v>861</v>
      </c>
      <c r="X13" s="47">
        <v>2022</v>
      </c>
      <c r="Y13" s="48">
        <v>13.765556074945884</v>
      </c>
      <c r="Z13" s="48">
        <v>80.849693451256172</v>
      </c>
      <c r="AA13" s="48">
        <v>5.3847504737979577</v>
      </c>
      <c r="AB13" s="48">
        <f t="shared" si="3"/>
        <v>8.3808056011479266</v>
      </c>
    </row>
    <row r="14" spans="2:28" s="41" customFormat="1">
      <c r="B14" s="90"/>
      <c r="C14" s="49">
        <v>2023</v>
      </c>
      <c r="D14" s="50">
        <v>14.373645467709142</v>
      </c>
      <c r="E14" s="50">
        <v>84.399032932426721</v>
      </c>
      <c r="F14" s="50">
        <v>1.2273215998641369</v>
      </c>
      <c r="G14" s="50">
        <f t="shared" si="0"/>
        <v>13.146323867845005</v>
      </c>
      <c r="H14" s="46"/>
      <c r="I14" s="90"/>
      <c r="J14" s="49">
        <v>2023</v>
      </c>
      <c r="K14" s="50">
        <v>20.79130954343519</v>
      </c>
      <c r="L14" s="50">
        <v>75.468912489195418</v>
      </c>
      <c r="M14" s="50">
        <v>3.7397779673694114</v>
      </c>
      <c r="N14" s="50">
        <f t="shared" si="1"/>
        <v>17.051531576065777</v>
      </c>
      <c r="O14" s="46"/>
      <c r="P14" s="90"/>
      <c r="Q14" s="49">
        <v>2023</v>
      </c>
      <c r="R14" s="50">
        <v>2.9277736408583812</v>
      </c>
      <c r="S14" s="50">
        <v>95.375214612270881</v>
      </c>
      <c r="T14" s="50">
        <v>1.6970117468707318</v>
      </c>
      <c r="U14" s="50">
        <f t="shared" si="2"/>
        <v>1.2307618939876495</v>
      </c>
      <c r="W14" s="90"/>
      <c r="X14" s="49">
        <v>2023</v>
      </c>
      <c r="Y14" s="50">
        <v>1.8310562471999805</v>
      </c>
      <c r="Z14" s="50">
        <v>86.379097180763665</v>
      </c>
      <c r="AA14" s="50">
        <v>11.78984657203636</v>
      </c>
      <c r="AB14" s="50">
        <f t="shared" si="3"/>
        <v>-9.9587903248363805</v>
      </c>
    </row>
    <row r="15" spans="2:28" ht="12.95" customHeight="1">
      <c r="B15" s="93" t="s">
        <v>862</v>
      </c>
      <c r="C15" s="47">
        <f>+C9</f>
        <v>2022</v>
      </c>
      <c r="D15" s="48">
        <v>11.59693360384459</v>
      </c>
      <c r="E15" s="48">
        <v>78.453906386316035</v>
      </c>
      <c r="F15" s="48">
        <v>9.9491600098393853</v>
      </c>
      <c r="G15" s="48">
        <f t="shared" si="0"/>
        <v>1.647773594005205</v>
      </c>
      <c r="I15" s="93" t="s">
        <v>862</v>
      </c>
      <c r="J15" s="47">
        <v>2022</v>
      </c>
      <c r="K15" s="48">
        <v>15.150477148831406</v>
      </c>
      <c r="L15" s="48">
        <v>70.968528388431466</v>
      </c>
      <c r="M15" s="48">
        <v>13.880994462737132</v>
      </c>
      <c r="N15" s="48">
        <f t="shared" si="1"/>
        <v>1.2694826860942747</v>
      </c>
      <c r="P15" s="93" t="s">
        <v>862</v>
      </c>
      <c r="Q15" s="47">
        <v>2022</v>
      </c>
      <c r="R15" s="48">
        <v>9.7071427891682269</v>
      </c>
      <c r="S15" s="48">
        <v>83.39295972734692</v>
      </c>
      <c r="T15" s="48">
        <v>6.8998974834848505</v>
      </c>
      <c r="U15" s="48">
        <f t="shared" si="2"/>
        <v>2.8072453056833764</v>
      </c>
      <c r="W15" s="93" t="s">
        <v>862</v>
      </c>
      <c r="X15" s="47">
        <v>2022</v>
      </c>
      <c r="Y15" s="48">
        <v>9.1451781152062388</v>
      </c>
      <c r="Z15" s="48">
        <v>85.260545031340129</v>
      </c>
      <c r="AA15" s="48">
        <v>5.5942768534536231</v>
      </c>
      <c r="AB15" s="48">
        <f t="shared" si="3"/>
        <v>3.5509012617526157</v>
      </c>
    </row>
    <row r="16" spans="2:28">
      <c r="B16" s="94"/>
      <c r="C16" s="49">
        <f>+C10</f>
        <v>2023</v>
      </c>
      <c r="D16" s="50">
        <v>14.010709512977245</v>
      </c>
      <c r="E16" s="50">
        <v>79.200428227089105</v>
      </c>
      <c r="F16" s="50">
        <v>6.7888622599336479</v>
      </c>
      <c r="G16" s="50">
        <f t="shared" si="0"/>
        <v>7.2218472530435971</v>
      </c>
      <c r="I16" s="94"/>
      <c r="J16" s="49">
        <v>2023</v>
      </c>
      <c r="K16" s="50">
        <v>16.019978103328171</v>
      </c>
      <c r="L16" s="50">
        <v>76.048303493072311</v>
      </c>
      <c r="M16" s="50">
        <v>7.9317184035995174</v>
      </c>
      <c r="N16" s="50">
        <f t="shared" si="1"/>
        <v>8.0882596997286527</v>
      </c>
      <c r="P16" s="94"/>
      <c r="Q16" s="49">
        <v>2023</v>
      </c>
      <c r="R16" s="50">
        <v>11.785369312990712</v>
      </c>
      <c r="S16" s="50">
        <v>81.946821419254661</v>
      </c>
      <c r="T16" s="50">
        <v>6.2678092677546315</v>
      </c>
      <c r="U16" s="50">
        <f t="shared" si="2"/>
        <v>5.5175600452360802</v>
      </c>
      <c r="W16" s="94"/>
      <c r="X16" s="49">
        <v>2023</v>
      </c>
      <c r="Y16" s="50">
        <v>18.160215341250264</v>
      </c>
      <c r="Z16" s="50">
        <v>77.478574372257242</v>
      </c>
      <c r="AA16" s="50">
        <v>4.3612102864924918</v>
      </c>
      <c r="AB16" s="50">
        <f t="shared" si="3"/>
        <v>13.799005054757773</v>
      </c>
    </row>
    <row r="17" spans="2:28" ht="12.95" customHeight="1">
      <c r="B17" s="90" t="s">
        <v>863</v>
      </c>
      <c r="C17" s="47">
        <v>2022</v>
      </c>
      <c r="D17" s="48">
        <v>20.805949605165594</v>
      </c>
      <c r="E17" s="48">
        <v>68.628934177061836</v>
      </c>
      <c r="F17" s="48">
        <v>10.565116217772569</v>
      </c>
      <c r="G17" s="48">
        <f t="shared" si="0"/>
        <v>10.240833387393025</v>
      </c>
      <c r="I17" s="90" t="s">
        <v>863</v>
      </c>
      <c r="J17" s="47">
        <v>2022</v>
      </c>
      <c r="K17" s="48">
        <v>27.725354674907738</v>
      </c>
      <c r="L17" s="48">
        <v>58.380541464808914</v>
      </c>
      <c r="M17" s="48">
        <v>13.894103860283348</v>
      </c>
      <c r="N17" s="48">
        <f t="shared" si="1"/>
        <v>13.83125081462439</v>
      </c>
      <c r="P17" s="90" t="s">
        <v>863</v>
      </c>
      <c r="Q17" s="47">
        <v>2022</v>
      </c>
      <c r="R17" s="48">
        <v>19.27278249294687</v>
      </c>
      <c r="S17" s="48">
        <v>65.01410839094973</v>
      </c>
      <c r="T17" s="48">
        <v>15.713109116103407</v>
      </c>
      <c r="U17" s="48">
        <f t="shared" si="2"/>
        <v>3.5596733768434632</v>
      </c>
      <c r="W17" s="90" t="s">
        <v>863</v>
      </c>
      <c r="X17" s="47">
        <v>2022</v>
      </c>
      <c r="Y17" s="48">
        <v>28.961737319116104</v>
      </c>
      <c r="Z17" s="48">
        <v>59.398453158243925</v>
      </c>
      <c r="AA17" s="48">
        <v>11.639809522639972</v>
      </c>
      <c r="AB17" s="48">
        <f t="shared" si="3"/>
        <v>17.321927796476132</v>
      </c>
    </row>
    <row r="18" spans="2:28">
      <c r="B18" s="90"/>
      <c r="C18" s="49">
        <v>2023</v>
      </c>
      <c r="D18" s="50">
        <v>22.472839655090308</v>
      </c>
      <c r="E18" s="50">
        <v>68.570288689952918</v>
      </c>
      <c r="F18" s="50">
        <v>8.9568716549567675</v>
      </c>
      <c r="G18" s="50">
        <f t="shared" si="0"/>
        <v>13.51596800013354</v>
      </c>
      <c r="I18" s="90"/>
      <c r="J18" s="49">
        <v>2023</v>
      </c>
      <c r="K18" s="50">
        <v>21.49069265506224</v>
      </c>
      <c r="L18" s="50">
        <v>70.809422618655304</v>
      </c>
      <c r="M18" s="50">
        <v>7.6998847262824537</v>
      </c>
      <c r="N18" s="50">
        <f t="shared" si="1"/>
        <v>13.790807928779786</v>
      </c>
      <c r="P18" s="90"/>
      <c r="Q18" s="49">
        <v>2023</v>
      </c>
      <c r="R18" s="50">
        <v>14.809117267874397</v>
      </c>
      <c r="S18" s="50">
        <v>75.587808585091125</v>
      </c>
      <c r="T18" s="50">
        <v>9.6030741470344712</v>
      </c>
      <c r="U18" s="50">
        <f t="shared" si="2"/>
        <v>5.2060431208399258</v>
      </c>
      <c r="W18" s="90"/>
      <c r="X18" s="49">
        <v>2023</v>
      </c>
      <c r="Y18" s="50">
        <v>18.963863043916284</v>
      </c>
      <c r="Z18" s="50">
        <v>71.451761790396745</v>
      </c>
      <c r="AA18" s="50">
        <v>9.5843751656869802</v>
      </c>
      <c r="AB18" s="50">
        <f t="shared" si="3"/>
        <v>9.3794878782293036</v>
      </c>
    </row>
    <row r="19" spans="2:28" ht="12.95" customHeight="1">
      <c r="B19" s="93" t="s">
        <v>864</v>
      </c>
      <c r="C19" s="47">
        <f>+C13</f>
        <v>2022</v>
      </c>
      <c r="D19" s="48">
        <v>28.939134797559134</v>
      </c>
      <c r="E19" s="48">
        <v>62.10419911206462</v>
      </c>
      <c r="F19" s="48">
        <v>8.9566660903762454</v>
      </c>
      <c r="G19" s="48">
        <f t="shared" si="0"/>
        <v>19.982468707182889</v>
      </c>
      <c r="I19" s="93" t="s">
        <v>864</v>
      </c>
      <c r="J19" s="47">
        <v>2022</v>
      </c>
      <c r="K19" s="48">
        <v>33.575087989277336</v>
      </c>
      <c r="L19" s="48">
        <v>57.310343135723997</v>
      </c>
      <c r="M19" s="48">
        <v>9.1145688749986693</v>
      </c>
      <c r="N19" s="48">
        <f t="shared" si="1"/>
        <v>24.460519114278668</v>
      </c>
      <c r="P19" s="93" t="s">
        <v>864</v>
      </c>
      <c r="Q19" s="47">
        <v>2022</v>
      </c>
      <c r="R19" s="48">
        <v>23.765286804349991</v>
      </c>
      <c r="S19" s="48">
        <v>51.892331140691752</v>
      </c>
      <c r="T19" s="48">
        <v>24.342382054958264</v>
      </c>
      <c r="U19" s="48">
        <f t="shared" si="2"/>
        <v>-0.5770952506082736</v>
      </c>
      <c r="W19" s="93" t="s">
        <v>864</v>
      </c>
      <c r="X19" s="47">
        <v>2022</v>
      </c>
      <c r="Y19" s="48">
        <v>14.719780743288839</v>
      </c>
      <c r="Z19" s="48">
        <v>74.347955951145124</v>
      </c>
      <c r="AA19" s="48">
        <v>10.932263305566027</v>
      </c>
      <c r="AB19" s="48">
        <f t="shared" si="3"/>
        <v>3.787517437722812</v>
      </c>
    </row>
    <row r="20" spans="2:28">
      <c r="B20" s="94"/>
      <c r="C20" s="49">
        <f>+C14</f>
        <v>2023</v>
      </c>
      <c r="D20" s="50">
        <v>21.077667466099086</v>
      </c>
      <c r="E20" s="50">
        <v>59.908810907577802</v>
      </c>
      <c r="F20" s="50">
        <v>19.013521626323111</v>
      </c>
      <c r="G20" s="50">
        <f t="shared" si="0"/>
        <v>2.0641458397759749</v>
      </c>
      <c r="I20" s="94"/>
      <c r="J20" s="49">
        <v>2023</v>
      </c>
      <c r="K20" s="50">
        <v>22.577015775214825</v>
      </c>
      <c r="L20" s="50">
        <v>67.199041021478621</v>
      </c>
      <c r="M20" s="50">
        <v>10.223943203306559</v>
      </c>
      <c r="N20" s="50">
        <f t="shared" si="1"/>
        <v>12.353072571908266</v>
      </c>
      <c r="P20" s="94"/>
      <c r="Q20" s="49">
        <v>2023</v>
      </c>
      <c r="R20" s="50">
        <v>23.228430134446377</v>
      </c>
      <c r="S20" s="50">
        <v>53.399302429135069</v>
      </c>
      <c r="T20" s="50">
        <v>23.372267436418554</v>
      </c>
      <c r="U20" s="50">
        <f t="shared" si="2"/>
        <v>-0.14383730197217659</v>
      </c>
      <c r="W20" s="94"/>
      <c r="X20" s="49">
        <v>2023</v>
      </c>
      <c r="Y20" s="50">
        <v>12.391809181923524</v>
      </c>
      <c r="Z20" s="50">
        <v>70.946564300803331</v>
      </c>
      <c r="AA20" s="50">
        <v>16.661626517273142</v>
      </c>
      <c r="AB20" s="50">
        <f t="shared" si="3"/>
        <v>-4.269817335349618</v>
      </c>
    </row>
    <row r="21" spans="2:28" ht="12.95" customHeight="1">
      <c r="B21" s="90" t="s">
        <v>865</v>
      </c>
      <c r="C21" s="47">
        <v>2022</v>
      </c>
      <c r="D21" s="48">
        <v>12.233968066321737</v>
      </c>
      <c r="E21" s="48">
        <v>68.806873898945042</v>
      </c>
      <c r="F21" s="48">
        <v>16.106593489470779</v>
      </c>
      <c r="G21" s="48">
        <f t="shared" si="0"/>
        <v>-3.8726254231490422</v>
      </c>
      <c r="I21" s="90" t="s">
        <v>865</v>
      </c>
      <c r="J21" s="47">
        <v>2022</v>
      </c>
      <c r="K21" s="48">
        <v>20.980594926948683</v>
      </c>
      <c r="L21" s="48">
        <v>63.630470551106249</v>
      </c>
      <c r="M21" s="48">
        <v>12.536369976682598</v>
      </c>
      <c r="N21" s="48">
        <f t="shared" si="1"/>
        <v>8.4442249502660847</v>
      </c>
      <c r="P21" s="90" t="s">
        <v>865</v>
      </c>
      <c r="Q21" s="47">
        <v>2022</v>
      </c>
      <c r="R21" s="48">
        <v>19.762786825008554</v>
      </c>
      <c r="S21" s="48">
        <v>76.349279082442834</v>
      </c>
      <c r="T21" s="48">
        <v>1.0353695472861413</v>
      </c>
      <c r="U21" s="48">
        <f t="shared" si="2"/>
        <v>18.727417277722413</v>
      </c>
      <c r="W21" s="90" t="s">
        <v>865</v>
      </c>
      <c r="X21" s="47">
        <v>2022</v>
      </c>
      <c r="Y21" s="48">
        <v>6.2661564841321011</v>
      </c>
      <c r="Z21" s="48">
        <v>76.901775211421381</v>
      </c>
      <c r="AA21" s="48">
        <v>16.832068304446501</v>
      </c>
      <c r="AB21" s="48">
        <f t="shared" si="3"/>
        <v>-10.565911820314401</v>
      </c>
    </row>
    <row r="22" spans="2:28">
      <c r="B22" s="90"/>
      <c r="C22" s="49">
        <v>2023</v>
      </c>
      <c r="D22" s="50">
        <v>20.119593294224842</v>
      </c>
      <c r="E22" s="50">
        <v>70.341943907981246</v>
      </c>
      <c r="F22" s="50">
        <v>6.6858982525314534</v>
      </c>
      <c r="G22" s="50">
        <f t="shared" si="0"/>
        <v>13.433695041693388</v>
      </c>
      <c r="I22" s="90"/>
      <c r="J22" s="49">
        <v>2023</v>
      </c>
      <c r="K22" s="50">
        <v>30.19503045040652</v>
      </c>
      <c r="L22" s="50">
        <v>61.046111689154287</v>
      </c>
      <c r="M22" s="50">
        <v>5.9062933151767378</v>
      </c>
      <c r="N22" s="50">
        <f t="shared" si="1"/>
        <v>24.288737135229781</v>
      </c>
      <c r="P22" s="90"/>
      <c r="Q22" s="49">
        <v>2023</v>
      </c>
      <c r="R22" s="50">
        <v>20.695541342563128</v>
      </c>
      <c r="S22" s="50">
        <v>67.823219718723792</v>
      </c>
      <c r="T22" s="50">
        <v>8.6286743934506234</v>
      </c>
      <c r="U22" s="50">
        <f t="shared" si="2"/>
        <v>12.066866949112505</v>
      </c>
      <c r="W22" s="90"/>
      <c r="X22" s="49">
        <v>2023</v>
      </c>
      <c r="Y22" s="50">
        <v>14.53064740247903</v>
      </c>
      <c r="Z22" s="50">
        <v>71.830115378592183</v>
      </c>
      <c r="AA22" s="50">
        <v>13.639237218928789</v>
      </c>
      <c r="AB22" s="50">
        <f t="shared" si="3"/>
        <v>0.89141018355024038</v>
      </c>
    </row>
    <row r="23" spans="2:28">
      <c r="B23" s="88" t="s">
        <v>866</v>
      </c>
      <c r="C23" s="52">
        <v>2022</v>
      </c>
      <c r="D23" s="53">
        <v>24.901102048085928</v>
      </c>
      <c r="E23" s="53">
        <v>58.769469142208862</v>
      </c>
      <c r="F23" s="53">
        <v>16.329428809705217</v>
      </c>
      <c r="G23" s="53">
        <f t="shared" si="0"/>
        <v>8.5716732383807113</v>
      </c>
      <c r="I23" s="88" t="s">
        <v>866</v>
      </c>
      <c r="J23" s="52">
        <v>2022</v>
      </c>
      <c r="K23" s="53">
        <v>24.118269145203158</v>
      </c>
      <c r="L23" s="53">
        <v>58.400366925420279</v>
      </c>
      <c r="M23" s="53">
        <v>17.48136392937656</v>
      </c>
      <c r="N23" s="53">
        <f t="shared" si="1"/>
        <v>6.636905215826598</v>
      </c>
      <c r="P23" s="88" t="s">
        <v>866</v>
      </c>
      <c r="Q23" s="52">
        <v>2022</v>
      </c>
      <c r="R23" s="53">
        <v>23.112829608856554</v>
      </c>
      <c r="S23" s="53">
        <v>63.503188883075168</v>
      </c>
      <c r="T23" s="53">
        <v>13.383981508068279</v>
      </c>
      <c r="U23" s="53">
        <f t="shared" si="2"/>
        <v>9.7288481007882748</v>
      </c>
      <c r="W23" s="88" t="s">
        <v>866</v>
      </c>
      <c r="X23" s="52">
        <v>2022</v>
      </c>
      <c r="Y23" s="53">
        <v>16.300460948352079</v>
      </c>
      <c r="Z23" s="53">
        <v>67.810811690154054</v>
      </c>
      <c r="AA23" s="53">
        <v>15.88872736149386</v>
      </c>
      <c r="AB23" s="53">
        <f t="shared" si="3"/>
        <v>0.41173358685821881</v>
      </c>
    </row>
    <row r="24" spans="2:28">
      <c r="B24" s="89"/>
      <c r="C24" s="52">
        <v>2023</v>
      </c>
      <c r="D24" s="53">
        <v>22.303354945367737</v>
      </c>
      <c r="E24" s="53">
        <v>70.759474519311411</v>
      </c>
      <c r="F24" s="53">
        <v>6.9371705353208535</v>
      </c>
      <c r="G24" s="53">
        <f t="shared" si="0"/>
        <v>15.366184410046884</v>
      </c>
      <c r="I24" s="89"/>
      <c r="J24" s="52">
        <v>2023</v>
      </c>
      <c r="K24" s="53">
        <v>24.512131447306437</v>
      </c>
      <c r="L24" s="53">
        <v>68.305307670864877</v>
      </c>
      <c r="M24" s="53">
        <v>7.1825608818286923</v>
      </c>
      <c r="N24" s="53">
        <f t="shared" si="1"/>
        <v>17.329570565477745</v>
      </c>
      <c r="P24" s="89"/>
      <c r="Q24" s="52">
        <v>2023</v>
      </c>
      <c r="R24" s="53">
        <v>17.190203423793658</v>
      </c>
      <c r="S24" s="53">
        <v>73.238488917394278</v>
      </c>
      <c r="T24" s="53">
        <v>9.5713076588120547</v>
      </c>
      <c r="U24" s="53">
        <f t="shared" si="2"/>
        <v>7.6188957649816036</v>
      </c>
      <c r="W24" s="89"/>
      <c r="X24" s="52">
        <v>2023</v>
      </c>
      <c r="Y24" s="53">
        <v>13.35551312239545</v>
      </c>
      <c r="Z24" s="53">
        <v>77.613814808377967</v>
      </c>
      <c r="AA24" s="53">
        <v>9.0306720692265898</v>
      </c>
      <c r="AB24" s="53">
        <f t="shared" si="3"/>
        <v>4.3248410531688606</v>
      </c>
    </row>
  </sheetData>
  <mergeCells count="42"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  <mergeCell ref="B9:B10"/>
    <mergeCell ref="I9:I10"/>
    <mergeCell ref="P9:P10"/>
    <mergeCell ref="W9:W10"/>
    <mergeCell ref="B11:B12"/>
    <mergeCell ref="I11:I12"/>
    <mergeCell ref="P11:P12"/>
    <mergeCell ref="W11:W12"/>
    <mergeCell ref="B13:B14"/>
    <mergeCell ref="I13:I14"/>
    <mergeCell ref="P13:P14"/>
    <mergeCell ref="W13:W14"/>
    <mergeCell ref="B15:B16"/>
    <mergeCell ref="I15:I16"/>
    <mergeCell ref="P15:P16"/>
    <mergeCell ref="W15:W16"/>
    <mergeCell ref="B17:B18"/>
    <mergeCell ref="I17:I18"/>
    <mergeCell ref="P17:P18"/>
    <mergeCell ref="W17:W18"/>
    <mergeCell ref="B19:B20"/>
    <mergeCell ref="I19:I20"/>
    <mergeCell ref="P19:P20"/>
    <mergeCell ref="W19:W20"/>
    <mergeCell ref="B21:B22"/>
    <mergeCell ref="I21:I22"/>
    <mergeCell ref="P21:P22"/>
    <mergeCell ref="W21:W22"/>
    <mergeCell ref="B23:B24"/>
    <mergeCell ref="I23:I24"/>
    <mergeCell ref="P23:P24"/>
    <mergeCell ref="W23:W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>
    <tabColor rgb="FFC9CBE7"/>
  </sheetPr>
  <dimension ref="A1:K217"/>
  <sheetViews>
    <sheetView showGridLines="0" zoomScaleNormal="10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 activeCell="P4" sqref="P4"/>
    </sheetView>
  </sheetViews>
  <sheetFormatPr defaultRowHeight="15"/>
  <sheetData>
    <row r="1" spans="1:11">
      <c r="A1" s="5" t="s">
        <v>1039</v>
      </c>
    </row>
    <row r="2" spans="1:11">
      <c r="A2" s="1" t="s">
        <v>825</v>
      </c>
    </row>
    <row r="3" spans="1:11">
      <c r="A3" s="2"/>
    </row>
    <row r="4" spans="1:11">
      <c r="A4" s="2" t="s">
        <v>1045</v>
      </c>
    </row>
    <row r="5" spans="1:11" ht="15" customHeight="1">
      <c r="A5" s="70" t="s">
        <v>0</v>
      </c>
      <c r="B5" s="64" t="s">
        <v>1040</v>
      </c>
      <c r="C5" s="65"/>
      <c r="D5" s="64" t="s">
        <v>733</v>
      </c>
      <c r="E5" s="65"/>
      <c r="F5" s="64" t="s">
        <v>1041</v>
      </c>
      <c r="G5" s="65"/>
      <c r="H5" s="64" t="s">
        <v>1042</v>
      </c>
      <c r="I5" s="65"/>
      <c r="J5" s="64" t="s">
        <v>1043</v>
      </c>
      <c r="K5" s="65"/>
    </row>
    <row r="6" spans="1:11" ht="45" customHeight="1">
      <c r="A6" s="71"/>
      <c r="B6" s="67"/>
      <c r="C6" s="68"/>
      <c r="D6" s="67"/>
      <c r="E6" s="68"/>
      <c r="F6" s="67"/>
      <c r="G6" s="68"/>
      <c r="H6" s="67"/>
      <c r="I6" s="68"/>
      <c r="J6" s="67"/>
      <c r="K6" s="68"/>
    </row>
    <row r="7" spans="1:11" ht="15" customHeight="1">
      <c r="A7" s="74"/>
      <c r="B7" s="6" t="s">
        <v>3</v>
      </c>
      <c r="C7" s="6" t="s">
        <v>4</v>
      </c>
      <c r="D7" s="6" t="s">
        <v>3</v>
      </c>
      <c r="E7" s="6" t="s">
        <v>4</v>
      </c>
      <c r="F7" s="6" t="s">
        <v>3</v>
      </c>
      <c r="G7" s="6" t="s">
        <v>4</v>
      </c>
      <c r="H7" s="6" t="s">
        <v>3</v>
      </c>
      <c r="I7" s="6" t="s">
        <v>4</v>
      </c>
      <c r="J7" s="6" t="s">
        <v>3</v>
      </c>
      <c r="K7" s="6" t="s">
        <v>4</v>
      </c>
    </row>
    <row r="8" spans="1:11">
      <c r="A8" s="3">
        <v>38899</v>
      </c>
      <c r="B8" s="8">
        <v>2.9697140704958618</v>
      </c>
      <c r="C8" s="8">
        <v>3.227368122517297</v>
      </c>
      <c r="D8" s="10">
        <v>35.359224534573578</v>
      </c>
      <c r="E8" s="8" t="s">
        <v>8</v>
      </c>
      <c r="F8" s="10">
        <v>2.2184038174871197</v>
      </c>
      <c r="G8" s="8" t="s">
        <v>8</v>
      </c>
      <c r="H8" s="10">
        <v>12.88603823321737</v>
      </c>
      <c r="I8" s="8">
        <v>8.6668895124665273</v>
      </c>
      <c r="J8" s="10">
        <v>11.069179701300184</v>
      </c>
      <c r="K8" s="8">
        <v>9.7899074121256433</v>
      </c>
    </row>
    <row r="9" spans="1:11">
      <c r="A9" s="3">
        <v>38930</v>
      </c>
      <c r="B9" s="8">
        <v>2.3189238277664654</v>
      </c>
      <c r="C9" s="8">
        <v>3.0798868045668599</v>
      </c>
      <c r="D9" s="10">
        <v>38.986415030405162</v>
      </c>
      <c r="E9" s="8" t="s">
        <v>8</v>
      </c>
      <c r="F9" s="10">
        <v>1.9526820719231404</v>
      </c>
      <c r="G9" s="8" t="s">
        <v>8</v>
      </c>
      <c r="H9" s="10">
        <v>8.1812946943428315</v>
      </c>
      <c r="I9" s="8">
        <v>6.8209672010060123</v>
      </c>
      <c r="J9" s="10">
        <v>9.8847853705265738</v>
      </c>
      <c r="K9" s="8">
        <v>9.6642779489074204</v>
      </c>
    </row>
    <row r="10" spans="1:11">
      <c r="A10" s="3">
        <v>38961</v>
      </c>
      <c r="B10" s="8">
        <v>3.3066049827365709</v>
      </c>
      <c r="C10" s="8">
        <v>3.4853833290154221</v>
      </c>
      <c r="D10" s="10">
        <v>36.238950282871642</v>
      </c>
      <c r="E10" s="8" t="s">
        <v>8</v>
      </c>
      <c r="F10" s="10">
        <v>2.1833982805028649</v>
      </c>
      <c r="G10" s="8" t="s">
        <v>8</v>
      </c>
      <c r="H10" s="10">
        <v>9.6309754084977808</v>
      </c>
      <c r="I10" s="8">
        <v>7.8077011307963371</v>
      </c>
      <c r="J10" s="10">
        <v>10.251511492562875</v>
      </c>
      <c r="K10" s="8">
        <v>9.7177783100419131</v>
      </c>
    </row>
    <row r="11" spans="1:11">
      <c r="A11" s="3">
        <v>38991</v>
      </c>
      <c r="B11" s="8">
        <v>3.3006497275732198</v>
      </c>
      <c r="C11" s="8">
        <v>2.7180618665034535</v>
      </c>
      <c r="D11" s="10">
        <v>34.058905704095388</v>
      </c>
      <c r="E11" s="8" t="s">
        <v>8</v>
      </c>
      <c r="F11" s="10">
        <v>2.3677773139549414</v>
      </c>
      <c r="G11" s="8" t="s">
        <v>8</v>
      </c>
      <c r="H11" s="10">
        <v>5.4507757993055925</v>
      </c>
      <c r="I11" s="8">
        <v>4.5808415132014639</v>
      </c>
      <c r="J11" s="10">
        <v>8.6108016322233851</v>
      </c>
      <c r="K11" s="8">
        <v>8.1670228961276461</v>
      </c>
    </row>
    <row r="12" spans="1:11">
      <c r="A12" s="3">
        <v>39022</v>
      </c>
      <c r="B12" s="8">
        <v>2.9863843865385618</v>
      </c>
      <c r="C12" s="8">
        <v>2.7989345635852496</v>
      </c>
      <c r="D12" s="10">
        <v>40.085322471843945</v>
      </c>
      <c r="E12" s="8" t="s">
        <v>8</v>
      </c>
      <c r="F12" s="10">
        <v>1.8626336899652107</v>
      </c>
      <c r="G12" s="8" t="s">
        <v>8</v>
      </c>
      <c r="H12" s="10">
        <v>7.3404569881763759</v>
      </c>
      <c r="I12" s="8">
        <v>6.808823889515363</v>
      </c>
      <c r="J12" s="10">
        <v>9.9558463343000199</v>
      </c>
      <c r="K12" s="8">
        <v>9.7323803176632904</v>
      </c>
    </row>
    <row r="13" spans="1:11">
      <c r="A13" s="3">
        <v>39052</v>
      </c>
      <c r="B13" s="8">
        <v>2.0794271789621401</v>
      </c>
      <c r="C13" s="8">
        <v>2.0537937970651146</v>
      </c>
      <c r="D13" s="10">
        <v>33.593088862965999</v>
      </c>
      <c r="E13" s="8" t="s">
        <v>8</v>
      </c>
      <c r="F13" s="10">
        <v>1.61901091414191</v>
      </c>
      <c r="G13" s="8" t="s">
        <v>8</v>
      </c>
      <c r="H13" s="10">
        <v>7.810634906917123</v>
      </c>
      <c r="I13" s="8">
        <v>6.913713105177191</v>
      </c>
      <c r="J13" s="10">
        <v>8.7691225133746329</v>
      </c>
      <c r="K13" s="8">
        <v>8.4744022352653694</v>
      </c>
    </row>
    <row r="14" spans="1:11">
      <c r="A14" s="3">
        <v>39083</v>
      </c>
      <c r="B14" s="8">
        <v>2.4952693630045939</v>
      </c>
      <c r="C14" s="8">
        <v>2.2299759760768785</v>
      </c>
      <c r="D14" s="10">
        <v>29.98171254047719</v>
      </c>
      <c r="E14" s="8" t="s">
        <v>8</v>
      </c>
      <c r="F14" s="10">
        <v>1.7413310395626571</v>
      </c>
      <c r="G14" s="8" t="s">
        <v>8</v>
      </c>
      <c r="H14" s="10">
        <v>4.4011703352348794</v>
      </c>
      <c r="I14" s="8">
        <v>3.4859934203283163</v>
      </c>
      <c r="J14" s="10">
        <v>7.3105171991072897</v>
      </c>
      <c r="K14" s="8">
        <v>6.9378636339751676</v>
      </c>
    </row>
    <row r="15" spans="1:11">
      <c r="A15" s="3">
        <v>39114</v>
      </c>
      <c r="B15" s="8">
        <v>1.2629713309977799</v>
      </c>
      <c r="C15" s="8">
        <v>1.2852475133720165</v>
      </c>
      <c r="D15" s="10">
        <v>41.418226434652766</v>
      </c>
      <c r="E15" s="8" t="s">
        <v>8</v>
      </c>
      <c r="F15" s="10">
        <v>2.0582896579968208</v>
      </c>
      <c r="G15" s="8" t="s">
        <v>8</v>
      </c>
      <c r="H15" s="10">
        <v>6.0379548803362582</v>
      </c>
      <c r="I15" s="8">
        <v>8.918078278691004</v>
      </c>
      <c r="J15" s="10">
        <v>9.4008936386544484</v>
      </c>
      <c r="K15" s="8">
        <v>10.349769918626116</v>
      </c>
    </row>
    <row r="16" spans="1:11">
      <c r="A16" s="3">
        <v>39142</v>
      </c>
      <c r="B16" s="8">
        <v>1.2971431255555672</v>
      </c>
      <c r="C16" s="8">
        <v>1.800608053571187</v>
      </c>
      <c r="D16" s="10">
        <v>49.515354574947565</v>
      </c>
      <c r="E16" s="8" t="s">
        <v>8</v>
      </c>
      <c r="F16" s="10">
        <v>3.1121035027876043</v>
      </c>
      <c r="G16" s="8" t="s">
        <v>8</v>
      </c>
      <c r="H16" s="10">
        <v>1.7793215665117583</v>
      </c>
      <c r="I16" s="8">
        <v>3.6593202622435377</v>
      </c>
      <c r="J16" s="10">
        <v>9.5549177454648166</v>
      </c>
      <c r="K16" s="8">
        <v>10.309002428347849</v>
      </c>
    </row>
    <row r="17" spans="1:11">
      <c r="A17" s="3">
        <v>39173</v>
      </c>
      <c r="B17" s="8">
        <v>1.7454482201368804</v>
      </c>
      <c r="C17" s="8">
        <v>1.3797928341194425</v>
      </c>
      <c r="D17" s="10">
        <v>48.03559787779875</v>
      </c>
      <c r="E17" s="8" t="s">
        <v>8</v>
      </c>
      <c r="F17" s="10">
        <v>2.6496271559653932</v>
      </c>
      <c r="G17" s="8" t="s">
        <v>8</v>
      </c>
      <c r="H17" s="10">
        <v>2.6662076299600499</v>
      </c>
      <c r="I17" s="8">
        <v>4.9923673003425098</v>
      </c>
      <c r="J17" s="10">
        <v>9.6232876873331978</v>
      </c>
      <c r="K17" s="8">
        <v>10.283956066879311</v>
      </c>
    </row>
    <row r="18" spans="1:11">
      <c r="A18" s="3">
        <v>39203</v>
      </c>
      <c r="B18" s="8">
        <v>4.2898902952735209</v>
      </c>
      <c r="C18" s="8">
        <v>4.6788441640033849</v>
      </c>
      <c r="D18" s="10">
        <v>49.00532244549936</v>
      </c>
      <c r="E18" s="8" t="s">
        <v>8</v>
      </c>
      <c r="F18" s="10">
        <v>3.6735315958349739</v>
      </c>
      <c r="G18" s="8" t="s">
        <v>8</v>
      </c>
      <c r="H18" s="10">
        <v>4.6201308768824463</v>
      </c>
      <c r="I18" s="8">
        <v>6.2323020812396983</v>
      </c>
      <c r="J18" s="10">
        <v>11.361927602549743</v>
      </c>
      <c r="K18" s="8">
        <v>11.996795825113576</v>
      </c>
    </row>
    <row r="19" spans="1:11">
      <c r="A19" s="3">
        <v>39234</v>
      </c>
      <c r="B19" s="8">
        <v>10.420856066598697</v>
      </c>
      <c r="C19" s="8">
        <v>9.5981124515564211</v>
      </c>
      <c r="D19" s="10">
        <v>36.507373602703964</v>
      </c>
      <c r="E19" s="8" t="s">
        <v>8</v>
      </c>
      <c r="F19" s="10">
        <v>3.4398645628391455</v>
      </c>
      <c r="G19" s="8" t="s">
        <v>8</v>
      </c>
      <c r="H19" s="10">
        <v>5.3682140907586486</v>
      </c>
      <c r="I19" s="8">
        <v>5.1318849880298387</v>
      </c>
      <c r="J19" s="10">
        <v>11.252883813351032</v>
      </c>
      <c r="K19" s="8">
        <v>10.94884837531959</v>
      </c>
    </row>
    <row r="20" spans="1:11">
      <c r="A20" s="3">
        <v>39264</v>
      </c>
      <c r="B20" s="8">
        <v>3.6476330468571314</v>
      </c>
      <c r="C20" s="8">
        <v>4.0191252908747606</v>
      </c>
      <c r="D20" s="10">
        <v>39.630192059131922</v>
      </c>
      <c r="E20" s="8" t="s">
        <v>8</v>
      </c>
      <c r="F20" s="10">
        <v>6.8838440554549685</v>
      </c>
      <c r="G20" s="8" t="s">
        <v>8</v>
      </c>
      <c r="H20" s="10">
        <v>5.919975560614847</v>
      </c>
      <c r="I20" s="8">
        <v>4.2363193176557266</v>
      </c>
      <c r="J20" s="10">
        <v>10.884093965418257</v>
      </c>
      <c r="K20" s="8">
        <v>10.435341712993422</v>
      </c>
    </row>
    <row r="21" spans="1:11">
      <c r="A21" s="3">
        <v>39295</v>
      </c>
      <c r="B21" s="8">
        <v>3.3516737437089854</v>
      </c>
      <c r="C21" s="8">
        <v>4.5365216891180689</v>
      </c>
      <c r="D21" s="10">
        <v>36.852007363562677</v>
      </c>
      <c r="E21" s="8" t="s">
        <v>8</v>
      </c>
      <c r="F21" s="10">
        <v>4.8371564488835981</v>
      </c>
      <c r="G21" s="8" t="s">
        <v>8</v>
      </c>
      <c r="H21" s="10">
        <v>8.1246797558424522</v>
      </c>
      <c r="I21" s="8">
        <v>7.0091858063191648</v>
      </c>
      <c r="J21" s="10">
        <v>10.595026171451321</v>
      </c>
      <c r="K21" s="8">
        <v>10.556340420511294</v>
      </c>
    </row>
    <row r="22" spans="1:11">
      <c r="A22" s="3">
        <v>39326</v>
      </c>
      <c r="B22" s="8">
        <v>3.7379664258506695</v>
      </c>
      <c r="C22" s="8">
        <v>3.9888134374794659</v>
      </c>
      <c r="D22" s="10">
        <v>34.748372163917594</v>
      </c>
      <c r="E22" s="8" t="s">
        <v>8</v>
      </c>
      <c r="F22" s="10">
        <v>3.250435463175362</v>
      </c>
      <c r="G22" s="8" t="s">
        <v>8</v>
      </c>
      <c r="H22" s="10">
        <v>5.710975341012924</v>
      </c>
      <c r="I22" s="8">
        <v>4.6483808874813741</v>
      </c>
      <c r="J22" s="10">
        <v>9.1990079304247789</v>
      </c>
      <c r="K22" s="8">
        <v>8.9203055963751847</v>
      </c>
    </row>
    <row r="23" spans="1:11">
      <c r="A23" s="3">
        <v>39356</v>
      </c>
      <c r="B23" s="8">
        <v>4.922696408556682</v>
      </c>
      <c r="C23" s="8">
        <v>4.0108292097414528</v>
      </c>
      <c r="D23" s="10">
        <v>36.65915089567315</v>
      </c>
      <c r="E23" s="8" t="s">
        <v>8</v>
      </c>
      <c r="F23" s="10">
        <v>2.2788760573738331</v>
      </c>
      <c r="G23" s="8" t="s">
        <v>8</v>
      </c>
      <c r="H23" s="10">
        <v>10.106792478855201</v>
      </c>
      <c r="I23" s="8">
        <v>8.2557115204050611</v>
      </c>
      <c r="J23" s="10">
        <v>11.036775246152731</v>
      </c>
      <c r="K23" s="8">
        <v>10.179634833589979</v>
      </c>
    </row>
    <row r="24" spans="1:11">
      <c r="A24" s="3">
        <v>39387</v>
      </c>
      <c r="B24" s="8">
        <v>2.4192941413269362</v>
      </c>
      <c r="C24" s="8">
        <v>2.2011746996486856</v>
      </c>
      <c r="D24" s="10">
        <v>27.104369150128278</v>
      </c>
      <c r="E24" s="8" t="s">
        <v>8</v>
      </c>
      <c r="F24" s="10">
        <v>1.9845555990787602</v>
      </c>
      <c r="G24" s="8" t="s">
        <v>8</v>
      </c>
      <c r="H24" s="10">
        <v>12.126755582244982</v>
      </c>
      <c r="I24" s="8">
        <v>11.676530090137698</v>
      </c>
      <c r="J24" s="10">
        <v>9.4187296217162508</v>
      </c>
      <c r="K24" s="8">
        <v>9.2112638408270708</v>
      </c>
    </row>
    <row r="25" spans="1:11">
      <c r="A25" s="3">
        <v>39417</v>
      </c>
      <c r="B25" s="8">
        <v>2.5349963183530142</v>
      </c>
      <c r="C25" s="8">
        <v>2.4478953051570214</v>
      </c>
      <c r="D25" s="10">
        <v>44.262502123726769</v>
      </c>
      <c r="E25" s="8" t="s">
        <v>8</v>
      </c>
      <c r="F25" s="10">
        <v>1.7261081004691492</v>
      </c>
      <c r="G25" s="8" t="s">
        <v>8</v>
      </c>
      <c r="H25" s="10">
        <v>7.4768436806181464</v>
      </c>
      <c r="I25" s="8">
        <v>6.3757675591777927</v>
      </c>
      <c r="J25" s="10">
        <v>10.595538595705762</v>
      </c>
      <c r="K25" s="8">
        <v>10.211130217847963</v>
      </c>
    </row>
    <row r="26" spans="1:11">
      <c r="A26" s="3">
        <v>39448</v>
      </c>
      <c r="B26" s="8">
        <v>2.974580915342532</v>
      </c>
      <c r="C26" s="8">
        <v>2.6829703442587389</v>
      </c>
      <c r="D26" s="10">
        <v>42.24923449317351</v>
      </c>
      <c r="E26" s="8" t="s">
        <v>8</v>
      </c>
      <c r="F26" s="10">
        <v>1.6340581622209274</v>
      </c>
      <c r="G26" s="8" t="s">
        <v>8</v>
      </c>
      <c r="H26" s="10">
        <v>8.6295544750275912</v>
      </c>
      <c r="I26" s="8">
        <v>7.246360896900355</v>
      </c>
      <c r="J26" s="10">
        <v>10.66170479308764</v>
      </c>
      <c r="K26" s="8">
        <v>10.113080090363574</v>
      </c>
    </row>
    <row r="27" spans="1:11">
      <c r="A27" s="3">
        <v>39479</v>
      </c>
      <c r="B27" s="8">
        <v>2.5154829013582001</v>
      </c>
      <c r="C27" s="8">
        <v>2.5494862225929724</v>
      </c>
      <c r="D27" s="10">
        <v>50.021055542605851</v>
      </c>
      <c r="E27" s="8" t="s">
        <v>8</v>
      </c>
      <c r="F27" s="10">
        <v>1.6537390917684212</v>
      </c>
      <c r="G27" s="8" t="s">
        <v>8</v>
      </c>
      <c r="H27" s="10">
        <v>2.7325861521990382</v>
      </c>
      <c r="I27" s="8">
        <v>3.6413594220646366</v>
      </c>
      <c r="J27" s="10">
        <v>9.7398066543534103</v>
      </c>
      <c r="K27" s="8">
        <v>10.058257287079689</v>
      </c>
    </row>
    <row r="28" spans="1:11">
      <c r="A28" s="3">
        <v>39508</v>
      </c>
      <c r="B28" s="8">
        <v>3.542850548993095</v>
      </c>
      <c r="C28" s="8">
        <v>4.8530935303093194</v>
      </c>
      <c r="D28" s="10">
        <v>42.026622256520298</v>
      </c>
      <c r="E28" s="8" t="s">
        <v>8</v>
      </c>
      <c r="F28" s="10">
        <v>1.3529392528479949</v>
      </c>
      <c r="G28" s="8" t="s">
        <v>8</v>
      </c>
      <c r="H28" s="10">
        <v>1.0596719529348375</v>
      </c>
      <c r="I28" s="8">
        <v>1.8398893242030532</v>
      </c>
      <c r="J28" s="10">
        <v>8.1346049770186841</v>
      </c>
      <c r="K28" s="8">
        <v>8.749444282536313</v>
      </c>
    </row>
    <row r="29" spans="1:11">
      <c r="A29" s="3">
        <v>39539</v>
      </c>
      <c r="B29" s="8">
        <v>11.384037987358672</v>
      </c>
      <c r="C29" s="8">
        <v>9.2983834246350483</v>
      </c>
      <c r="D29" s="10">
        <v>42.836835325160415</v>
      </c>
      <c r="E29" s="8" t="s">
        <v>8</v>
      </c>
      <c r="F29" s="10">
        <v>2.0677994638751613</v>
      </c>
      <c r="G29" s="8" t="s">
        <v>8</v>
      </c>
      <c r="H29" s="10">
        <v>2.9010332342116403</v>
      </c>
      <c r="I29" s="8">
        <v>5.0486908004762805</v>
      </c>
      <c r="J29" s="10">
        <v>11.147114892040587</v>
      </c>
      <c r="K29" s="8">
        <v>11.322387684845788</v>
      </c>
    </row>
    <row r="30" spans="1:11">
      <c r="A30" s="3">
        <v>39569</v>
      </c>
      <c r="B30" s="8">
        <v>3.6564454435745581</v>
      </c>
      <c r="C30" s="8">
        <v>4.0627165952610929</v>
      </c>
      <c r="D30" s="10">
        <v>40.414080847662525</v>
      </c>
      <c r="E30" s="8" t="s">
        <v>8</v>
      </c>
      <c r="F30" s="10">
        <v>1.994562334950466</v>
      </c>
      <c r="G30" s="8" t="s">
        <v>8</v>
      </c>
      <c r="H30" s="10">
        <v>5.1322886776951684</v>
      </c>
      <c r="I30" s="8">
        <v>6.5186499142915206</v>
      </c>
      <c r="J30" s="10">
        <v>9.4545291611665068</v>
      </c>
      <c r="K30" s="8">
        <v>10.034792654932225</v>
      </c>
    </row>
    <row r="31" spans="1:11">
      <c r="A31" s="3">
        <v>39600</v>
      </c>
      <c r="B31" s="8">
        <v>5.20297092306126</v>
      </c>
      <c r="C31" s="8">
        <v>4.86299697143816</v>
      </c>
      <c r="D31" s="10">
        <v>40.296307096922071</v>
      </c>
      <c r="E31" s="8" t="s">
        <v>8</v>
      </c>
      <c r="F31" s="10">
        <v>3.3626453975944166</v>
      </c>
      <c r="G31" s="8" t="s">
        <v>8</v>
      </c>
      <c r="H31" s="10">
        <v>8.1056430127369392</v>
      </c>
      <c r="I31" s="8">
        <v>8.2251597326016341</v>
      </c>
      <c r="J31" s="10">
        <v>11.186612557616419</v>
      </c>
      <c r="K31" s="8">
        <v>11.13668855018599</v>
      </c>
    </row>
    <row r="32" spans="1:11">
      <c r="A32" s="3">
        <v>39630</v>
      </c>
      <c r="B32" s="8">
        <v>6.4279477708735238</v>
      </c>
      <c r="C32" s="8">
        <v>6.9444549704306677</v>
      </c>
      <c r="D32" s="10">
        <v>33.487550857564003</v>
      </c>
      <c r="E32" s="8" t="s">
        <v>8</v>
      </c>
      <c r="F32" s="10">
        <v>3.7419324162517089</v>
      </c>
      <c r="G32" s="8" t="s">
        <v>8</v>
      </c>
      <c r="H32" s="10">
        <v>13.42532025630741</v>
      </c>
      <c r="I32" s="8">
        <v>10.524630942595635</v>
      </c>
      <c r="J32" s="10">
        <v>12.360251711543441</v>
      </c>
      <c r="K32" s="8">
        <v>11.510389296391688</v>
      </c>
    </row>
    <row r="33" spans="1:11">
      <c r="A33" s="3">
        <v>39661</v>
      </c>
      <c r="B33" s="8">
        <v>5.1362604352373156</v>
      </c>
      <c r="C33" s="8">
        <v>7.0519267632114664</v>
      </c>
      <c r="D33" s="10">
        <v>42.40371237457741</v>
      </c>
      <c r="E33" s="8" t="s">
        <v>8</v>
      </c>
      <c r="F33" s="10">
        <v>4.4727879861396449</v>
      </c>
      <c r="G33" s="8" t="s">
        <v>8</v>
      </c>
      <c r="H33" s="10">
        <v>9.0162261545957367</v>
      </c>
      <c r="I33" s="8">
        <v>7.8939630148669808</v>
      </c>
      <c r="J33" s="10">
        <v>12.069564669956</v>
      </c>
      <c r="K33" s="8">
        <v>12.1980759802055</v>
      </c>
    </row>
    <row r="34" spans="1:11">
      <c r="A34" s="3">
        <v>39692</v>
      </c>
      <c r="B34" s="8">
        <v>7.4814354802716645</v>
      </c>
      <c r="C34" s="8">
        <v>8.1073269675492075</v>
      </c>
      <c r="D34" s="10">
        <v>40.53284778298859</v>
      </c>
      <c r="E34" s="8" t="s">
        <v>8</v>
      </c>
      <c r="F34" s="10">
        <v>1.8885992954478716</v>
      </c>
      <c r="G34" s="8" t="s">
        <v>8</v>
      </c>
      <c r="H34" s="10">
        <v>12.777305114546216</v>
      </c>
      <c r="I34" s="8">
        <v>10.85392882801758</v>
      </c>
      <c r="J34" s="10">
        <v>13.069862060155616</v>
      </c>
      <c r="K34" s="8">
        <v>12.581875546524689</v>
      </c>
    </row>
    <row r="35" spans="1:11">
      <c r="A35" s="3">
        <v>39722</v>
      </c>
      <c r="B35" s="8">
        <v>11.219840900129189</v>
      </c>
      <c r="C35" s="8">
        <v>9.0157731928123486</v>
      </c>
      <c r="D35" s="10">
        <v>43.878948263486926</v>
      </c>
      <c r="E35" s="8" t="s">
        <v>8</v>
      </c>
      <c r="F35" s="10">
        <v>5.7947579149250839</v>
      </c>
      <c r="G35" s="8" t="s">
        <v>8</v>
      </c>
      <c r="H35" s="10">
        <v>11.284228389605058</v>
      </c>
      <c r="I35" s="8">
        <v>8.9547272071888937</v>
      </c>
      <c r="J35" s="10">
        <v>15.006445974755998</v>
      </c>
      <c r="K35" s="8">
        <v>13.625929727378036</v>
      </c>
    </row>
    <row r="36" spans="1:11">
      <c r="A36" s="3">
        <v>39753</v>
      </c>
      <c r="B36" s="8">
        <v>17.087550043724058</v>
      </c>
      <c r="C36" s="8">
        <v>15.102503890346375</v>
      </c>
      <c r="D36" s="10">
        <v>41.597928759385518</v>
      </c>
      <c r="E36" s="8" t="s">
        <v>8</v>
      </c>
      <c r="F36" s="10">
        <v>4.8361369269964749</v>
      </c>
      <c r="G36" s="8" t="s">
        <v>8</v>
      </c>
      <c r="H36" s="10">
        <v>8.6681985751185735</v>
      </c>
      <c r="I36" s="8">
        <v>8.5261162113829734</v>
      </c>
      <c r="J36" s="10">
        <v>15.098225378349206</v>
      </c>
      <c r="K36" s="8">
        <v>14.520781606476019</v>
      </c>
    </row>
    <row r="37" spans="1:11">
      <c r="A37" s="3">
        <v>39783</v>
      </c>
      <c r="B37" s="8">
        <v>16.501241741227123</v>
      </c>
      <c r="C37" s="8">
        <v>15.183897554759552</v>
      </c>
      <c r="D37" s="10">
        <v>35.041491321866538</v>
      </c>
      <c r="E37" s="8" t="s">
        <v>8</v>
      </c>
      <c r="F37" s="10">
        <v>7.2030499849822478</v>
      </c>
      <c r="G37" s="8" t="s">
        <v>8</v>
      </c>
      <c r="H37" s="10">
        <v>15.125026455475748</v>
      </c>
      <c r="I37" s="8">
        <v>12.59023611880283</v>
      </c>
      <c r="J37" s="10">
        <v>16.688738329534086</v>
      </c>
      <c r="K37" s="8">
        <v>15.474669896385485</v>
      </c>
    </row>
    <row r="38" spans="1:11">
      <c r="A38" s="3">
        <v>39814</v>
      </c>
      <c r="B38" s="8">
        <v>18.424088841406746</v>
      </c>
      <c r="C38" s="8">
        <v>16.628728958721663</v>
      </c>
      <c r="D38" s="10">
        <v>36.748927339630583</v>
      </c>
      <c r="E38" s="8" t="s">
        <v>8</v>
      </c>
      <c r="F38" s="10">
        <v>7.19036248089437</v>
      </c>
      <c r="G38" s="8" t="s">
        <v>8</v>
      </c>
      <c r="H38" s="10">
        <v>12.92051744186254</v>
      </c>
      <c r="I38" s="8">
        <v>11.112030643247499</v>
      </c>
      <c r="J38" s="10">
        <v>16.453727700390566</v>
      </c>
      <c r="K38" s="8">
        <v>15.352192176394968</v>
      </c>
    </row>
    <row r="39" spans="1:11">
      <c r="A39" s="3">
        <v>39845</v>
      </c>
      <c r="B39" s="8">
        <v>18.372296836073783</v>
      </c>
      <c r="C39" s="8">
        <v>18.653571787982585</v>
      </c>
      <c r="D39" s="10">
        <v>40.490287319879435</v>
      </c>
      <c r="E39" s="8" t="s">
        <v>8</v>
      </c>
      <c r="F39" s="10">
        <v>6.4526577002452443</v>
      </c>
      <c r="G39" s="8" t="s">
        <v>8</v>
      </c>
      <c r="H39" s="10">
        <v>14.480815197052443</v>
      </c>
      <c r="I39" s="8">
        <v>17.668557335491183</v>
      </c>
      <c r="J39" s="10">
        <v>17.370287686861634</v>
      </c>
      <c r="K39" s="8">
        <v>18.577671527595719</v>
      </c>
    </row>
    <row r="40" spans="1:11">
      <c r="A40" s="3">
        <v>39873</v>
      </c>
      <c r="B40" s="8">
        <v>8.7089567011490452</v>
      </c>
      <c r="C40" s="8">
        <v>11.76946117433241</v>
      </c>
      <c r="D40" s="10">
        <v>39.849750888719463</v>
      </c>
      <c r="E40" s="8" t="s">
        <v>8</v>
      </c>
      <c r="F40" s="10">
        <v>5.3575598242480256</v>
      </c>
      <c r="G40" s="8" t="s">
        <v>8</v>
      </c>
      <c r="H40" s="10">
        <v>11.616301439671748</v>
      </c>
      <c r="I40" s="8">
        <v>17.141446500669741</v>
      </c>
      <c r="J40" s="10">
        <v>13.52991269960928</v>
      </c>
      <c r="K40" s="8">
        <v>16.277823330111168</v>
      </c>
    </row>
    <row r="41" spans="1:11">
      <c r="A41" s="3">
        <v>39904</v>
      </c>
      <c r="B41" s="8">
        <v>17.061034854935748</v>
      </c>
      <c r="C41" s="8">
        <v>14.74221746479202</v>
      </c>
      <c r="D41" s="10">
        <v>35.518609064242206</v>
      </c>
      <c r="E41" s="8" t="s">
        <v>8</v>
      </c>
      <c r="F41" s="10">
        <v>5.0431629631758641</v>
      </c>
      <c r="G41" s="8" t="s">
        <v>8</v>
      </c>
      <c r="H41" s="10">
        <v>9.642388909580383</v>
      </c>
      <c r="I41" s="8">
        <v>15.890843081291253</v>
      </c>
      <c r="J41" s="10">
        <v>14.238552259116471</v>
      </c>
      <c r="K41" s="8">
        <v>15.874314483975567</v>
      </c>
    </row>
    <row r="42" spans="1:11">
      <c r="A42" s="3">
        <v>39934</v>
      </c>
      <c r="B42" s="8">
        <v>7.9767994932034014</v>
      </c>
      <c r="C42" s="8">
        <v>9.3563014266028794</v>
      </c>
      <c r="D42" s="10">
        <v>31.224694283546178</v>
      </c>
      <c r="E42" s="8" t="s">
        <v>8</v>
      </c>
      <c r="F42" s="10">
        <v>4.9319646422121286</v>
      </c>
      <c r="G42" s="8" t="s">
        <v>8</v>
      </c>
      <c r="H42" s="10">
        <v>13.255851509716143</v>
      </c>
      <c r="I42" s="8">
        <v>17.14183014523206</v>
      </c>
      <c r="J42" s="10">
        <v>12.552286547346846</v>
      </c>
      <c r="K42" s="8">
        <v>14.288109925422683</v>
      </c>
    </row>
    <row r="43" spans="1:11">
      <c r="A43" s="3">
        <v>39965</v>
      </c>
      <c r="B43" s="8">
        <v>11.268290870063142</v>
      </c>
      <c r="C43" s="8">
        <v>10.871591748992801</v>
      </c>
      <c r="D43" s="10">
        <v>28.595475059842578</v>
      </c>
      <c r="E43" s="8" t="s">
        <v>8</v>
      </c>
      <c r="F43" s="10">
        <v>3.5323663829692693</v>
      </c>
      <c r="G43" s="8" t="s">
        <v>8</v>
      </c>
      <c r="H43" s="10">
        <v>9.2485069190594089</v>
      </c>
      <c r="I43" s="8">
        <v>9.8113214847080457</v>
      </c>
      <c r="J43" s="10">
        <v>11.236754365168414</v>
      </c>
      <c r="K43" s="8">
        <v>11.336258611604265</v>
      </c>
    </row>
    <row r="44" spans="1:11">
      <c r="A44" s="3">
        <v>39995</v>
      </c>
      <c r="B44" s="8">
        <v>6.2294466906703354</v>
      </c>
      <c r="C44" s="8">
        <v>6.5572898179159038</v>
      </c>
      <c r="D44" s="10">
        <v>31.203395875163171</v>
      </c>
      <c r="E44" s="8" t="s">
        <v>8</v>
      </c>
      <c r="F44" s="10">
        <v>2.5756974436137088</v>
      </c>
      <c r="G44" s="8" t="s">
        <v>8</v>
      </c>
      <c r="H44" s="10">
        <v>8.8694394352519854</v>
      </c>
      <c r="I44" s="8">
        <v>7.3697254513961168</v>
      </c>
      <c r="J44" s="10">
        <v>9.972265269472766</v>
      </c>
      <c r="K44" s="8">
        <v>9.5214199992104049</v>
      </c>
    </row>
    <row r="45" spans="1:11">
      <c r="A45" s="3">
        <v>40026</v>
      </c>
      <c r="B45" s="8">
        <v>5.5019411648922301</v>
      </c>
      <c r="C45" s="8">
        <v>7.5816137024019712</v>
      </c>
      <c r="D45" s="10">
        <v>34.343358541341033</v>
      </c>
      <c r="E45" s="8" t="s">
        <v>8</v>
      </c>
      <c r="F45" s="10">
        <v>3.0790292639884997</v>
      </c>
      <c r="G45" s="8" t="s">
        <v>8</v>
      </c>
      <c r="H45" s="10">
        <v>5.4156847159797286</v>
      </c>
      <c r="I45" s="8">
        <v>4.8322928445253286</v>
      </c>
      <c r="J45" s="10">
        <v>9.141306233665107</v>
      </c>
      <c r="K45" s="8">
        <v>9.4630431401603481</v>
      </c>
    </row>
    <row r="46" spans="1:11">
      <c r="A46" s="3">
        <v>40057</v>
      </c>
      <c r="B46" s="8">
        <v>5.1762885270527823</v>
      </c>
      <c r="C46" s="8">
        <v>5.5281340778931636</v>
      </c>
      <c r="D46" s="10">
        <v>36.267445547241117</v>
      </c>
      <c r="E46" s="8" t="s">
        <v>8</v>
      </c>
      <c r="F46" s="10">
        <v>4.8497484516847456</v>
      </c>
      <c r="G46" s="8" t="s">
        <v>8</v>
      </c>
      <c r="H46" s="10">
        <v>7.2966215417117981</v>
      </c>
      <c r="I46" s="8">
        <v>6.3397372220580674</v>
      </c>
      <c r="J46" s="10">
        <v>10.440077318435357</v>
      </c>
      <c r="K46" s="8">
        <v>10.188748406353806</v>
      </c>
    </row>
    <row r="47" spans="1:11">
      <c r="A47" s="3">
        <v>40087</v>
      </c>
      <c r="B47" s="8">
        <v>6.4888357371056093</v>
      </c>
      <c r="C47" s="8">
        <v>5.0598147919499095</v>
      </c>
      <c r="D47" s="10">
        <v>30.185855262677524</v>
      </c>
      <c r="E47" s="8" t="s">
        <v>8</v>
      </c>
      <c r="F47" s="10">
        <v>3.9286217080300596</v>
      </c>
      <c r="G47" s="8" t="s">
        <v>8</v>
      </c>
      <c r="H47" s="10">
        <v>8.151856145466633</v>
      </c>
      <c r="I47" s="8">
        <v>6.3859989696132873</v>
      </c>
      <c r="J47" s="10">
        <v>9.9592805736902132</v>
      </c>
      <c r="K47" s="8">
        <v>8.9662224619412267</v>
      </c>
    </row>
    <row r="48" spans="1:11">
      <c r="A48" s="3">
        <v>40118</v>
      </c>
      <c r="B48" s="8">
        <v>4.0709447982963711</v>
      </c>
      <c r="C48" s="8">
        <v>3.3273593862325157</v>
      </c>
      <c r="D48" s="10">
        <v>32.427179967514967</v>
      </c>
      <c r="E48" s="8" t="s">
        <v>8</v>
      </c>
      <c r="F48" s="10">
        <v>4.5568433591281865</v>
      </c>
      <c r="G48" s="8" t="s">
        <v>8</v>
      </c>
      <c r="H48" s="10">
        <v>5.4544658821482557</v>
      </c>
      <c r="I48" s="8">
        <v>5.5346041890380357</v>
      </c>
      <c r="J48" s="10">
        <v>8.864923355204823</v>
      </c>
      <c r="K48" s="8">
        <v>8.704120188158381</v>
      </c>
    </row>
    <row r="49" spans="1:11">
      <c r="A49" s="3">
        <v>40148</v>
      </c>
      <c r="B49" s="8">
        <v>5.3157858741853348</v>
      </c>
      <c r="C49" s="8">
        <v>4.7464556610572837</v>
      </c>
      <c r="D49" s="10">
        <v>28.758020295765728</v>
      </c>
      <c r="E49" s="8" t="s">
        <v>8</v>
      </c>
      <c r="F49" s="10">
        <v>6.0816817430406189</v>
      </c>
      <c r="G49" s="8" t="s">
        <v>8</v>
      </c>
      <c r="H49" s="10">
        <v>6.2834829471917359</v>
      </c>
      <c r="I49" s="8">
        <v>5.1629621145706848</v>
      </c>
      <c r="J49" s="10">
        <v>9.3042216994791858</v>
      </c>
      <c r="K49" s="8">
        <v>8.7600116536773776</v>
      </c>
    </row>
    <row r="50" spans="1:11">
      <c r="A50" s="3">
        <v>40179</v>
      </c>
      <c r="B50" s="8">
        <v>27.389950903447708</v>
      </c>
      <c r="C50" s="8">
        <v>25.06041825002448</v>
      </c>
      <c r="D50" s="10">
        <v>29.893331480707204</v>
      </c>
      <c r="E50" s="8" t="s">
        <v>8</v>
      </c>
      <c r="F50" s="10">
        <v>6.4775464656702377</v>
      </c>
      <c r="G50" s="8" t="s">
        <v>8</v>
      </c>
      <c r="H50" s="10">
        <v>4.9250079201120212</v>
      </c>
      <c r="I50" s="8">
        <v>4.2722566864984222</v>
      </c>
      <c r="J50" s="10">
        <v>14.508758073321095</v>
      </c>
      <c r="K50" s="8">
        <v>13.686533816230991</v>
      </c>
    </row>
    <row r="51" spans="1:11">
      <c r="A51" s="3">
        <v>40210</v>
      </c>
      <c r="B51" s="8">
        <v>5.4046267563104013</v>
      </c>
      <c r="C51" s="8">
        <v>5.6692177131721087</v>
      </c>
      <c r="D51" s="10">
        <v>27.185516631788808</v>
      </c>
      <c r="E51" s="8" t="s">
        <v>8</v>
      </c>
      <c r="F51" s="10">
        <v>4.9345158662931654</v>
      </c>
      <c r="G51" s="8" t="s">
        <v>8</v>
      </c>
      <c r="H51" s="10">
        <v>4.37237757480976</v>
      </c>
      <c r="I51" s="8">
        <v>5.0142082900991847</v>
      </c>
      <c r="J51" s="10">
        <v>8.0338689880335039</v>
      </c>
      <c r="K51" s="8">
        <v>8.3342918060150346</v>
      </c>
    </row>
    <row r="52" spans="1:11">
      <c r="A52" s="3">
        <v>40238</v>
      </c>
      <c r="B52" s="8">
        <v>5.9917664648476547</v>
      </c>
      <c r="C52" s="8">
        <v>8.4623274653820193</v>
      </c>
      <c r="D52" s="10">
        <v>37.065632692686052</v>
      </c>
      <c r="E52" s="8" t="s">
        <v>8</v>
      </c>
      <c r="F52" s="10">
        <v>4.9930417430825464</v>
      </c>
      <c r="G52" s="8" t="s">
        <v>8</v>
      </c>
      <c r="H52" s="10">
        <v>3.9063756863354886</v>
      </c>
      <c r="I52" s="8">
        <v>5.0710390164014845</v>
      </c>
      <c r="J52" s="10">
        <v>9.4401704914572449</v>
      </c>
      <c r="K52" s="8">
        <v>10.484451549911212</v>
      </c>
    </row>
    <row r="53" spans="1:11">
      <c r="A53" s="3">
        <v>40269</v>
      </c>
      <c r="B53" s="8">
        <v>4.2022725383779784</v>
      </c>
      <c r="C53" s="8">
        <v>3.9317584362821911</v>
      </c>
      <c r="D53" s="10">
        <v>34.545812751437602</v>
      </c>
      <c r="E53" s="8" t="s">
        <v>8</v>
      </c>
      <c r="F53" s="10">
        <v>5.4240059751427445</v>
      </c>
      <c r="G53" s="8" t="s">
        <v>8</v>
      </c>
      <c r="H53" s="10">
        <v>2.1845018489209105</v>
      </c>
      <c r="I53" s="8">
        <v>3.387460274844897</v>
      </c>
      <c r="J53" s="10">
        <v>8.1066195716128231</v>
      </c>
      <c r="K53" s="8">
        <v>8.4774960609135164</v>
      </c>
    </row>
    <row r="54" spans="1:11">
      <c r="A54" s="3">
        <v>40299</v>
      </c>
      <c r="B54" s="8">
        <v>4.1082957553241641</v>
      </c>
      <c r="C54" s="8">
        <v>5.2737040944131541</v>
      </c>
      <c r="D54" s="10">
        <v>38.497956192514998</v>
      </c>
      <c r="E54" s="8" t="s">
        <v>8</v>
      </c>
      <c r="F54" s="10">
        <v>4.8938508551298083</v>
      </c>
      <c r="G54" s="8" t="s">
        <v>8</v>
      </c>
      <c r="H54" s="10">
        <v>2.965975158272617</v>
      </c>
      <c r="I54" s="8">
        <v>4.0021072394728474</v>
      </c>
      <c r="J54" s="10">
        <v>8.8060787184311202</v>
      </c>
      <c r="K54" s="8">
        <v>9.4761961912391381</v>
      </c>
    </row>
    <row r="55" spans="1:11">
      <c r="A55" s="3">
        <v>40330</v>
      </c>
      <c r="B55" s="8">
        <v>3.6060465621403712</v>
      </c>
      <c r="C55" s="8">
        <v>3.4660932185990658</v>
      </c>
      <c r="D55" s="10">
        <v>24.806355767218957</v>
      </c>
      <c r="E55" s="8" t="s">
        <v>8</v>
      </c>
      <c r="F55" s="10">
        <v>9.1219633146078944</v>
      </c>
      <c r="G55" s="8" t="s">
        <v>8</v>
      </c>
      <c r="H55" s="10">
        <v>4.2087541683445435</v>
      </c>
      <c r="I55" s="8">
        <v>4.6399515420362407</v>
      </c>
      <c r="J55" s="10">
        <v>8.1930307083273171</v>
      </c>
      <c r="K55" s="8">
        <v>8.3151904117986053</v>
      </c>
    </row>
    <row r="56" spans="1:11">
      <c r="A56" s="3">
        <v>40360</v>
      </c>
      <c r="B56" s="8">
        <v>3.4560845825018651</v>
      </c>
      <c r="C56" s="8">
        <v>3.4246245770410888</v>
      </c>
      <c r="D56" s="10">
        <v>35.476844138658315</v>
      </c>
      <c r="E56" s="8" t="s">
        <v>8</v>
      </c>
      <c r="F56" s="10">
        <v>8.4842680649814142</v>
      </c>
      <c r="G56" s="8" t="s">
        <v>8</v>
      </c>
      <c r="H56" s="10">
        <v>4.7778307802104214</v>
      </c>
      <c r="I56" s="8">
        <v>4.2358326603520791</v>
      </c>
      <c r="J56" s="10">
        <v>9.7371441140860835</v>
      </c>
      <c r="K56" s="8">
        <v>9.5315912029798113</v>
      </c>
    </row>
    <row r="57" spans="1:11">
      <c r="A57" s="3">
        <v>40391</v>
      </c>
      <c r="B57" s="8">
        <v>2.1610411223355142</v>
      </c>
      <c r="C57" s="8">
        <v>2.8937146815912151</v>
      </c>
      <c r="D57" s="10">
        <v>24.182264876463677</v>
      </c>
      <c r="E57" s="8" t="s">
        <v>8</v>
      </c>
      <c r="F57" s="10">
        <v>8.7338444177324526</v>
      </c>
      <c r="G57" s="8" t="s">
        <v>8</v>
      </c>
      <c r="H57" s="10">
        <v>7.0496507961039594</v>
      </c>
      <c r="I57" s="8">
        <v>6.2994894780281214</v>
      </c>
      <c r="J57" s="10">
        <v>8.6836917217800043</v>
      </c>
      <c r="K57" s="8">
        <v>8.5938421319940179</v>
      </c>
    </row>
    <row r="58" spans="1:11">
      <c r="A58" s="3">
        <v>40422</v>
      </c>
      <c r="B58" s="8">
        <v>3.6125760442669006</v>
      </c>
      <c r="C58" s="8">
        <v>3.7747866676723851</v>
      </c>
      <c r="D58" s="10">
        <v>29.947392445390641</v>
      </c>
      <c r="E58" s="8" t="s">
        <v>8</v>
      </c>
      <c r="F58" s="10">
        <v>8.5635164586028054</v>
      </c>
      <c r="G58" s="8" t="s">
        <v>8</v>
      </c>
      <c r="H58" s="10">
        <v>6.6453622723211856</v>
      </c>
      <c r="I58" s="8">
        <v>5.9850495598998741</v>
      </c>
      <c r="J58" s="10">
        <v>9.6847409645332441</v>
      </c>
      <c r="K58" s="8">
        <v>9.4846055210273477</v>
      </c>
    </row>
    <row r="59" spans="1:11">
      <c r="A59" s="3">
        <v>40452</v>
      </c>
      <c r="B59" s="8">
        <v>6.0711873500205309</v>
      </c>
      <c r="C59" s="8">
        <v>4.4336928540172629</v>
      </c>
      <c r="D59" s="10">
        <v>26.604917541095453</v>
      </c>
      <c r="E59" s="8" t="s">
        <v>8</v>
      </c>
      <c r="F59" s="10">
        <v>9.3165309468461999</v>
      </c>
      <c r="G59" s="8" t="s">
        <v>8</v>
      </c>
      <c r="H59" s="10">
        <v>7.0252008517073277</v>
      </c>
      <c r="I59" s="8">
        <v>5.3842948607779588</v>
      </c>
      <c r="J59" s="10">
        <v>10.142869155362343</v>
      </c>
      <c r="K59" s="8">
        <v>9.1338103777241884</v>
      </c>
    </row>
    <row r="60" spans="1:11">
      <c r="A60" s="3">
        <v>40483</v>
      </c>
      <c r="B60" s="8">
        <v>7.539319791602435</v>
      </c>
      <c r="C60" s="8">
        <v>5.7544238073827572</v>
      </c>
      <c r="D60" s="10">
        <v>24.57940675968846</v>
      </c>
      <c r="E60" s="8" t="s">
        <v>8</v>
      </c>
      <c r="F60" s="10">
        <v>10.605773649667487</v>
      </c>
      <c r="G60" s="8" t="s">
        <v>8</v>
      </c>
      <c r="H60" s="10">
        <v>4.5136026335766761</v>
      </c>
      <c r="I60" s="8">
        <v>4.4426477382141547</v>
      </c>
      <c r="J60" s="10">
        <v>9.6161331813127848</v>
      </c>
      <c r="K60" s="8">
        <v>9.1426636913731034</v>
      </c>
    </row>
    <row r="61" spans="1:11">
      <c r="A61" s="3">
        <v>40513</v>
      </c>
      <c r="B61" s="8">
        <v>5.6048942386400178</v>
      </c>
      <c r="C61" s="8">
        <v>4.9841687175062903</v>
      </c>
      <c r="D61" s="10">
        <v>23.59289034628225</v>
      </c>
      <c r="E61" s="8" t="s">
        <v>8</v>
      </c>
      <c r="F61" s="10">
        <v>14.493193667210818</v>
      </c>
      <c r="G61" s="8" t="s">
        <v>8</v>
      </c>
      <c r="H61" s="10">
        <v>9.6794797592784541</v>
      </c>
      <c r="I61" s="8">
        <v>8.0770901890915106</v>
      </c>
      <c r="J61" s="10">
        <v>11.81189785591477</v>
      </c>
      <c r="K61" s="8">
        <v>11.071857693136891</v>
      </c>
    </row>
    <row r="62" spans="1:11">
      <c r="A62" s="3">
        <v>40544</v>
      </c>
      <c r="B62" s="8">
        <v>4.8909096942373802</v>
      </c>
      <c r="C62" s="8">
        <v>4.6842078554635247</v>
      </c>
      <c r="D62" s="10">
        <v>28.325814688405433</v>
      </c>
      <c r="E62" s="8" t="s">
        <v>8</v>
      </c>
      <c r="F62" s="10">
        <v>18.087116266646632</v>
      </c>
      <c r="G62" s="8" t="s">
        <v>8</v>
      </c>
      <c r="H62" s="10">
        <v>6.4814890418621225</v>
      </c>
      <c r="I62" s="8">
        <v>5.560743344287185</v>
      </c>
      <c r="J62" s="10">
        <v>11.820619395513674</v>
      </c>
      <c r="K62" s="8">
        <v>11.427513081793569</v>
      </c>
    </row>
    <row r="63" spans="1:11">
      <c r="A63" s="3">
        <v>40575</v>
      </c>
      <c r="B63" s="8">
        <v>4.6940055689091063</v>
      </c>
      <c r="C63" s="8">
        <v>5.1760481139953161</v>
      </c>
      <c r="D63" s="10">
        <v>22.373785420517169</v>
      </c>
      <c r="E63" s="8" t="s">
        <v>8</v>
      </c>
      <c r="F63" s="10">
        <v>13.788201214947998</v>
      </c>
      <c r="G63" s="8" t="s">
        <v>8</v>
      </c>
      <c r="H63" s="10">
        <v>4.7858292343930335</v>
      </c>
      <c r="I63" s="8">
        <v>5.3815456150257681</v>
      </c>
      <c r="J63" s="10">
        <v>9.3001180994769044</v>
      </c>
      <c r="K63" s="8">
        <v>9.6421688633480418</v>
      </c>
    </row>
    <row r="64" spans="1:11">
      <c r="A64" s="3">
        <v>40603</v>
      </c>
      <c r="B64" s="8">
        <v>4.8481495969818482</v>
      </c>
      <c r="C64" s="8">
        <v>7.3167360776793542</v>
      </c>
      <c r="D64" s="10">
        <v>23.457422312336</v>
      </c>
      <c r="E64" s="8" t="s">
        <v>8</v>
      </c>
      <c r="F64" s="10">
        <v>11.575461513181832</v>
      </c>
      <c r="G64" s="8" t="s">
        <v>8</v>
      </c>
      <c r="H64" s="10">
        <v>2.7736004928485634</v>
      </c>
      <c r="I64" s="8">
        <v>3.3242100580865253</v>
      </c>
      <c r="J64" s="10">
        <v>8.1941067243523342</v>
      </c>
      <c r="K64" s="8">
        <v>9.0197163920683057</v>
      </c>
    </row>
    <row r="65" spans="1:11">
      <c r="A65" s="3">
        <v>40634</v>
      </c>
      <c r="B65" s="8">
        <v>5.5760871292651508</v>
      </c>
      <c r="C65" s="8">
        <v>5.8329973625013949</v>
      </c>
      <c r="D65" s="10">
        <v>15.87126921446208</v>
      </c>
      <c r="E65" s="8" t="s">
        <v>8</v>
      </c>
      <c r="F65" s="10">
        <v>13.353763293806109</v>
      </c>
      <c r="G65" s="8" t="s">
        <v>8</v>
      </c>
      <c r="H65" s="10">
        <v>5.1116772536217612</v>
      </c>
      <c r="I65" s="8">
        <v>7.740899358643806</v>
      </c>
      <c r="J65" s="10">
        <v>8.6754754592507251</v>
      </c>
      <c r="K65" s="8">
        <v>9.7140617177125446</v>
      </c>
    </row>
    <row r="66" spans="1:11">
      <c r="A66" s="3">
        <v>40664</v>
      </c>
      <c r="B66" s="8">
        <v>4.3377231401932148</v>
      </c>
      <c r="C66" s="8">
        <v>6.0277369193105272</v>
      </c>
      <c r="D66" s="10">
        <v>23.32150293277736</v>
      </c>
      <c r="E66" s="8" t="s">
        <v>8</v>
      </c>
      <c r="F66" s="10">
        <v>12.107138994143915</v>
      </c>
      <c r="G66" s="8" t="s">
        <v>8</v>
      </c>
      <c r="H66" s="10">
        <v>3.9419901952151308</v>
      </c>
      <c r="I66" s="8">
        <v>5.7739582262210485</v>
      </c>
      <c r="J66" s="10">
        <v>8.610814113398904</v>
      </c>
      <c r="K66" s="8">
        <v>9.7149850525353649</v>
      </c>
    </row>
    <row r="67" spans="1:11">
      <c r="A67" s="3">
        <v>40695</v>
      </c>
      <c r="B67" s="8">
        <v>7.7696115350986892</v>
      </c>
      <c r="C67" s="8">
        <v>7.5181661596445641</v>
      </c>
      <c r="D67" s="10">
        <v>16.17644160808954</v>
      </c>
      <c r="E67" s="8" t="s">
        <v>8</v>
      </c>
      <c r="F67" s="10">
        <v>11.035217150942628</v>
      </c>
      <c r="G67" s="8" t="s">
        <v>8</v>
      </c>
      <c r="H67" s="10">
        <v>5.815409998972993</v>
      </c>
      <c r="I67" s="8">
        <v>6.6611302876930321</v>
      </c>
      <c r="J67" s="10">
        <v>8.9600314033102411</v>
      </c>
      <c r="K67" s="8">
        <v>9.2099733997810276</v>
      </c>
    </row>
    <row r="68" spans="1:11">
      <c r="A68" s="3">
        <v>40725</v>
      </c>
      <c r="B68" s="8">
        <v>11.021041943188955</v>
      </c>
      <c r="C68" s="8">
        <v>10.249515095843771</v>
      </c>
      <c r="D68" s="10">
        <v>20.201283459598983</v>
      </c>
      <c r="E68" s="8" t="s">
        <v>8</v>
      </c>
      <c r="F68" s="10">
        <v>11.293478179243916</v>
      </c>
      <c r="G68" s="8" t="s">
        <v>8</v>
      </c>
      <c r="H68" s="10">
        <v>12.880806136629674</v>
      </c>
      <c r="I68" s="8">
        <v>11.955036358800077</v>
      </c>
      <c r="J68" s="10">
        <v>12.992144674418956</v>
      </c>
      <c r="K68" s="8">
        <v>12.454938778605323</v>
      </c>
    </row>
    <row r="69" spans="1:11">
      <c r="A69" s="3">
        <v>40756</v>
      </c>
      <c r="B69" s="8">
        <v>6.4195474784795881</v>
      </c>
      <c r="C69" s="8">
        <v>8.0598132206239423</v>
      </c>
      <c r="D69" s="10">
        <v>17.1470564895743</v>
      </c>
      <c r="E69" s="8" t="s">
        <v>8</v>
      </c>
      <c r="F69" s="10">
        <v>11.462686004772529</v>
      </c>
      <c r="G69" s="8" t="s">
        <v>8</v>
      </c>
      <c r="H69" s="10">
        <v>11.160767763689366</v>
      </c>
      <c r="I69" s="8">
        <v>9.7479281489479099</v>
      </c>
      <c r="J69" s="10">
        <v>10.833409007661807</v>
      </c>
      <c r="K69" s="8">
        <v>10.723144080153151</v>
      </c>
    </row>
    <row r="70" spans="1:11">
      <c r="A70" s="3">
        <v>40787</v>
      </c>
      <c r="B70" s="8">
        <v>31.866278862238762</v>
      </c>
      <c r="C70" s="8">
        <v>31.467932566004297</v>
      </c>
      <c r="D70" s="10">
        <v>18.254577769038757</v>
      </c>
      <c r="E70" s="8" t="s">
        <v>8</v>
      </c>
      <c r="F70" s="10">
        <v>12.121362857284916</v>
      </c>
      <c r="G70" s="8" t="s">
        <v>8</v>
      </c>
      <c r="H70" s="10">
        <v>8.1546920660794076</v>
      </c>
      <c r="I70" s="8">
        <v>7.1593823591040469</v>
      </c>
      <c r="J70" s="10">
        <v>16.436369351122757</v>
      </c>
      <c r="K70" s="8">
        <v>15.967382418173521</v>
      </c>
    </row>
    <row r="71" spans="1:11">
      <c r="A71" s="3">
        <v>40817</v>
      </c>
      <c r="B71" s="8">
        <v>9.8943730435540047</v>
      </c>
      <c r="C71" s="8">
        <v>6.7235328828255971</v>
      </c>
      <c r="D71" s="10">
        <v>24.391931562473211</v>
      </c>
      <c r="E71" s="8" t="s">
        <v>8</v>
      </c>
      <c r="F71" s="10">
        <v>12.724594824041985</v>
      </c>
      <c r="G71" s="8" t="s">
        <v>8</v>
      </c>
      <c r="H71" s="10">
        <v>7.1075445013830247</v>
      </c>
      <c r="I71" s="8">
        <v>5.396434313173911</v>
      </c>
      <c r="J71" s="10">
        <v>11.475905720143889</v>
      </c>
      <c r="K71" s="8">
        <v>10.0435885024153</v>
      </c>
    </row>
    <row r="72" spans="1:11">
      <c r="A72" s="3">
        <v>40848</v>
      </c>
      <c r="B72" s="8">
        <v>9.3094461650157534</v>
      </c>
      <c r="C72" s="8">
        <v>6.5154832233159707</v>
      </c>
      <c r="D72" s="10">
        <v>17.99894479829641</v>
      </c>
      <c r="E72" s="8" t="s">
        <v>8</v>
      </c>
      <c r="F72" s="10">
        <v>9.8253561938169529</v>
      </c>
      <c r="G72" s="8" t="s">
        <v>8</v>
      </c>
      <c r="H72" s="10">
        <v>13.703118078197321</v>
      </c>
      <c r="I72" s="8">
        <v>12.778196607677851</v>
      </c>
      <c r="J72" s="10">
        <v>12.21390438974376</v>
      </c>
      <c r="K72" s="8">
        <v>11.167707171629743</v>
      </c>
    </row>
    <row r="73" spans="1:11">
      <c r="A73" s="3">
        <v>40878</v>
      </c>
      <c r="B73" s="8">
        <v>10.582150583339255</v>
      </c>
      <c r="C73" s="8">
        <v>9.4685923573235833</v>
      </c>
      <c r="D73" s="10">
        <v>15.610229401809415</v>
      </c>
      <c r="E73" s="8" t="s">
        <v>8</v>
      </c>
      <c r="F73" s="10">
        <v>10.989305907058558</v>
      </c>
      <c r="G73" s="8" t="s">
        <v>8</v>
      </c>
      <c r="H73" s="10">
        <v>12.597810713039717</v>
      </c>
      <c r="I73" s="8">
        <v>10.554460694850162</v>
      </c>
      <c r="J73" s="10">
        <v>12.094346552071386</v>
      </c>
      <c r="K73" s="8">
        <v>11.057045202215772</v>
      </c>
    </row>
    <row r="74" spans="1:11">
      <c r="A74" s="3">
        <v>40909</v>
      </c>
      <c r="B74" s="8">
        <v>10.292837757018065</v>
      </c>
      <c r="C74" s="8">
        <v>10.865567846886471</v>
      </c>
      <c r="D74" s="10">
        <v>15.172043576262361</v>
      </c>
      <c r="E74" s="8" t="s">
        <v>8</v>
      </c>
      <c r="F74" s="10">
        <v>10.829726971551072</v>
      </c>
      <c r="G74" s="8" t="s">
        <v>8</v>
      </c>
      <c r="H74" s="10">
        <v>18.248702447920454</v>
      </c>
      <c r="I74" s="8">
        <v>15.854593231889204</v>
      </c>
      <c r="J74" s="10">
        <v>13.997551715136117</v>
      </c>
      <c r="K74" s="8">
        <v>13.236212046001508</v>
      </c>
    </row>
    <row r="75" spans="1:11">
      <c r="A75" s="3">
        <v>40940</v>
      </c>
      <c r="B75" s="8">
        <v>5.5243514598471721</v>
      </c>
      <c r="C75" s="8">
        <v>6.6827032548882741</v>
      </c>
      <c r="D75" s="10">
        <v>13.746623162535327</v>
      </c>
      <c r="E75" s="8" t="s">
        <v>8</v>
      </c>
      <c r="F75" s="10">
        <v>12.554850560100228</v>
      </c>
      <c r="G75" s="8" t="s">
        <v>8</v>
      </c>
      <c r="H75" s="10">
        <v>14.481832811567649</v>
      </c>
      <c r="I75" s="8">
        <v>16.841823766314345</v>
      </c>
      <c r="J75" s="10">
        <v>11.599617538052636</v>
      </c>
      <c r="K75" s="8">
        <v>12.796451940804618</v>
      </c>
    </row>
    <row r="76" spans="1:11">
      <c r="A76" s="3">
        <v>40969</v>
      </c>
      <c r="B76" s="8">
        <v>4.404139154257706</v>
      </c>
      <c r="C76" s="8">
        <v>7.4673625768558018</v>
      </c>
      <c r="D76" s="10">
        <v>14.494646658531554</v>
      </c>
      <c r="E76" s="8" t="s">
        <v>8</v>
      </c>
      <c r="F76" s="10">
        <v>7.8245272963241561</v>
      </c>
      <c r="G76" s="8" t="s">
        <v>8</v>
      </c>
      <c r="H76" s="10">
        <v>15.38296796025293</v>
      </c>
      <c r="I76" s="8">
        <v>18.284342558603417</v>
      </c>
      <c r="J76" s="10">
        <v>10.559863944437271</v>
      </c>
      <c r="K76" s="8">
        <v>12.455894548450708</v>
      </c>
    </row>
    <row r="77" spans="1:11">
      <c r="A77" s="3">
        <v>41000</v>
      </c>
      <c r="B77" s="8">
        <v>6.8971018257678898</v>
      </c>
      <c r="C77" s="8">
        <v>8.1886606236461077</v>
      </c>
      <c r="D77" s="10">
        <v>18.444607864095467</v>
      </c>
      <c r="E77" s="8" t="s">
        <v>8</v>
      </c>
      <c r="F77" s="10">
        <v>8.3731862426112897</v>
      </c>
      <c r="G77" s="8" t="s">
        <v>8</v>
      </c>
      <c r="H77" s="10">
        <v>9.621660789792557</v>
      </c>
      <c r="I77" s="8">
        <v>14.542537291096302</v>
      </c>
      <c r="J77" s="10">
        <v>9.5966926328527098</v>
      </c>
      <c r="K77" s="8">
        <v>11.801120377658354</v>
      </c>
    </row>
    <row r="78" spans="1:11">
      <c r="A78" s="3">
        <v>41030</v>
      </c>
      <c r="B78" s="8">
        <v>5.4898093372036483</v>
      </c>
      <c r="C78" s="8">
        <v>8.2112235182114901</v>
      </c>
      <c r="D78" s="10">
        <v>17.592582521987367</v>
      </c>
      <c r="E78" s="8" t="s">
        <v>8</v>
      </c>
      <c r="F78" s="10">
        <v>8.6059188741363535</v>
      </c>
      <c r="G78" s="8" t="s">
        <v>8</v>
      </c>
      <c r="H78" s="10">
        <v>7.3184956701789927</v>
      </c>
      <c r="I78" s="8">
        <v>11.224033654267616</v>
      </c>
      <c r="J78" s="10">
        <v>8.3190951673733302</v>
      </c>
      <c r="K78" s="8">
        <v>10.508137338790437</v>
      </c>
    </row>
    <row r="79" spans="1:11">
      <c r="A79" s="3">
        <v>41061</v>
      </c>
      <c r="B79" s="8">
        <v>6.8831091705734977</v>
      </c>
      <c r="C79" s="8">
        <v>6.5014760379432879</v>
      </c>
      <c r="D79" s="10">
        <v>19.509079749119451</v>
      </c>
      <c r="E79" s="8" t="s">
        <v>8</v>
      </c>
      <c r="F79" s="10">
        <v>10.720092354530539</v>
      </c>
      <c r="G79" s="8" t="s">
        <v>8</v>
      </c>
      <c r="H79" s="10">
        <v>13.554472066914435</v>
      </c>
      <c r="I79" s="8">
        <v>16.243788530499117</v>
      </c>
      <c r="J79" s="10">
        <v>11.790509601133039</v>
      </c>
      <c r="K79" s="8">
        <v>12.713528132026951</v>
      </c>
    </row>
    <row r="80" spans="1:11">
      <c r="A80" s="3">
        <v>41091</v>
      </c>
      <c r="B80" s="8">
        <v>6.1949090185190414</v>
      </c>
      <c r="C80" s="8">
        <v>5.4028632582721787</v>
      </c>
      <c r="D80" s="10">
        <v>21.472059016567492</v>
      </c>
      <c r="E80" s="8" t="s">
        <v>8</v>
      </c>
      <c r="F80" s="10">
        <v>6.7038959814719563</v>
      </c>
      <c r="G80" s="8" t="s">
        <v>8</v>
      </c>
      <c r="H80" s="10">
        <v>16.219736112676959</v>
      </c>
      <c r="I80" s="8">
        <v>15.908453696983536</v>
      </c>
      <c r="J80" s="10">
        <v>11.84704425799471</v>
      </c>
      <c r="K80" s="8">
        <v>11.52357365999549</v>
      </c>
    </row>
    <row r="81" spans="1:11">
      <c r="A81" s="3">
        <v>41122</v>
      </c>
      <c r="B81" s="8">
        <v>7.1324522025885395</v>
      </c>
      <c r="C81" s="8">
        <v>8.0902151736804395</v>
      </c>
      <c r="D81" s="10">
        <v>26.126877086369248</v>
      </c>
      <c r="E81" s="8" t="s">
        <v>8</v>
      </c>
      <c r="F81" s="10">
        <v>9.661252122934135</v>
      </c>
      <c r="G81" s="8" t="s">
        <v>8</v>
      </c>
      <c r="H81" s="10">
        <v>10.06488525986124</v>
      </c>
      <c r="I81" s="8">
        <v>8.4016173923590056</v>
      </c>
      <c r="J81" s="10">
        <v>11.009396299997215</v>
      </c>
      <c r="K81" s="8">
        <v>10.62550916983389</v>
      </c>
    </row>
    <row r="82" spans="1:11">
      <c r="A82" s="3">
        <v>41153</v>
      </c>
      <c r="B82" s="8">
        <v>12.957388975916153</v>
      </c>
      <c r="C82" s="8">
        <v>12.012482401334111</v>
      </c>
      <c r="D82" s="10">
        <v>18.437475653825359</v>
      </c>
      <c r="E82" s="8" t="s">
        <v>8</v>
      </c>
      <c r="F82" s="10">
        <v>9.9776177696223094</v>
      </c>
      <c r="G82" s="8" t="s">
        <v>8</v>
      </c>
      <c r="H82" s="10">
        <v>16.543482866338195</v>
      </c>
      <c r="I82" s="8">
        <v>13.59981744826004</v>
      </c>
      <c r="J82" s="10">
        <v>14.194913943861515</v>
      </c>
      <c r="K82" s="8">
        <v>12.831590854454683</v>
      </c>
    </row>
    <row r="83" spans="1:11">
      <c r="A83" s="3">
        <v>41183</v>
      </c>
      <c r="B83" s="8">
        <v>13.371800964022155</v>
      </c>
      <c r="C83" s="8">
        <v>8.4909625794497234</v>
      </c>
      <c r="D83" s="10">
        <v>18.563895800379036</v>
      </c>
      <c r="E83" s="8" t="s">
        <v>8</v>
      </c>
      <c r="F83" s="10">
        <v>9.3034403590968182</v>
      </c>
      <c r="G83" s="8" t="s">
        <v>8</v>
      </c>
      <c r="H83" s="10">
        <v>22.548253619784163</v>
      </c>
      <c r="I83" s="8">
        <v>17.229719291802624</v>
      </c>
      <c r="J83" s="10">
        <v>16.430559894312708</v>
      </c>
      <c r="K83" s="8">
        <v>13.145181333212289</v>
      </c>
    </row>
    <row r="84" spans="1:11">
      <c r="A84" s="3">
        <v>41214</v>
      </c>
      <c r="B84" s="8">
        <v>11.649271203180652</v>
      </c>
      <c r="C84" s="8">
        <v>7.9005869622239189</v>
      </c>
      <c r="D84" s="10">
        <v>17.007294404263636</v>
      </c>
      <c r="E84" s="8" t="s">
        <v>8</v>
      </c>
      <c r="F84" s="10">
        <v>9.6878126639159809</v>
      </c>
      <c r="G84" s="8" t="s">
        <v>8</v>
      </c>
      <c r="H84" s="10">
        <v>16.247233948301691</v>
      </c>
      <c r="I84" s="8">
        <v>13.85879602751098</v>
      </c>
      <c r="J84" s="10">
        <v>13.510733695002591</v>
      </c>
      <c r="K84" s="8">
        <v>11.632031161288113</v>
      </c>
    </row>
    <row r="85" spans="1:11">
      <c r="A85" s="3">
        <v>41244</v>
      </c>
      <c r="B85" s="8">
        <v>5.9724826633448833</v>
      </c>
      <c r="C85" s="8">
        <v>5.2807681181223209</v>
      </c>
      <c r="D85" s="10">
        <v>19.931345742508942</v>
      </c>
      <c r="E85" s="8" t="s">
        <v>8</v>
      </c>
      <c r="F85" s="10">
        <v>12.91827187783541</v>
      </c>
      <c r="G85" s="8" t="s">
        <v>8</v>
      </c>
      <c r="H85" s="10">
        <v>19.166678470535725</v>
      </c>
      <c r="I85" s="8">
        <v>16.132085485364044</v>
      </c>
      <c r="J85" s="10">
        <v>14.281052322509662</v>
      </c>
      <c r="K85" s="8">
        <v>12.948771253779764</v>
      </c>
    </row>
    <row r="86" spans="1:11">
      <c r="A86" s="3">
        <v>41275</v>
      </c>
      <c r="B86" s="8">
        <v>5.8985971637739905</v>
      </c>
      <c r="C86" s="8">
        <v>7.0835770648641763</v>
      </c>
      <c r="D86" s="10">
        <v>16.755797766044154</v>
      </c>
      <c r="E86" s="8" t="s">
        <v>8</v>
      </c>
      <c r="F86" s="10">
        <v>14.785302433458316</v>
      </c>
      <c r="G86" s="8" t="s">
        <v>8</v>
      </c>
      <c r="H86" s="10">
        <v>15.787425421500515</v>
      </c>
      <c r="I86" s="8">
        <v>13.661819711233774</v>
      </c>
      <c r="J86" s="10">
        <v>13.056597331340798</v>
      </c>
      <c r="K86" s="8">
        <v>12.539461451217853</v>
      </c>
    </row>
    <row r="87" spans="1:11">
      <c r="A87" s="3">
        <v>41306</v>
      </c>
      <c r="B87" s="8">
        <v>4.2995804986642234</v>
      </c>
      <c r="C87" s="8">
        <v>5.855357946690348</v>
      </c>
      <c r="D87" s="10">
        <v>18.562344086226666</v>
      </c>
      <c r="E87" s="8" t="s">
        <v>8</v>
      </c>
      <c r="F87" s="10">
        <v>10.284677822266408</v>
      </c>
      <c r="G87" s="8" t="s">
        <v>8</v>
      </c>
      <c r="H87" s="10">
        <v>9.3630345010634919</v>
      </c>
      <c r="I87" s="8">
        <v>11.88402975307814</v>
      </c>
      <c r="J87" s="10">
        <v>9.2186493489644139</v>
      </c>
      <c r="K87" s="8">
        <v>10.605843457591988</v>
      </c>
    </row>
    <row r="88" spans="1:11">
      <c r="A88" s="3">
        <v>41334</v>
      </c>
      <c r="B88" s="8">
        <v>2.8976727819305039</v>
      </c>
      <c r="C88" s="8">
        <v>5.4826325211679698</v>
      </c>
      <c r="D88" s="10">
        <v>24.606317819258301</v>
      </c>
      <c r="E88" s="8" t="s">
        <v>8</v>
      </c>
      <c r="F88" s="10">
        <v>9.3522519667019548</v>
      </c>
      <c r="G88" s="8" t="s">
        <v>8</v>
      </c>
      <c r="H88" s="10">
        <v>15.193667617234249</v>
      </c>
      <c r="I88" s="8">
        <v>18.790483096060555</v>
      </c>
      <c r="J88" s="10">
        <v>11.516151191994069</v>
      </c>
      <c r="K88" s="8">
        <v>13.590779063813446</v>
      </c>
    </row>
    <row r="89" spans="1:11">
      <c r="A89" s="3">
        <v>41365</v>
      </c>
      <c r="B89" s="8">
        <v>5.7275545048045817</v>
      </c>
      <c r="C89" s="8">
        <v>7.3565906095829803</v>
      </c>
      <c r="D89" s="10">
        <v>27.930738422471535</v>
      </c>
      <c r="E89" s="8" t="s">
        <v>8</v>
      </c>
      <c r="F89" s="10">
        <v>10.191070427040362</v>
      </c>
      <c r="G89" s="8" t="s">
        <v>8</v>
      </c>
      <c r="H89" s="10">
        <v>9.3560116361801597</v>
      </c>
      <c r="I89" s="8">
        <v>15.07274241463435</v>
      </c>
      <c r="J89" s="10">
        <v>10.535520647848891</v>
      </c>
      <c r="K89" s="8">
        <v>13.184931744730804</v>
      </c>
    </row>
    <row r="90" spans="1:11">
      <c r="A90" s="3">
        <v>41395</v>
      </c>
      <c r="B90" s="8">
        <v>3.7914770165854388</v>
      </c>
      <c r="C90" s="8">
        <v>5.8992722304428042</v>
      </c>
      <c r="D90" s="10">
        <v>26.239797244324166</v>
      </c>
      <c r="E90" s="8" t="s">
        <v>8</v>
      </c>
      <c r="F90" s="10">
        <v>9.8370547551657239</v>
      </c>
      <c r="G90" s="8" t="s">
        <v>8</v>
      </c>
      <c r="H90" s="10">
        <v>9.3247189793542606</v>
      </c>
      <c r="I90" s="8">
        <v>15.054055705178785</v>
      </c>
      <c r="J90" s="10">
        <v>9.7552377692793577</v>
      </c>
      <c r="K90" s="8">
        <v>12.534669595284146</v>
      </c>
    </row>
    <row r="91" spans="1:11">
      <c r="A91" s="3">
        <v>41426</v>
      </c>
      <c r="B91" s="8">
        <v>10.053393230302694</v>
      </c>
      <c r="C91" s="8">
        <v>9.4013801846827487</v>
      </c>
      <c r="D91" s="10">
        <v>23.262885024628076</v>
      </c>
      <c r="E91" s="8" t="s">
        <v>8</v>
      </c>
      <c r="F91" s="10">
        <v>9.4106852948022848</v>
      </c>
      <c r="G91" s="8" t="s">
        <v>8</v>
      </c>
      <c r="H91" s="10">
        <v>11.295066814723839</v>
      </c>
      <c r="I91" s="8">
        <v>13.959802160906056</v>
      </c>
      <c r="J91" s="10">
        <v>11.745096101363309</v>
      </c>
      <c r="K91" s="8">
        <v>12.611225476859927</v>
      </c>
    </row>
    <row r="92" spans="1:11">
      <c r="A92" s="3">
        <v>41456</v>
      </c>
      <c r="B92" s="8">
        <v>11.323819665668863</v>
      </c>
      <c r="C92" s="8">
        <v>9.6920227331167705</v>
      </c>
      <c r="D92" s="10">
        <v>24.529454763385868</v>
      </c>
      <c r="E92" s="8" t="s">
        <v>8</v>
      </c>
      <c r="F92" s="10">
        <v>8.2011207935425698</v>
      </c>
      <c r="G92" s="8" t="s">
        <v>8</v>
      </c>
      <c r="H92" s="10">
        <v>12.194482528314152</v>
      </c>
      <c r="I92" s="8">
        <v>12.392811670632252</v>
      </c>
      <c r="J92" s="10">
        <v>12.260228881336051</v>
      </c>
      <c r="K92" s="8">
        <v>11.910926316464415</v>
      </c>
    </row>
    <row r="93" spans="1:11">
      <c r="A93" s="3">
        <v>41487</v>
      </c>
      <c r="B93" s="8">
        <v>4.8709852593589762</v>
      </c>
      <c r="C93" s="8">
        <v>5.1427885459185791</v>
      </c>
      <c r="D93" s="10">
        <v>28.043859217967366</v>
      </c>
      <c r="E93" s="8" t="s">
        <v>8</v>
      </c>
      <c r="F93" s="10">
        <v>6.8393394322234151</v>
      </c>
      <c r="G93" s="8" t="s">
        <v>8</v>
      </c>
      <c r="H93" s="10">
        <v>12.832822307065001</v>
      </c>
      <c r="I93" s="8">
        <v>10.687402490365992</v>
      </c>
      <c r="J93" s="10">
        <v>10.850573921763178</v>
      </c>
      <c r="K93" s="8">
        <v>10.087084290957838</v>
      </c>
    </row>
    <row r="94" spans="1:11">
      <c r="A94" s="3">
        <v>41518</v>
      </c>
      <c r="B94" s="8">
        <v>4.3639044491731669</v>
      </c>
      <c r="C94" s="8">
        <v>3.8437612291862595</v>
      </c>
      <c r="D94" s="10">
        <v>29.63665649181997</v>
      </c>
      <c r="E94" s="8" t="s">
        <v>8</v>
      </c>
      <c r="F94" s="10">
        <v>6.6146488312682443</v>
      </c>
      <c r="G94" s="8" t="s">
        <v>8</v>
      </c>
      <c r="H94" s="10">
        <v>11.20887206646421</v>
      </c>
      <c r="I94" s="8">
        <v>7.9965211407704366</v>
      </c>
      <c r="J94" s="10">
        <v>10.195881459021052</v>
      </c>
      <c r="K94" s="8">
        <v>8.8104141379901648</v>
      </c>
    </row>
    <row r="95" spans="1:11">
      <c r="A95" s="3">
        <v>41548</v>
      </c>
      <c r="B95" s="8">
        <v>10.822361135782449</v>
      </c>
      <c r="C95" s="8">
        <v>6.5589012301510881</v>
      </c>
      <c r="D95" s="10">
        <v>37.83483835645044</v>
      </c>
      <c r="E95" s="8" t="s">
        <v>8</v>
      </c>
      <c r="F95" s="10">
        <v>7.6908706928676418</v>
      </c>
      <c r="G95" s="8" t="s">
        <v>8</v>
      </c>
      <c r="H95" s="10">
        <v>11.495757009222855</v>
      </c>
      <c r="I95" s="8">
        <v>8.7101838107003431</v>
      </c>
      <c r="J95" s="10">
        <v>13.108643672096022</v>
      </c>
      <c r="K95" s="8">
        <v>10.910917889246294</v>
      </c>
    </row>
    <row r="96" spans="1:11">
      <c r="A96" s="3">
        <v>41579</v>
      </c>
      <c r="B96" s="8">
        <v>6.9707535571047208</v>
      </c>
      <c r="C96" s="8">
        <v>4.5350928736774732</v>
      </c>
      <c r="D96" s="10">
        <v>32.622586433803654</v>
      </c>
      <c r="E96" s="8" t="s">
        <v>8</v>
      </c>
      <c r="F96" s="10">
        <v>6.2768503813305703</v>
      </c>
      <c r="G96" s="8" t="s">
        <v>8</v>
      </c>
      <c r="H96" s="10">
        <v>12.47304536731421</v>
      </c>
      <c r="I96" s="8">
        <v>10.166657927253194</v>
      </c>
      <c r="J96" s="10">
        <v>11.594708184182192</v>
      </c>
      <c r="K96" s="8">
        <v>10.061046146820415</v>
      </c>
    </row>
    <row r="97" spans="1:11">
      <c r="A97" s="3">
        <v>41609</v>
      </c>
      <c r="B97" s="8">
        <v>2.9513095063810879</v>
      </c>
      <c r="C97" s="8">
        <v>2.5061076285184676</v>
      </c>
      <c r="D97" s="10">
        <v>35.603403388278124</v>
      </c>
      <c r="E97" s="8" t="s">
        <v>8</v>
      </c>
      <c r="F97" s="10">
        <v>7.5536424647071128</v>
      </c>
      <c r="G97" s="8" t="s">
        <v>8</v>
      </c>
      <c r="H97" s="10">
        <v>11.829608168190319</v>
      </c>
      <c r="I97" s="8">
        <v>9.5270613392323327</v>
      </c>
      <c r="J97" s="10">
        <v>10.916809481206826</v>
      </c>
      <c r="K97" s="8">
        <v>9.9048211414370098</v>
      </c>
    </row>
    <row r="98" spans="1:11">
      <c r="A98" s="3">
        <v>41640</v>
      </c>
      <c r="B98" s="8">
        <v>1.7794120894065493</v>
      </c>
      <c r="C98" s="8">
        <v>2.5365215343164689</v>
      </c>
      <c r="D98" s="10">
        <v>38.881377220010336</v>
      </c>
      <c r="E98" s="8" t="s">
        <v>8</v>
      </c>
      <c r="F98" s="10">
        <v>8.7553750939468689</v>
      </c>
      <c r="G98" s="8" t="s">
        <v>8</v>
      </c>
      <c r="H98" s="10">
        <v>12.049763398928839</v>
      </c>
      <c r="I98" s="8">
        <v>10.585542234947365</v>
      </c>
      <c r="J98" s="10">
        <v>11.125763100683514</v>
      </c>
      <c r="K98" s="8">
        <v>10.744643383565736</v>
      </c>
    </row>
    <row r="99" spans="1:11">
      <c r="A99" s="3">
        <v>41671</v>
      </c>
      <c r="B99" s="8">
        <v>2.8578367836318024</v>
      </c>
      <c r="C99" s="8">
        <v>4.3752992907123067</v>
      </c>
      <c r="D99" s="10">
        <v>24.90217353952265</v>
      </c>
      <c r="E99" s="8" t="s">
        <v>8</v>
      </c>
      <c r="F99" s="10">
        <v>4.999991091303734</v>
      </c>
      <c r="G99" s="8" t="s">
        <v>8</v>
      </c>
      <c r="H99" s="10">
        <v>9.3327529732484518</v>
      </c>
      <c r="I99" s="8">
        <v>13.724881169535731</v>
      </c>
      <c r="J99" s="10">
        <v>8.0554363898458146</v>
      </c>
      <c r="K99" s="8">
        <v>10.180547011644528</v>
      </c>
    </row>
    <row r="100" spans="1:11">
      <c r="A100" s="3">
        <v>41699</v>
      </c>
      <c r="B100" s="8">
        <v>3.1796325772804486</v>
      </c>
      <c r="C100" s="8">
        <v>6.4306423002759328</v>
      </c>
      <c r="D100" s="10">
        <v>40.770151434638016</v>
      </c>
      <c r="E100" s="8" t="s">
        <v>8</v>
      </c>
      <c r="F100" s="10">
        <v>5.8297634808811605</v>
      </c>
      <c r="G100" s="8" t="s">
        <v>8</v>
      </c>
      <c r="H100" s="10">
        <v>7.9726545241750966</v>
      </c>
      <c r="I100" s="8">
        <v>10.915100129286081</v>
      </c>
      <c r="J100" s="10">
        <v>9.3274185808493506</v>
      </c>
      <c r="K100" s="8">
        <v>11.330211009379866</v>
      </c>
    </row>
    <row r="101" spans="1:11">
      <c r="A101" s="3">
        <v>41730</v>
      </c>
      <c r="B101" s="8">
        <v>2.0098196173109391</v>
      </c>
      <c r="C101" s="8">
        <v>2.6604809565589518</v>
      </c>
      <c r="D101" s="10">
        <v>28.342034139335592</v>
      </c>
      <c r="E101" s="8" t="s">
        <v>8</v>
      </c>
      <c r="F101" s="10">
        <v>6.6523467115519788</v>
      </c>
      <c r="G101" s="8" t="s">
        <v>8</v>
      </c>
      <c r="H101" s="10">
        <v>7.9658590278543686</v>
      </c>
      <c r="I101" s="8">
        <v>13.60751328390265</v>
      </c>
      <c r="J101" s="10">
        <v>8.0401101239488497</v>
      </c>
      <c r="K101" s="8">
        <v>10.433256506355281</v>
      </c>
    </row>
    <row r="102" spans="1:11">
      <c r="A102" s="3">
        <v>41760</v>
      </c>
      <c r="B102" s="8">
        <v>2.0590745659176393</v>
      </c>
      <c r="C102" s="8">
        <v>3.3235501061843702</v>
      </c>
      <c r="D102" s="10">
        <v>32.635618853382667</v>
      </c>
      <c r="E102" s="8" t="s">
        <v>8</v>
      </c>
      <c r="F102" s="10">
        <v>4.4931065688006386</v>
      </c>
      <c r="G102" s="8" t="s">
        <v>8</v>
      </c>
      <c r="H102" s="10">
        <v>8.1964334888226915</v>
      </c>
      <c r="I102" s="8">
        <v>13.055733998624932</v>
      </c>
      <c r="J102" s="10">
        <v>8.0123181401505512</v>
      </c>
      <c r="K102" s="8">
        <v>10.256067267717153</v>
      </c>
    </row>
    <row r="103" spans="1:11">
      <c r="A103" s="3">
        <v>41791</v>
      </c>
      <c r="B103" s="8">
        <v>1.6395606420970796</v>
      </c>
      <c r="C103" s="8">
        <v>1.4962324959691529</v>
      </c>
      <c r="D103" s="10">
        <v>43.417951788469836</v>
      </c>
      <c r="E103" s="8" t="s">
        <v>8</v>
      </c>
      <c r="F103" s="10">
        <v>5.1531342738290604</v>
      </c>
      <c r="G103" s="8" t="s">
        <v>8</v>
      </c>
      <c r="H103" s="10">
        <v>7.7190393426801078</v>
      </c>
      <c r="I103" s="8">
        <v>10.133041047825232</v>
      </c>
      <c r="J103" s="10">
        <v>8.9115458907219978</v>
      </c>
      <c r="K103" s="8">
        <v>9.8262423700661081</v>
      </c>
    </row>
    <row r="104" spans="1:11">
      <c r="A104" s="3">
        <v>41821</v>
      </c>
      <c r="B104" s="8">
        <v>4.8252929174477677</v>
      </c>
      <c r="C104" s="8">
        <v>4.0526057549951542</v>
      </c>
      <c r="D104" s="10">
        <v>41.435513369191568</v>
      </c>
      <c r="E104" s="8" t="s">
        <v>8</v>
      </c>
      <c r="F104" s="10">
        <v>5.4209050432579442</v>
      </c>
      <c r="G104" s="8" t="s">
        <v>8</v>
      </c>
      <c r="H104" s="10">
        <v>8.6441158677313119</v>
      </c>
      <c r="I104" s="8">
        <v>9.3305792241898047</v>
      </c>
      <c r="J104" s="10">
        <v>9.9796855208525663</v>
      </c>
      <c r="K104" s="8">
        <v>10.050097072745677</v>
      </c>
    </row>
    <row r="105" spans="1:11">
      <c r="A105" s="3">
        <v>41852</v>
      </c>
      <c r="B105" s="8">
        <v>4.604811330282927</v>
      </c>
      <c r="C105" s="8">
        <v>4.6538077961744237</v>
      </c>
      <c r="D105" s="10">
        <v>32.924410881300673</v>
      </c>
      <c r="E105" s="8" t="s">
        <v>8</v>
      </c>
      <c r="F105" s="10">
        <v>5.3961948216925268</v>
      </c>
      <c r="G105" s="8" t="s">
        <v>8</v>
      </c>
      <c r="H105" s="10">
        <v>12.145087080332075</v>
      </c>
      <c r="I105" s="8">
        <v>10.168443747639884</v>
      </c>
      <c r="J105" s="10">
        <v>10.483297206069373</v>
      </c>
      <c r="K105" s="8">
        <v>9.7166031569703719</v>
      </c>
    </row>
    <row r="106" spans="1:11">
      <c r="A106" s="3">
        <v>41883</v>
      </c>
      <c r="B106" s="8">
        <v>4.800700925938731</v>
      </c>
      <c r="C106" s="8">
        <v>4.1585456145465516</v>
      </c>
      <c r="D106" s="10">
        <v>33.574152083627219</v>
      </c>
      <c r="E106" s="8" t="s">
        <v>8</v>
      </c>
      <c r="F106" s="10">
        <v>4.6904275520557359</v>
      </c>
      <c r="G106" s="8" t="s">
        <v>8</v>
      </c>
      <c r="H106" s="10">
        <v>13.750659090683328</v>
      </c>
      <c r="I106" s="8">
        <v>8.6859699028989343</v>
      </c>
      <c r="J106" s="10">
        <v>11.052139099272805</v>
      </c>
      <c r="K106" s="8">
        <v>8.8886952635750927</v>
      </c>
    </row>
    <row r="107" spans="1:11">
      <c r="A107" s="3">
        <v>41913</v>
      </c>
      <c r="B107" s="8">
        <v>5.448949636144035</v>
      </c>
      <c r="C107" s="8">
        <v>3.232294501379426</v>
      </c>
      <c r="D107" s="10">
        <v>29.169752330305155</v>
      </c>
      <c r="E107" s="8" t="s">
        <v>8</v>
      </c>
      <c r="F107" s="10">
        <v>5.6613967374365446</v>
      </c>
      <c r="G107" s="8" t="s">
        <v>8</v>
      </c>
      <c r="H107" s="10">
        <v>11.173843741543758</v>
      </c>
      <c r="I107" s="8">
        <v>8.2753632720644354</v>
      </c>
      <c r="J107" s="10">
        <v>10.026800154432328</v>
      </c>
      <c r="K107" s="8">
        <v>8.3094228093114459</v>
      </c>
    </row>
    <row r="108" spans="1:11">
      <c r="A108" s="3">
        <v>41944</v>
      </c>
      <c r="B108" s="8">
        <v>4.8475072443257616</v>
      </c>
      <c r="C108" s="8">
        <v>3.1353042699850144</v>
      </c>
      <c r="D108" s="10">
        <v>31.04463651460452</v>
      </c>
      <c r="E108" s="8" t="s">
        <v>8</v>
      </c>
      <c r="F108" s="10">
        <v>6.112038137591095</v>
      </c>
      <c r="G108" s="8" t="s">
        <v>8</v>
      </c>
      <c r="H108" s="10">
        <v>19.322054743893798</v>
      </c>
      <c r="I108" s="8">
        <v>15.288730935837597</v>
      </c>
      <c r="J108" s="10">
        <v>13.376054967415209</v>
      </c>
      <c r="K108" s="8">
        <v>11.341949331226269</v>
      </c>
    </row>
    <row r="109" spans="1:11">
      <c r="A109" s="3">
        <v>41974</v>
      </c>
      <c r="B109" s="8">
        <v>4.9576427008782442</v>
      </c>
      <c r="C109" s="8">
        <v>4.1007262812690168</v>
      </c>
      <c r="D109" s="10">
        <v>33.142955481194875</v>
      </c>
      <c r="E109" s="8" t="s">
        <v>8</v>
      </c>
      <c r="F109" s="10">
        <v>7.9264010522709105</v>
      </c>
      <c r="G109" s="8" t="s">
        <v>8</v>
      </c>
      <c r="H109" s="10">
        <v>5.4952646986444282</v>
      </c>
      <c r="I109" s="8">
        <v>4.1320732008755545</v>
      </c>
      <c r="J109" s="10">
        <v>8.6085390797182448</v>
      </c>
      <c r="K109" s="8">
        <v>7.8489391847625862</v>
      </c>
    </row>
    <row r="110" spans="1:11">
      <c r="A110" s="3">
        <v>42005</v>
      </c>
      <c r="B110" s="8">
        <v>1.6821626378764027</v>
      </c>
      <c r="C110" s="8">
        <v>2.8641606676044749</v>
      </c>
      <c r="D110" s="10">
        <v>43.62018240372192</v>
      </c>
      <c r="E110" s="8" t="s">
        <v>8</v>
      </c>
      <c r="F110" s="10">
        <v>8.557126844192922</v>
      </c>
      <c r="G110" s="8" t="s">
        <v>8</v>
      </c>
      <c r="H110" s="10">
        <v>4.1274077966514389</v>
      </c>
      <c r="I110" s="8">
        <v>3.5193725781546226</v>
      </c>
      <c r="J110" s="10">
        <v>8.2992779899723832</v>
      </c>
      <c r="K110" s="8">
        <v>8.3635608718705114</v>
      </c>
    </row>
    <row r="111" spans="1:11">
      <c r="A111" s="3">
        <v>42036</v>
      </c>
      <c r="B111" s="8">
        <v>1.781248928625605</v>
      </c>
      <c r="C111" s="8">
        <v>2.9587176290443749</v>
      </c>
      <c r="D111" s="10">
        <v>38.962667791339783</v>
      </c>
      <c r="E111" s="8" t="s">
        <v>8</v>
      </c>
      <c r="F111" s="10">
        <v>4.2448969004828303</v>
      </c>
      <c r="G111" s="8" t="s">
        <v>8</v>
      </c>
      <c r="H111" s="10">
        <v>1.9688459290397149</v>
      </c>
      <c r="I111" s="8">
        <v>3.4755213583461688</v>
      </c>
      <c r="J111" s="10">
        <v>5.9551289517841797</v>
      </c>
      <c r="K111" s="8">
        <v>6.8600000375444976</v>
      </c>
    </row>
    <row r="112" spans="1:11">
      <c r="A112" s="3">
        <v>42064</v>
      </c>
      <c r="B112" s="8">
        <v>0.96407862360013286</v>
      </c>
      <c r="C112" s="8">
        <v>1.8363351496549054</v>
      </c>
      <c r="D112" s="10">
        <v>34.860754475406317</v>
      </c>
      <c r="E112" s="8" t="s">
        <v>8</v>
      </c>
      <c r="F112" s="10">
        <v>4.2828915707296638</v>
      </c>
      <c r="G112" s="8" t="s">
        <v>8</v>
      </c>
      <c r="H112" s="10">
        <v>2.4037644069555744</v>
      </c>
      <c r="I112" s="8">
        <v>3.8899763293516116</v>
      </c>
      <c r="J112" s="10">
        <v>5.5414044593961007</v>
      </c>
      <c r="K112" s="8">
        <v>6.3590350950917331</v>
      </c>
    </row>
    <row r="113" spans="1:11">
      <c r="A113" s="3">
        <v>42095</v>
      </c>
      <c r="B113" s="8">
        <v>1.1935741717153963</v>
      </c>
      <c r="C113" s="8">
        <v>1.4867029556781306</v>
      </c>
      <c r="D113" s="10">
        <v>33.695011814145346</v>
      </c>
      <c r="E113" s="8" t="s">
        <v>8</v>
      </c>
      <c r="F113" s="10">
        <v>4.6350981043935633</v>
      </c>
      <c r="G113" s="8" t="s">
        <v>8</v>
      </c>
      <c r="H113" s="10">
        <v>1.3539622499645838</v>
      </c>
      <c r="I113" s="8">
        <v>2.4165622349770679</v>
      </c>
      <c r="J113" s="10">
        <v>5.1614381131281402</v>
      </c>
      <c r="K113" s="8">
        <v>5.6603702963919913</v>
      </c>
    </row>
    <row r="114" spans="1:11">
      <c r="A114" s="3">
        <v>42125</v>
      </c>
      <c r="B114" s="8">
        <v>1.8570959034259371</v>
      </c>
      <c r="C114" s="8">
        <v>2.8791842796761116</v>
      </c>
      <c r="D114" s="10">
        <v>29.822258410586993</v>
      </c>
      <c r="E114" s="8" t="s">
        <v>8</v>
      </c>
      <c r="F114" s="10">
        <v>4.9603055544165189</v>
      </c>
      <c r="G114" s="8" t="s">
        <v>8</v>
      </c>
      <c r="H114" s="10">
        <v>5.2099088368880748</v>
      </c>
      <c r="I114" s="8">
        <v>8.5021630736265212</v>
      </c>
      <c r="J114" s="10">
        <v>6.5861884470039769</v>
      </c>
      <c r="K114" s="8">
        <v>8.1615439493166608</v>
      </c>
    </row>
    <row r="115" spans="1:11">
      <c r="A115" s="3">
        <v>42156</v>
      </c>
      <c r="B115" s="8">
        <v>3.3775653296209782</v>
      </c>
      <c r="C115" s="8">
        <v>3.1507825504589237</v>
      </c>
      <c r="D115" s="10">
        <v>29.49009854978824</v>
      </c>
      <c r="E115" s="8" t="s">
        <v>8</v>
      </c>
      <c r="F115" s="10">
        <v>6.1338086077772624</v>
      </c>
      <c r="G115" s="8" t="s">
        <v>8</v>
      </c>
      <c r="H115" s="10">
        <v>3.0138244537027448</v>
      </c>
      <c r="I115" s="8">
        <v>4.2606368760466919</v>
      </c>
      <c r="J115" s="10">
        <v>6.367190057436277</v>
      </c>
      <c r="K115" s="8">
        <v>6.8047143994828447</v>
      </c>
    </row>
    <row r="116" spans="1:11">
      <c r="A116" s="3">
        <v>42186</v>
      </c>
      <c r="B116" s="8">
        <v>3.0275742769997271</v>
      </c>
      <c r="C116" s="8">
        <v>2.5435326693812006</v>
      </c>
      <c r="D116" s="10">
        <v>31.136629073922851</v>
      </c>
      <c r="E116" s="8" t="s">
        <v>8</v>
      </c>
      <c r="F116" s="10">
        <v>5.691038121697753</v>
      </c>
      <c r="G116" s="8" t="s">
        <v>8</v>
      </c>
      <c r="H116" s="10">
        <v>4.0266016099738557</v>
      </c>
      <c r="I116" s="8">
        <v>4.637632878922302</v>
      </c>
      <c r="J116" s="10">
        <v>6.7237091181150159</v>
      </c>
      <c r="K116" s="8">
        <v>6.8414923995137542</v>
      </c>
    </row>
    <row r="117" spans="1:11">
      <c r="A117" s="3">
        <v>42217</v>
      </c>
      <c r="B117" s="8">
        <v>4.4599798546650469</v>
      </c>
      <c r="C117" s="8">
        <v>4.569354992668039</v>
      </c>
      <c r="D117" s="10">
        <v>27.334132671339646</v>
      </c>
      <c r="E117" s="8" t="s">
        <v>8</v>
      </c>
      <c r="F117" s="10">
        <v>5.6473398116960212</v>
      </c>
      <c r="G117" s="8" t="s">
        <v>8</v>
      </c>
      <c r="H117" s="10">
        <v>7.3487034809124427</v>
      </c>
      <c r="I117" s="8">
        <v>6.387535466279032</v>
      </c>
      <c r="J117" s="10">
        <v>8.0499247325448522</v>
      </c>
      <c r="K117" s="8">
        <v>7.6956754518417423</v>
      </c>
    </row>
    <row r="118" spans="1:11">
      <c r="A118" s="3">
        <v>42248</v>
      </c>
      <c r="B118" s="8">
        <v>5.3403350061357342</v>
      </c>
      <c r="C118" s="8">
        <v>4.7068688018272553</v>
      </c>
      <c r="D118" s="10">
        <v>49.424714469914761</v>
      </c>
      <c r="E118" s="8" t="s">
        <v>8</v>
      </c>
      <c r="F118" s="10">
        <v>5.1525199599904479</v>
      </c>
      <c r="G118" s="8" t="s">
        <v>8</v>
      </c>
      <c r="H118" s="10">
        <v>11.758372977496197</v>
      </c>
      <c r="I118" s="8">
        <v>6.6259671649799792</v>
      </c>
      <c r="J118" s="10">
        <v>11.981011606261861</v>
      </c>
      <c r="K118" s="8">
        <v>9.7738929764998179</v>
      </c>
    </row>
    <row r="119" spans="1:11">
      <c r="A119" s="3">
        <v>42278</v>
      </c>
      <c r="B119" s="8">
        <v>7.184825127564352</v>
      </c>
      <c r="C119" s="8">
        <v>4.3279085733284521</v>
      </c>
      <c r="D119" s="10">
        <v>27.817434877931145</v>
      </c>
      <c r="E119" s="8" t="s">
        <v>8</v>
      </c>
      <c r="F119" s="10">
        <v>8.6866259426216779</v>
      </c>
      <c r="G119" s="8" t="s">
        <v>8</v>
      </c>
      <c r="H119" s="10">
        <v>5.5374642088695172</v>
      </c>
      <c r="I119" s="8">
        <v>3.8569171787001508</v>
      </c>
      <c r="J119" s="10">
        <v>8.8373553913968816</v>
      </c>
      <c r="K119" s="8">
        <v>7.4280500763636219</v>
      </c>
    </row>
    <row r="120" spans="1:11">
      <c r="A120" s="3">
        <v>42309</v>
      </c>
      <c r="B120" s="8">
        <v>5.5306594425424311</v>
      </c>
      <c r="C120" s="8">
        <v>3.5394453563802104</v>
      </c>
      <c r="D120" s="10">
        <v>34.712964623089448</v>
      </c>
      <c r="E120" s="8" t="s">
        <v>8</v>
      </c>
      <c r="F120" s="10">
        <v>2.3128320470301023</v>
      </c>
      <c r="G120" s="8" t="s">
        <v>8</v>
      </c>
      <c r="H120" s="10">
        <v>8.8247918334417097</v>
      </c>
      <c r="I120" s="8">
        <v>6.9528311584626099</v>
      </c>
      <c r="J120" s="10">
        <v>8.7762069897828798</v>
      </c>
      <c r="K120" s="8">
        <v>7.5150538802507434</v>
      </c>
    </row>
    <row r="121" spans="1:11">
      <c r="A121" s="3">
        <v>42339</v>
      </c>
      <c r="B121" s="8">
        <v>5.3893617441774078</v>
      </c>
      <c r="C121" s="8">
        <v>4.249220137071025</v>
      </c>
      <c r="D121" s="10">
        <v>35.950570077578902</v>
      </c>
      <c r="E121" s="8" t="s">
        <v>8</v>
      </c>
      <c r="F121" s="10">
        <v>4.1890758028808337</v>
      </c>
      <c r="G121" s="8" t="s">
        <v>8</v>
      </c>
      <c r="H121" s="10">
        <v>9.2685719419751482</v>
      </c>
      <c r="I121" s="8">
        <v>6.4858725391786756</v>
      </c>
      <c r="J121" s="10">
        <v>9.4995470526940977</v>
      </c>
      <c r="K121" s="8">
        <v>8.0964270016410929</v>
      </c>
    </row>
    <row r="122" spans="1:11">
      <c r="A122" s="3">
        <v>42370</v>
      </c>
      <c r="B122" s="8">
        <v>1.7276263181621458</v>
      </c>
      <c r="C122" s="8">
        <v>3.4801373234542785</v>
      </c>
      <c r="D122" s="10">
        <v>49.508507330816911</v>
      </c>
      <c r="E122" s="8" t="s">
        <v>8</v>
      </c>
      <c r="F122" s="10">
        <v>4.6813305179277629</v>
      </c>
      <c r="G122" s="8" t="s">
        <v>8</v>
      </c>
      <c r="H122" s="10">
        <v>7.9112286820285691</v>
      </c>
      <c r="I122" s="8">
        <v>6.3975531848142033</v>
      </c>
      <c r="J122" s="10">
        <v>9.3799013590417388</v>
      </c>
      <c r="K122" s="8">
        <v>9.2196587187269792</v>
      </c>
    </row>
    <row r="123" spans="1:11">
      <c r="A123" s="3">
        <v>42401</v>
      </c>
      <c r="B123" s="8">
        <v>1.3802032738743992</v>
      </c>
      <c r="C123" s="8">
        <v>2.4197738631041084</v>
      </c>
      <c r="D123" s="10">
        <v>23.67296943995288</v>
      </c>
      <c r="E123" s="8" t="s">
        <v>8</v>
      </c>
      <c r="F123" s="10">
        <v>1.4156447401784824</v>
      </c>
      <c r="G123" s="8" t="s">
        <v>8</v>
      </c>
      <c r="H123" s="10">
        <v>7.5495299455843714</v>
      </c>
      <c r="I123" s="8">
        <v>17.085333479445879</v>
      </c>
      <c r="J123" s="10">
        <v>5.9423547112039801</v>
      </c>
      <c r="K123" s="8">
        <v>10.053619613513639</v>
      </c>
    </row>
    <row r="124" spans="1:11">
      <c r="A124" s="3">
        <v>42430</v>
      </c>
      <c r="B124" s="8">
        <v>1.0374191239778265</v>
      </c>
      <c r="C124" s="8">
        <v>1.693867608043411</v>
      </c>
      <c r="D124" s="10">
        <v>30.408792944678215</v>
      </c>
      <c r="E124" s="8" t="s">
        <v>8</v>
      </c>
      <c r="F124" s="10">
        <v>1.4277015455463389</v>
      </c>
      <c r="G124" s="8" t="s">
        <v>8</v>
      </c>
      <c r="H124" s="10">
        <v>0.74389905404933332</v>
      </c>
      <c r="I124" s="8">
        <v>1.5135482128188247</v>
      </c>
      <c r="J124" s="10">
        <v>3.7379672560539863</v>
      </c>
      <c r="K124" s="8">
        <v>4.2168054213001502</v>
      </c>
    </row>
    <row r="125" spans="1:11">
      <c r="A125" s="3">
        <v>42461</v>
      </c>
      <c r="B125" s="8">
        <v>2.5454579758172438</v>
      </c>
      <c r="C125" s="8">
        <v>2.9351598710047071</v>
      </c>
      <c r="D125" s="10">
        <v>38.763924567456435</v>
      </c>
      <c r="E125" s="8" t="s">
        <v>8</v>
      </c>
      <c r="F125" s="10">
        <v>2.2758272168335782</v>
      </c>
      <c r="G125" s="8" t="s">
        <v>8</v>
      </c>
      <c r="H125" s="10">
        <v>1.351196530415921</v>
      </c>
      <c r="I125" s="8">
        <v>2.4347799975669813</v>
      </c>
      <c r="J125" s="10">
        <v>5.3542463698500127</v>
      </c>
      <c r="K125" s="8">
        <v>5.8911538996751585</v>
      </c>
    </row>
    <row r="126" spans="1:11">
      <c r="A126" s="3">
        <v>42491</v>
      </c>
      <c r="B126" s="8">
        <v>0.59825389896530412</v>
      </c>
      <c r="C126" s="8">
        <v>0.88716106920365134</v>
      </c>
      <c r="D126" s="10">
        <v>48.823716660700612</v>
      </c>
      <c r="E126" s="8" t="s">
        <v>8</v>
      </c>
      <c r="F126" s="10">
        <v>2.2261701769009266</v>
      </c>
      <c r="G126" s="8" t="s">
        <v>8</v>
      </c>
      <c r="H126" s="10">
        <v>3.4060388888717519</v>
      </c>
      <c r="I126" s="8">
        <v>5.892101163882641</v>
      </c>
      <c r="J126" s="10">
        <v>6.602788204158017</v>
      </c>
      <c r="K126" s="8">
        <v>7.6792204251900316</v>
      </c>
    </row>
    <row r="127" spans="1:11">
      <c r="A127" s="3">
        <v>42522</v>
      </c>
      <c r="B127" s="8">
        <v>2.4517540175033665</v>
      </c>
      <c r="C127" s="8">
        <v>2.3775881739538569</v>
      </c>
      <c r="D127" s="10">
        <v>33.976273835550273</v>
      </c>
      <c r="E127" s="8" t="s">
        <v>8</v>
      </c>
      <c r="F127" s="10">
        <v>2.3309297020673725</v>
      </c>
      <c r="G127" s="8" t="s">
        <v>8</v>
      </c>
      <c r="H127" s="10">
        <v>5.9253332298247745</v>
      </c>
      <c r="I127" s="8">
        <v>9.2190800716384995</v>
      </c>
      <c r="J127" s="10">
        <v>6.7441197580335084</v>
      </c>
      <c r="K127" s="8">
        <v>8.0529417819671671</v>
      </c>
    </row>
    <row r="128" spans="1:11">
      <c r="A128" s="3">
        <v>42552</v>
      </c>
      <c r="B128" s="8">
        <v>2.287461176228859</v>
      </c>
      <c r="C128" s="8">
        <v>1.8487142422997942</v>
      </c>
      <c r="D128" s="10">
        <v>30.329722001926296</v>
      </c>
      <c r="E128" s="8" t="s">
        <v>8</v>
      </c>
      <c r="F128" s="10">
        <v>2.1932858778382522</v>
      </c>
      <c r="G128" s="8" t="s">
        <v>8</v>
      </c>
      <c r="H128" s="10">
        <v>7.3513614805665846</v>
      </c>
      <c r="I128" s="8">
        <v>8.8109180579662887</v>
      </c>
      <c r="J128" s="10">
        <v>6.9047957660473642</v>
      </c>
      <c r="K128" s="8">
        <v>7.3805553225490641</v>
      </c>
    </row>
    <row r="129" spans="1:11">
      <c r="A129" s="3">
        <v>42583</v>
      </c>
      <c r="B129" s="8">
        <v>1.3462488394022716</v>
      </c>
      <c r="C129" s="8">
        <v>1.4465543050533587</v>
      </c>
      <c r="D129" s="10">
        <v>30.809158735968044</v>
      </c>
      <c r="E129" s="8" t="s">
        <v>8</v>
      </c>
      <c r="F129" s="10">
        <v>1.0406056880044392</v>
      </c>
      <c r="G129" s="8" t="s">
        <v>8</v>
      </c>
      <c r="H129" s="10">
        <v>3.7308079119454081</v>
      </c>
      <c r="I129" s="8">
        <v>3.171705720399987</v>
      </c>
      <c r="J129" s="10">
        <v>4.9627722746853653</v>
      </c>
      <c r="K129" s="8">
        <v>4.7631270697793315</v>
      </c>
    </row>
    <row r="130" spans="1:11">
      <c r="A130" s="3">
        <v>42614</v>
      </c>
      <c r="B130" s="8">
        <v>2.2491146267611213</v>
      </c>
      <c r="C130" s="8">
        <v>2.0073458354823481</v>
      </c>
      <c r="D130" s="10">
        <v>30.071667242010573</v>
      </c>
      <c r="E130" s="8" t="s">
        <v>8</v>
      </c>
      <c r="F130" s="10">
        <v>2.4751361042228073</v>
      </c>
      <c r="G130" s="8" t="s">
        <v>8</v>
      </c>
      <c r="H130" s="10">
        <v>16.767471635089294</v>
      </c>
      <c r="I130" s="8">
        <v>8.8587545829573298</v>
      </c>
      <c r="J130" s="10">
        <v>10.736840727755292</v>
      </c>
      <c r="K130" s="8">
        <v>7.4863828910740411</v>
      </c>
    </row>
    <row r="131" spans="1:11">
      <c r="A131" s="3">
        <v>42644</v>
      </c>
      <c r="B131" s="8">
        <v>4.4510659027819708</v>
      </c>
      <c r="C131" s="8">
        <v>2.8261317176628342</v>
      </c>
      <c r="D131" s="10">
        <v>32.901312486616405</v>
      </c>
      <c r="E131" s="8" t="s">
        <v>8</v>
      </c>
      <c r="F131" s="10">
        <v>1.7693147569484904</v>
      </c>
      <c r="G131" s="8" t="s">
        <v>8</v>
      </c>
      <c r="H131" s="10">
        <v>11.230332819807384</v>
      </c>
      <c r="I131" s="8">
        <v>7.6034294988383886</v>
      </c>
      <c r="J131" s="10">
        <v>9.1576036047956393</v>
      </c>
      <c r="K131" s="8">
        <v>7.2781929818781439</v>
      </c>
    </row>
    <row r="132" spans="1:11">
      <c r="A132" s="3">
        <v>42675</v>
      </c>
      <c r="B132" s="8">
        <v>5.8846090298256239</v>
      </c>
      <c r="C132" s="8">
        <v>3.8799119024818323</v>
      </c>
      <c r="D132" s="10">
        <v>30.119750603363087</v>
      </c>
      <c r="E132" s="8" t="s">
        <v>8</v>
      </c>
      <c r="F132" s="10">
        <v>5.7167188721507958E-2</v>
      </c>
      <c r="G132" s="8" t="s">
        <v>8</v>
      </c>
      <c r="H132" s="10">
        <v>7.1320556894785643</v>
      </c>
      <c r="I132" s="8">
        <v>5.5622647840480735</v>
      </c>
      <c r="J132" s="10">
        <v>7.1920920179232617</v>
      </c>
      <c r="K132" s="8">
        <v>6.04448935287129</v>
      </c>
    </row>
    <row r="133" spans="1:11">
      <c r="A133" s="3">
        <v>42705</v>
      </c>
      <c r="B133" s="8">
        <v>4.1801525803875146</v>
      </c>
      <c r="C133" s="8">
        <v>3.3207554701499395</v>
      </c>
      <c r="D133" s="10">
        <v>34.683914728522012</v>
      </c>
      <c r="E133" s="8" t="s">
        <v>8</v>
      </c>
      <c r="F133" s="10">
        <v>0.21715589178547692</v>
      </c>
      <c r="G133" s="8" t="s">
        <v>8</v>
      </c>
      <c r="H133" s="10">
        <v>11.898194507095448</v>
      </c>
      <c r="I133" s="8">
        <v>7.9168856974307156</v>
      </c>
      <c r="J133" s="10">
        <v>9.1385122014544358</v>
      </c>
      <c r="K133" s="8">
        <v>7.3127906501218529</v>
      </c>
    </row>
    <row r="134" spans="1:11">
      <c r="A134" s="3">
        <v>42736</v>
      </c>
      <c r="B134" s="8">
        <v>0.89596631319350672</v>
      </c>
      <c r="C134" s="8">
        <v>1.8901186820471125</v>
      </c>
      <c r="D134" s="10">
        <v>34.862471424471657</v>
      </c>
      <c r="E134" s="8" t="s">
        <v>8</v>
      </c>
      <c r="F134" s="10">
        <v>3.1562183930369505</v>
      </c>
      <c r="G134" s="8" t="s">
        <v>8</v>
      </c>
      <c r="H134" s="10">
        <v>7.6020852584610266</v>
      </c>
      <c r="I134" s="8">
        <v>5.8064919478929351</v>
      </c>
      <c r="J134" s="10">
        <v>7.3454815138174938</v>
      </c>
      <c r="K134" s="8">
        <v>6.857579726848658</v>
      </c>
    </row>
    <row r="135" spans="1:11">
      <c r="A135" s="3">
        <v>42767</v>
      </c>
      <c r="B135" s="8">
        <v>1.2738390873390428</v>
      </c>
      <c r="C135" s="8">
        <v>2.241715094147311</v>
      </c>
      <c r="D135" s="10">
        <v>33.885346489236937</v>
      </c>
      <c r="E135" s="8" t="s">
        <v>8</v>
      </c>
      <c r="F135" s="10">
        <v>3.9974591028616371</v>
      </c>
      <c r="G135" s="8" t="s">
        <v>8</v>
      </c>
      <c r="H135" s="10">
        <v>1.9972213662207579</v>
      </c>
      <c r="I135" s="8">
        <v>5.8111264342213547</v>
      </c>
      <c r="J135" s="10">
        <v>5.2446205492297295</v>
      </c>
      <c r="K135" s="8">
        <v>7.0618300073774947</v>
      </c>
    </row>
    <row r="136" spans="1:11">
      <c r="A136" s="3">
        <v>42795</v>
      </c>
      <c r="B136" s="8">
        <v>2.1371086277611862</v>
      </c>
      <c r="C136" s="8">
        <v>2.9303939105417878</v>
      </c>
      <c r="D136" s="10">
        <v>34.2000140167615</v>
      </c>
      <c r="E136" s="8" t="s">
        <v>8</v>
      </c>
      <c r="F136" s="10">
        <v>2.1544419989791397</v>
      </c>
      <c r="G136" s="8" t="s">
        <v>8</v>
      </c>
      <c r="H136" s="10">
        <v>1.6587904149568815</v>
      </c>
      <c r="I136" s="8">
        <v>4.0708010206384682</v>
      </c>
      <c r="J136" s="10">
        <v>4.9073287518739974</v>
      </c>
      <c r="K136" s="8">
        <v>6.1025202955707734</v>
      </c>
    </row>
    <row r="137" spans="1:11">
      <c r="A137" s="3">
        <v>42826</v>
      </c>
      <c r="B137" s="8">
        <v>0.38105041118464322</v>
      </c>
      <c r="C137" s="8">
        <v>0.38820153454107292</v>
      </c>
      <c r="D137" s="10">
        <v>34.53031681601805</v>
      </c>
      <c r="E137" s="8" t="s">
        <v>8</v>
      </c>
      <c r="F137" s="10">
        <v>3.0979347442835681</v>
      </c>
      <c r="G137" s="8" t="s">
        <v>8</v>
      </c>
      <c r="H137" s="10">
        <v>5.1500568664447863</v>
      </c>
      <c r="I137" s="8">
        <v>9.2735990257548711</v>
      </c>
      <c r="J137" s="10">
        <v>6.1595912211110155</v>
      </c>
      <c r="K137" s="8">
        <v>7.860789849731713</v>
      </c>
    </row>
    <row r="138" spans="1:11">
      <c r="A138" s="3">
        <v>42856</v>
      </c>
      <c r="B138" s="8">
        <v>1.583870091015446</v>
      </c>
      <c r="C138" s="8">
        <v>2.0758104553220136</v>
      </c>
      <c r="D138" s="10">
        <v>40.947415939419237</v>
      </c>
      <c r="E138" s="8" t="s">
        <v>8</v>
      </c>
      <c r="F138" s="10">
        <v>1.3369343894792742</v>
      </c>
      <c r="G138" s="8" t="s">
        <v>8</v>
      </c>
      <c r="H138" s="10">
        <v>5.730880112133816</v>
      </c>
      <c r="I138" s="8">
        <v>11.241781449566645</v>
      </c>
      <c r="J138" s="10">
        <v>6.8710486441030989</v>
      </c>
      <c r="K138" s="8">
        <v>9.2669341671476637</v>
      </c>
    </row>
    <row r="139" spans="1:11">
      <c r="A139" s="3">
        <v>42887</v>
      </c>
      <c r="B139" s="8">
        <v>0.63404089856827395</v>
      </c>
      <c r="C139" s="8">
        <v>0.6664066859219997</v>
      </c>
      <c r="D139" s="10">
        <v>44.943433576802164</v>
      </c>
      <c r="E139" s="8" t="s">
        <v>8</v>
      </c>
      <c r="F139" s="10">
        <v>1.6070570998273688</v>
      </c>
      <c r="G139" s="8" t="s">
        <v>8</v>
      </c>
      <c r="H139" s="10">
        <v>2.8108318231152425</v>
      </c>
      <c r="I139" s="8">
        <v>4.6621691117799475</v>
      </c>
      <c r="J139" s="10">
        <v>5.8614284198273516</v>
      </c>
      <c r="K139" s="8">
        <v>6.6326047567167201</v>
      </c>
    </row>
    <row r="140" spans="1:11">
      <c r="A140" s="3">
        <v>42917</v>
      </c>
      <c r="B140" s="8">
        <v>3.346106473594467</v>
      </c>
      <c r="C140" s="8">
        <v>2.6573916654703562</v>
      </c>
      <c r="D140" s="10">
        <v>44.244121821752771</v>
      </c>
      <c r="E140" s="8" t="s">
        <v>8</v>
      </c>
      <c r="F140" s="10">
        <v>1.1998411783328884</v>
      </c>
      <c r="G140" s="8" t="s">
        <v>8</v>
      </c>
      <c r="H140" s="10">
        <v>3.7290684181028739</v>
      </c>
      <c r="I140" s="8">
        <v>4.4896698043804575</v>
      </c>
      <c r="J140" s="10">
        <v>6.7644388103792954</v>
      </c>
      <c r="K140" s="8">
        <v>6.9032539266634219</v>
      </c>
    </row>
    <row r="141" spans="1:11">
      <c r="A141" s="3">
        <v>42948</v>
      </c>
      <c r="B141" s="8">
        <v>2.5228085237842439</v>
      </c>
      <c r="C141" s="8">
        <v>2.9542375290219733</v>
      </c>
      <c r="D141" s="10">
        <v>37.361550049785144</v>
      </c>
      <c r="E141" s="8" t="s">
        <v>8</v>
      </c>
      <c r="F141" s="10">
        <v>2.1608546688881809</v>
      </c>
      <c r="G141" s="8" t="s">
        <v>8</v>
      </c>
      <c r="H141" s="10">
        <v>13.128798130810754</v>
      </c>
      <c r="I141" s="8">
        <v>10.986287636797298</v>
      </c>
      <c r="J141" s="10">
        <v>10.025858315706973</v>
      </c>
      <c r="K141" s="8">
        <v>9.2522920305592287</v>
      </c>
    </row>
    <row r="142" spans="1:11">
      <c r="A142" s="3">
        <v>42979</v>
      </c>
      <c r="B142" s="8">
        <v>2.692804173881477</v>
      </c>
      <c r="C142" s="8">
        <v>2.4945412276278458</v>
      </c>
      <c r="D142" s="10">
        <v>35.237805927815373</v>
      </c>
      <c r="E142" s="8" t="s">
        <v>8</v>
      </c>
      <c r="F142" s="10">
        <v>1.1509107806868895</v>
      </c>
      <c r="G142" s="8" t="s">
        <v>8</v>
      </c>
      <c r="H142" s="10">
        <v>8.8438781204668544</v>
      </c>
      <c r="I142" s="8">
        <v>4.5300864319809051</v>
      </c>
      <c r="J142" s="10">
        <v>7.8625101199863048</v>
      </c>
      <c r="K142" s="8">
        <v>6.0344446919214629</v>
      </c>
    </row>
    <row r="143" spans="1:11">
      <c r="A143" s="3">
        <v>43009</v>
      </c>
      <c r="B143" s="8">
        <v>3.1717081025222638</v>
      </c>
      <c r="C143" s="8">
        <v>2.1732819188569756</v>
      </c>
      <c r="D143" s="10">
        <v>37.141912631423828</v>
      </c>
      <c r="E143" s="8" t="s">
        <v>8</v>
      </c>
      <c r="F143" s="10">
        <v>1.824350539137181</v>
      </c>
      <c r="G143" s="8" t="s">
        <v>8</v>
      </c>
      <c r="H143" s="10">
        <v>10.557469008282384</v>
      </c>
      <c r="I143" s="8">
        <v>7.0679046602345812</v>
      </c>
      <c r="J143" s="10">
        <v>9.0290191758998422</v>
      </c>
      <c r="K143" s="8">
        <v>7.3377294888856985</v>
      </c>
    </row>
    <row r="144" spans="1:11">
      <c r="A144" s="3">
        <v>43040</v>
      </c>
      <c r="B144" s="8">
        <v>2.8385829382353558</v>
      </c>
      <c r="C144" s="8">
        <v>1.8971431469937894</v>
      </c>
      <c r="D144" s="10">
        <v>38.10154551727031</v>
      </c>
      <c r="E144" s="8" t="s">
        <v>8</v>
      </c>
      <c r="F144" s="10">
        <v>1.6063130235488867</v>
      </c>
      <c r="G144" s="8" t="s">
        <v>8</v>
      </c>
      <c r="H144" s="10">
        <v>6.5273635628609643</v>
      </c>
      <c r="I144" s="8">
        <v>4.9261362951676659</v>
      </c>
      <c r="J144" s="10">
        <v>7.3196134096740888</v>
      </c>
      <c r="K144" s="8">
        <v>6.4209915543997589</v>
      </c>
    </row>
    <row r="145" spans="1:11">
      <c r="A145" s="3">
        <v>43070</v>
      </c>
      <c r="B145" s="8">
        <v>2.1701354444810153</v>
      </c>
      <c r="C145" s="8">
        <v>1.758150458066557</v>
      </c>
      <c r="D145" s="10">
        <v>35.43920204245218</v>
      </c>
      <c r="E145" s="8" t="s">
        <v>8</v>
      </c>
      <c r="F145" s="10">
        <v>2.134273561886662</v>
      </c>
      <c r="G145" s="8" t="s">
        <v>8</v>
      </c>
      <c r="H145" s="10">
        <v>8.4412057973701984</v>
      </c>
      <c r="I145" s="8">
        <v>5.424831624246826</v>
      </c>
      <c r="J145" s="10">
        <v>7.8205012120997406</v>
      </c>
      <c r="K145" s="8">
        <v>6.4729296738149129</v>
      </c>
    </row>
    <row r="146" spans="1:11">
      <c r="A146" s="3">
        <v>43101</v>
      </c>
      <c r="B146" s="8">
        <v>1.5194822291900327</v>
      </c>
      <c r="C146" s="8">
        <v>3.1216756009266695</v>
      </c>
      <c r="D146" s="10">
        <v>28.306079658979559</v>
      </c>
      <c r="E146" s="8" t="s">
        <v>8</v>
      </c>
      <c r="F146" s="10">
        <v>4.5767568743544524</v>
      </c>
      <c r="G146" s="8" t="s">
        <v>8</v>
      </c>
      <c r="H146" s="10">
        <v>8.3109903289684208</v>
      </c>
      <c r="I146" s="8">
        <v>6.1942885785764403</v>
      </c>
      <c r="J146" s="10">
        <v>7.5638378709650063</v>
      </c>
      <c r="K146" s="8">
        <v>7.0943740793737602</v>
      </c>
    </row>
    <row r="147" spans="1:11">
      <c r="A147" s="3">
        <v>43132</v>
      </c>
      <c r="B147" s="8">
        <v>1.5856293858548893</v>
      </c>
      <c r="C147" s="8">
        <v>2.608329491996515</v>
      </c>
      <c r="D147" s="10">
        <v>36.868216235595</v>
      </c>
      <c r="E147" s="8" t="s">
        <v>8</v>
      </c>
      <c r="F147" s="10">
        <v>4.3608736532559531</v>
      </c>
      <c r="G147" s="8" t="s">
        <v>8</v>
      </c>
      <c r="H147" s="10">
        <v>0.62160827104995975</v>
      </c>
      <c r="I147" s="8">
        <v>2.2761246393294323</v>
      </c>
      <c r="J147" s="10">
        <v>5.1476284951159803</v>
      </c>
      <c r="K147" s="8">
        <v>6.0915225634095824</v>
      </c>
    </row>
    <row r="148" spans="1:11">
      <c r="A148" s="3">
        <v>43160</v>
      </c>
      <c r="B148" s="8">
        <v>3.6789757620081942</v>
      </c>
      <c r="C148" s="8">
        <v>4.4105535572121983</v>
      </c>
      <c r="D148" s="10">
        <v>36.17760078223484</v>
      </c>
      <c r="E148" s="8" t="s">
        <v>8</v>
      </c>
      <c r="F148" s="10">
        <v>4.4078141577560608</v>
      </c>
      <c r="G148" s="8" t="s">
        <v>8</v>
      </c>
      <c r="H148" s="10">
        <v>0.87004227658367705</v>
      </c>
      <c r="I148" s="8">
        <v>2.2303661749885881</v>
      </c>
      <c r="J148" s="10">
        <v>5.727970234478069</v>
      </c>
      <c r="K148" s="8">
        <v>6.4763176023540723</v>
      </c>
    </row>
    <row r="149" spans="1:11">
      <c r="A149" s="3">
        <v>43191</v>
      </c>
      <c r="B149" s="8">
        <v>5.7546292706854505</v>
      </c>
      <c r="C149" s="8">
        <v>5.5092394961934676</v>
      </c>
      <c r="D149" s="10">
        <v>33.368207663904101</v>
      </c>
      <c r="E149" s="8" t="s">
        <v>8</v>
      </c>
      <c r="F149" s="10">
        <v>2.8061715438885262</v>
      </c>
      <c r="G149" s="8" t="s">
        <v>8</v>
      </c>
      <c r="H149" s="10">
        <v>3.349914293351878</v>
      </c>
      <c r="I149" s="8">
        <v>6.0957220499296412</v>
      </c>
      <c r="J149" s="10">
        <v>6.6347050714638618</v>
      </c>
      <c r="K149" s="8">
        <v>7.7085334661368661</v>
      </c>
    </row>
    <row r="150" spans="1:11">
      <c r="A150" s="3">
        <v>43221</v>
      </c>
      <c r="B150" s="8">
        <v>3.6128529315496363</v>
      </c>
      <c r="C150" s="8">
        <v>4.1944009820466874</v>
      </c>
      <c r="D150" s="10">
        <v>35.353998621149344</v>
      </c>
      <c r="E150" s="8" t="s">
        <v>8</v>
      </c>
      <c r="F150" s="10">
        <v>2.1589859234853011</v>
      </c>
      <c r="G150" s="8" t="s">
        <v>8</v>
      </c>
      <c r="H150" s="10">
        <v>0.98260262162157097</v>
      </c>
      <c r="I150" s="8">
        <v>2.1591860707265087</v>
      </c>
      <c r="J150" s="10">
        <v>5.1428486186374691</v>
      </c>
      <c r="K150" s="8">
        <v>5.7771281581070264</v>
      </c>
    </row>
    <row r="151" spans="1:11">
      <c r="A151" s="3">
        <v>43252</v>
      </c>
      <c r="B151" s="8">
        <v>3.2472599788343546</v>
      </c>
      <c r="C151" s="8">
        <v>3.6854141706838952</v>
      </c>
      <c r="D151" s="10">
        <v>21.900779314287984</v>
      </c>
      <c r="E151" s="8" t="s">
        <v>8</v>
      </c>
      <c r="F151" s="10">
        <v>1.6928736112588569</v>
      </c>
      <c r="G151" s="8" t="s">
        <v>8</v>
      </c>
      <c r="H151" s="10">
        <v>1.9090757580726876</v>
      </c>
      <c r="I151" s="8">
        <v>3.4679152108445335</v>
      </c>
      <c r="J151" s="10">
        <v>4.0648256111633243</v>
      </c>
      <c r="K151" s="8">
        <v>4.8208969881005643</v>
      </c>
    </row>
    <row r="152" spans="1:11">
      <c r="A152" s="3">
        <v>43282</v>
      </c>
      <c r="B152" s="8">
        <v>4.4222912101434018</v>
      </c>
      <c r="C152" s="8">
        <v>3.3932334752041484</v>
      </c>
      <c r="D152" s="10">
        <v>30.52030755187053</v>
      </c>
      <c r="E152" s="8" t="s">
        <v>8</v>
      </c>
      <c r="F152" s="10">
        <v>2.5714781441952725</v>
      </c>
      <c r="G152" s="8" t="s">
        <v>8</v>
      </c>
      <c r="H152" s="10">
        <v>8.9631740842751348</v>
      </c>
      <c r="I152" s="8">
        <v>10.695546078875644</v>
      </c>
      <c r="J152" s="10">
        <v>8.2970136724182115</v>
      </c>
      <c r="K152" s="8">
        <v>8.7528073710426639</v>
      </c>
    </row>
    <row r="153" spans="1:11">
      <c r="A153" s="3">
        <v>43313</v>
      </c>
      <c r="B153" s="8">
        <v>2.2708282380654738</v>
      </c>
      <c r="C153" s="8">
        <v>2.8454019210868764</v>
      </c>
      <c r="D153" s="10">
        <v>37.801211546226796</v>
      </c>
      <c r="E153" s="8" t="s">
        <v>8</v>
      </c>
      <c r="F153" s="10">
        <v>2.795124390888744</v>
      </c>
      <c r="G153" s="8" t="s">
        <v>8</v>
      </c>
      <c r="H153" s="10">
        <v>3.2244036201613748</v>
      </c>
      <c r="I153" s="8">
        <v>2.4946415499014578</v>
      </c>
      <c r="J153" s="10">
        <v>6.1109036075377698</v>
      </c>
      <c r="K153" s="8">
        <v>5.9546781275203706</v>
      </c>
    </row>
    <row r="154" spans="1:11">
      <c r="A154" s="3">
        <v>43344</v>
      </c>
      <c r="B154" s="8">
        <v>2.6125174349466969</v>
      </c>
      <c r="C154" s="8">
        <v>2.4456440353717177</v>
      </c>
      <c r="D154" s="10">
        <v>26.995723601267706</v>
      </c>
      <c r="E154" s="8" t="s">
        <v>8</v>
      </c>
      <c r="F154" s="10">
        <v>1.9442331609292183</v>
      </c>
      <c r="G154" s="8" t="s">
        <v>8</v>
      </c>
      <c r="H154" s="10">
        <v>11.756136482660532</v>
      </c>
      <c r="I154" s="8">
        <v>6.2394788342194856</v>
      </c>
      <c r="J154" s="10">
        <v>8.5142321456638363</v>
      </c>
      <c r="K154" s="8">
        <v>6.1894378105484948</v>
      </c>
    </row>
    <row r="155" spans="1:11">
      <c r="A155" s="3">
        <v>43374</v>
      </c>
      <c r="B155" s="8">
        <v>4.7213972683936625</v>
      </c>
      <c r="C155" s="8">
        <v>3.5332960499267894</v>
      </c>
      <c r="D155" s="10">
        <v>28.251062166094336</v>
      </c>
      <c r="E155" s="8" t="s">
        <v>8</v>
      </c>
      <c r="F155" s="10">
        <v>2.7159352175140521</v>
      </c>
      <c r="G155" s="8" t="s">
        <v>8</v>
      </c>
      <c r="H155" s="10">
        <v>10.345364799048371</v>
      </c>
      <c r="I155" s="8">
        <v>7.0869993323092606</v>
      </c>
      <c r="J155" s="10">
        <v>8.7672446606187986</v>
      </c>
      <c r="K155" s="8">
        <v>7.1178252295936701</v>
      </c>
    </row>
    <row r="156" spans="1:11">
      <c r="A156" s="3">
        <v>43405</v>
      </c>
      <c r="B156" s="8">
        <v>5.6171478757579889</v>
      </c>
      <c r="C156" s="8">
        <v>3.919754131243872</v>
      </c>
      <c r="D156" s="10">
        <v>27.220864718284826</v>
      </c>
      <c r="E156" s="8" t="s">
        <v>8</v>
      </c>
      <c r="F156" s="10">
        <v>2.1601983724249219</v>
      </c>
      <c r="G156" s="8" t="s">
        <v>8</v>
      </c>
      <c r="H156" s="10">
        <v>9.1278115617144628</v>
      </c>
      <c r="I156" s="8">
        <v>6.6586441734422097</v>
      </c>
      <c r="J156" s="10">
        <v>8.2614383026185347</v>
      </c>
      <c r="K156" s="8">
        <v>6.8093904410890929</v>
      </c>
    </row>
    <row r="157" spans="1:11">
      <c r="A157" s="3">
        <v>43435</v>
      </c>
      <c r="B157" s="8">
        <v>4.9723104054068257</v>
      </c>
      <c r="C157" s="8">
        <v>4.3260352518845178</v>
      </c>
      <c r="D157" s="10">
        <v>28.008699233548441</v>
      </c>
      <c r="E157" s="8" t="s">
        <v>8</v>
      </c>
      <c r="F157" s="10">
        <v>1.3443209040200905</v>
      </c>
      <c r="G157" s="8" t="s">
        <v>8</v>
      </c>
      <c r="H157" s="10">
        <v>9.4004786492426113</v>
      </c>
      <c r="I157" s="8">
        <v>5.8702961225275061</v>
      </c>
      <c r="J157" s="10">
        <v>8.0891707981090111</v>
      </c>
      <c r="K157" s="8">
        <v>6.4646926646463818</v>
      </c>
    </row>
    <row r="158" spans="1:11">
      <c r="A158" s="3">
        <v>43466</v>
      </c>
      <c r="B158" s="8">
        <v>1.1787714591557372</v>
      </c>
      <c r="C158" s="8">
        <v>2.172166201420147</v>
      </c>
      <c r="D158" s="10">
        <v>37.058028380407812</v>
      </c>
      <c r="E158" s="8" t="s">
        <v>8</v>
      </c>
      <c r="F158" s="10">
        <v>2.6062746810801629</v>
      </c>
      <c r="G158" s="8" t="s">
        <v>8</v>
      </c>
      <c r="H158" s="10">
        <v>9.1244478999946477</v>
      </c>
      <c r="I158" s="8">
        <v>6.5199369061682457</v>
      </c>
      <c r="J158" s="10">
        <v>8.3017376244573082</v>
      </c>
      <c r="K158" s="8">
        <v>7.4584429316278458</v>
      </c>
    </row>
    <row r="159" spans="1:11">
      <c r="A159" s="3">
        <v>43497</v>
      </c>
      <c r="B159" s="8">
        <v>1.8201545611188075</v>
      </c>
      <c r="C159" s="8">
        <v>2.7089566174500086</v>
      </c>
      <c r="D159" s="10">
        <v>24.641361993946003</v>
      </c>
      <c r="E159" s="8" t="s">
        <v>8</v>
      </c>
      <c r="F159" s="10">
        <v>1.0481291640630164</v>
      </c>
      <c r="G159" s="8" t="s">
        <v>8</v>
      </c>
      <c r="H159" s="10">
        <v>1.0891619920096001</v>
      </c>
      <c r="I159" s="8">
        <v>4.4743756460289106</v>
      </c>
      <c r="J159" s="10">
        <v>3.5320434396422389</v>
      </c>
      <c r="K159" s="8">
        <v>5.1687968615536626</v>
      </c>
    </row>
    <row r="160" spans="1:11">
      <c r="A160" s="3">
        <v>43525</v>
      </c>
      <c r="B160" s="8">
        <v>2.1050974850568269</v>
      </c>
      <c r="C160" s="8">
        <v>2.3021359244558566</v>
      </c>
      <c r="D160" s="10">
        <v>14.285048351927252</v>
      </c>
      <c r="E160" s="8" t="s">
        <v>8</v>
      </c>
      <c r="F160" s="10">
        <v>3.2142523318304828</v>
      </c>
      <c r="G160" s="8" t="s">
        <v>8</v>
      </c>
      <c r="H160" s="10">
        <v>1.7212706384014904</v>
      </c>
      <c r="I160" s="8">
        <v>4.1977788076783265</v>
      </c>
      <c r="J160" s="10">
        <v>3.382158583516361</v>
      </c>
      <c r="K160" s="8">
        <v>4.467153545656303</v>
      </c>
    </row>
    <row r="161" spans="1:11">
      <c r="A161" s="3">
        <v>43556</v>
      </c>
      <c r="B161" s="8">
        <v>2.1283694234524151</v>
      </c>
      <c r="C161" s="8">
        <v>1.9501293787067415</v>
      </c>
      <c r="D161" s="10">
        <v>27.653756534372981</v>
      </c>
      <c r="E161" s="8" t="s">
        <v>8</v>
      </c>
      <c r="F161" s="10">
        <v>1.2474634196048895</v>
      </c>
      <c r="G161" s="8" t="s">
        <v>8</v>
      </c>
      <c r="H161" s="10">
        <v>2.7267330339039746</v>
      </c>
      <c r="I161" s="8">
        <v>5.1220115619645936</v>
      </c>
      <c r="J161" s="10">
        <v>4.6313979609840974</v>
      </c>
      <c r="K161" s="8">
        <v>5.5893304249482938</v>
      </c>
    </row>
    <row r="162" spans="1:11">
      <c r="A162" s="3">
        <v>43586</v>
      </c>
      <c r="B162" s="8">
        <v>1.4928581444875726</v>
      </c>
      <c r="C162" s="8">
        <v>1.5376730092736492</v>
      </c>
      <c r="D162" s="10">
        <v>25.636929553772148</v>
      </c>
      <c r="E162" s="8" t="s">
        <v>8</v>
      </c>
      <c r="F162" s="10">
        <v>0.95037886297779373</v>
      </c>
      <c r="G162" s="8" t="s">
        <v>8</v>
      </c>
      <c r="H162" s="10">
        <v>1.5754527169453956</v>
      </c>
      <c r="I162" s="8">
        <v>3.8973840137793951</v>
      </c>
      <c r="J162" s="10">
        <v>3.7271490358935804</v>
      </c>
      <c r="K162" s="8">
        <v>4.7097170288253736</v>
      </c>
    </row>
    <row r="163" spans="1:11">
      <c r="A163" s="3">
        <v>43617</v>
      </c>
      <c r="B163" s="8">
        <v>2.0354092280982927</v>
      </c>
      <c r="C163" s="8">
        <v>2.5347380647921676</v>
      </c>
      <c r="D163" s="10">
        <v>20.994364057449623</v>
      </c>
      <c r="E163" s="8" t="s">
        <v>8</v>
      </c>
      <c r="F163" s="10">
        <v>1.9755200144160581</v>
      </c>
      <c r="G163" s="8" t="s">
        <v>8</v>
      </c>
      <c r="H163" s="10">
        <v>5.4916602474499774</v>
      </c>
      <c r="I163" s="8">
        <v>10.992137948276545</v>
      </c>
      <c r="J163" s="10">
        <v>5.2955871923591848</v>
      </c>
      <c r="K163" s="8">
        <v>7.7207296335951856</v>
      </c>
    </row>
    <row r="164" spans="1:11">
      <c r="A164" s="3">
        <v>43647</v>
      </c>
      <c r="B164" s="8">
        <v>4.9300454258357043</v>
      </c>
      <c r="C164" s="8">
        <v>3.8115484591435496</v>
      </c>
      <c r="D164" s="10">
        <v>16.79003291420689</v>
      </c>
      <c r="E164" s="8" t="s">
        <v>8</v>
      </c>
      <c r="F164" s="10">
        <v>2.2782573661000542</v>
      </c>
      <c r="G164" s="8" t="s">
        <v>8</v>
      </c>
      <c r="H164" s="10">
        <v>6.761717142185482</v>
      </c>
      <c r="I164" s="8">
        <v>7.8311661676253017</v>
      </c>
      <c r="J164" s="10">
        <v>6.2112329932433497</v>
      </c>
      <c r="K164" s="8">
        <v>6.3812581187407487</v>
      </c>
    </row>
    <row r="165" spans="1:11">
      <c r="A165" s="3">
        <v>43678</v>
      </c>
      <c r="B165" s="8">
        <v>1.9318266986109986</v>
      </c>
      <c r="C165" s="8">
        <v>2.5408861523409376</v>
      </c>
      <c r="D165" s="10">
        <v>19.432639422227712</v>
      </c>
      <c r="E165" s="8" t="s">
        <v>8</v>
      </c>
      <c r="F165" s="10">
        <v>2.4467544181115275</v>
      </c>
      <c r="G165" s="8" t="s">
        <v>8</v>
      </c>
      <c r="H165" s="10">
        <v>12.598216006955582</v>
      </c>
      <c r="I165" s="8">
        <v>9.2317864815436703</v>
      </c>
      <c r="J165" s="10">
        <v>8.2042961174425599</v>
      </c>
      <c r="K165" s="8">
        <v>6.9469050552306237</v>
      </c>
    </row>
    <row r="166" spans="1:11">
      <c r="A166" s="3">
        <v>43709</v>
      </c>
      <c r="B166" s="8">
        <v>4.5867636924769801</v>
      </c>
      <c r="C166" s="8">
        <v>4.2767829835936375</v>
      </c>
      <c r="D166" s="10">
        <v>18.728447701621757</v>
      </c>
      <c r="E166" s="8" t="s">
        <v>8</v>
      </c>
      <c r="F166" s="10">
        <v>0.89975696042468001</v>
      </c>
      <c r="G166" s="8" t="s">
        <v>8</v>
      </c>
      <c r="H166" s="10">
        <v>13.437656884596787</v>
      </c>
      <c r="I166" s="8">
        <v>7.573751061208525</v>
      </c>
      <c r="J166" s="10">
        <v>8.7791924867542495</v>
      </c>
      <c r="K166" s="8">
        <v>6.248961079485424</v>
      </c>
    </row>
    <row r="167" spans="1:11">
      <c r="A167" s="3">
        <v>43739</v>
      </c>
      <c r="B167" s="8">
        <v>4.230632182330746</v>
      </c>
      <c r="C167" s="8">
        <v>3.3857109397821339</v>
      </c>
      <c r="D167" s="10">
        <v>16.924384991520462</v>
      </c>
      <c r="E167" s="8" t="s">
        <v>8</v>
      </c>
      <c r="F167" s="10">
        <v>2.1633686858260179</v>
      </c>
      <c r="G167" s="8" t="s">
        <v>8</v>
      </c>
      <c r="H167" s="10">
        <v>8.1004606140002746</v>
      </c>
      <c r="I167" s="8">
        <v>5.7655597034779511</v>
      </c>
      <c r="J167" s="10">
        <v>6.5835778148589013</v>
      </c>
      <c r="K167" s="8">
        <v>5.3971391535269984</v>
      </c>
    </row>
    <row r="168" spans="1:11">
      <c r="A168" s="3">
        <v>43770</v>
      </c>
      <c r="B168" s="8">
        <v>5.274366262126029</v>
      </c>
      <c r="C168" s="8">
        <v>3.7750631322767703</v>
      </c>
      <c r="D168" s="10">
        <v>22.840194189701243</v>
      </c>
      <c r="E168" s="8" t="s">
        <v>8</v>
      </c>
      <c r="F168" s="10">
        <v>1.3576247886454678</v>
      </c>
      <c r="G168" s="8" t="s">
        <v>8</v>
      </c>
      <c r="H168" s="10">
        <v>8.0605946419645047</v>
      </c>
      <c r="I168" s="8">
        <v>5.5717825574104412</v>
      </c>
      <c r="J168" s="10">
        <v>7.2051835443458883</v>
      </c>
      <c r="K168" s="8">
        <v>5.7920498450458169</v>
      </c>
    </row>
    <row r="169" spans="1:11">
      <c r="A169" s="3">
        <v>43800</v>
      </c>
      <c r="B169" s="8">
        <v>3.3705755555461208</v>
      </c>
      <c r="C169" s="8">
        <v>2.9801467450479535</v>
      </c>
      <c r="D169" s="10">
        <v>32.097825058666444</v>
      </c>
      <c r="E169" s="8" t="s">
        <v>8</v>
      </c>
      <c r="F169" s="10">
        <v>2.4426545145919505</v>
      </c>
      <c r="G169" s="8" t="s">
        <v>8</v>
      </c>
      <c r="H169" s="10">
        <v>9.4752890442983748</v>
      </c>
      <c r="I169" s="8">
        <v>5.8980231913918599</v>
      </c>
      <c r="J169" s="10">
        <v>8.474987405095419</v>
      </c>
      <c r="K169" s="8">
        <v>6.8814907155924399</v>
      </c>
    </row>
    <row r="170" spans="1:11">
      <c r="A170" s="3">
        <v>43831</v>
      </c>
      <c r="B170" s="8">
        <v>3.5843719378581573</v>
      </c>
      <c r="C170" s="8">
        <v>5.9760111189925134</v>
      </c>
      <c r="D170" s="10">
        <v>26.615866715855141</v>
      </c>
      <c r="E170" s="8" t="s">
        <v>8</v>
      </c>
      <c r="F170" s="10">
        <v>2.5838672404706058</v>
      </c>
      <c r="G170" s="8" t="s">
        <v>8</v>
      </c>
      <c r="H170" s="10">
        <v>7.0523349117748682</v>
      </c>
      <c r="I170" s="8">
        <v>4.8146037510748076</v>
      </c>
      <c r="J170" s="10">
        <v>7.109499025586655</v>
      </c>
      <c r="K170" s="8">
        <v>6.7770255396231827</v>
      </c>
    </row>
    <row r="171" spans="1:11">
      <c r="A171" s="3">
        <v>43862</v>
      </c>
      <c r="B171" s="8">
        <v>5.2081796960189966</v>
      </c>
      <c r="C171" s="8">
        <v>7.0825904249942306</v>
      </c>
      <c r="D171" s="10">
        <v>25.528087774992279</v>
      </c>
      <c r="E171" s="8" t="s">
        <v>8</v>
      </c>
      <c r="F171" s="10">
        <v>2.8507786117209899</v>
      </c>
      <c r="G171" s="8" t="s">
        <v>8</v>
      </c>
      <c r="H171" s="10">
        <v>1.9259237716608364</v>
      </c>
      <c r="I171" s="8">
        <v>7.6524773313537793</v>
      </c>
      <c r="J171" s="10">
        <v>5.3463271040530564</v>
      </c>
      <c r="K171" s="8">
        <v>8.1775263328736116</v>
      </c>
    </row>
    <row r="172" spans="1:11">
      <c r="A172" s="3">
        <v>43891</v>
      </c>
      <c r="B172" s="8">
        <v>7.1789721230686583</v>
      </c>
      <c r="C172" s="8">
        <v>7.6743394535139897</v>
      </c>
      <c r="D172" s="10">
        <v>29.983342980407755</v>
      </c>
      <c r="E172" s="8" t="s">
        <v>8</v>
      </c>
      <c r="F172" s="10">
        <v>6.396030501945174</v>
      </c>
      <c r="G172" s="8" t="s">
        <v>8</v>
      </c>
      <c r="H172" s="10">
        <v>14.546616189500144</v>
      </c>
      <c r="I172" s="8">
        <v>30.972703014482246</v>
      </c>
      <c r="J172" s="10">
        <v>12.344680203980307</v>
      </c>
      <c r="K172" s="8">
        <v>19.256606426464248</v>
      </c>
    </row>
    <row r="173" spans="1:11">
      <c r="A173" s="3">
        <v>43922</v>
      </c>
      <c r="B173" s="8">
        <v>17.115484917966498</v>
      </c>
      <c r="C173" s="8">
        <v>16.398673812068715</v>
      </c>
      <c r="D173" s="10">
        <v>22.522377876383519</v>
      </c>
      <c r="E173" s="8" t="s">
        <v>8</v>
      </c>
      <c r="F173" s="10">
        <v>33.044806797104982</v>
      </c>
      <c r="G173" s="8" t="s">
        <v>8</v>
      </c>
      <c r="H173" s="10">
        <v>22.633812835042271</v>
      </c>
      <c r="I173" s="8">
        <v>46.116413102725218</v>
      </c>
      <c r="J173" s="10">
        <v>23.731576850835232</v>
      </c>
      <c r="K173" s="8">
        <v>33.259832761550328</v>
      </c>
    </row>
    <row r="174" spans="1:11">
      <c r="A174" s="3">
        <v>43952</v>
      </c>
      <c r="B174" s="8">
        <v>41.388441275442062</v>
      </c>
      <c r="C174" s="8">
        <v>40.470067074677992</v>
      </c>
      <c r="D174" s="10">
        <v>35.069521673508206</v>
      </c>
      <c r="E174" s="8" t="s">
        <v>8</v>
      </c>
      <c r="F174" s="10">
        <v>21.993664108179594</v>
      </c>
      <c r="G174" s="8" t="s">
        <v>8</v>
      </c>
      <c r="H174" s="10">
        <v>14.6761351610971</v>
      </c>
      <c r="I174" s="8">
        <v>39.450738101424108</v>
      </c>
      <c r="J174" s="10">
        <v>25.096052282530206</v>
      </c>
      <c r="K174" s="8">
        <v>35.108389519484867</v>
      </c>
    </row>
    <row r="175" spans="1:11">
      <c r="A175" s="3">
        <v>43983</v>
      </c>
      <c r="B175" s="8">
        <v>8.0643824370666621</v>
      </c>
      <c r="C175" s="8">
        <v>10.601095584504145</v>
      </c>
      <c r="D175" s="10">
        <v>40.869071537139313</v>
      </c>
      <c r="E175" s="8" t="s">
        <v>8</v>
      </c>
      <c r="F175" s="10">
        <v>5.2103764475575574</v>
      </c>
      <c r="G175" s="8" t="s">
        <v>8</v>
      </c>
      <c r="H175" s="10">
        <v>7.131867765324218</v>
      </c>
      <c r="I175" s="8">
        <v>15.829724595249649</v>
      </c>
      <c r="J175" s="10">
        <v>10.318486435627559</v>
      </c>
      <c r="K175" s="8">
        <v>14.541839515278568</v>
      </c>
    </row>
    <row r="176" spans="1:11">
      <c r="A176" s="3">
        <v>44013</v>
      </c>
      <c r="B176" s="8">
        <v>6.7667210950331915</v>
      </c>
      <c r="C176" s="8">
        <v>5.3552040399846028</v>
      </c>
      <c r="D176" s="10">
        <v>35.803444166172063</v>
      </c>
      <c r="E176" s="8" t="s">
        <v>8</v>
      </c>
      <c r="F176" s="10">
        <v>3.2870022147379339</v>
      </c>
      <c r="G176" s="8" t="s">
        <v>8</v>
      </c>
      <c r="H176" s="10">
        <v>8.8578387458943713</v>
      </c>
      <c r="I176" s="8">
        <v>10.200427053862885</v>
      </c>
      <c r="J176" s="10">
        <v>9.7406038456605071</v>
      </c>
      <c r="K176" s="8">
        <v>9.9458799006251617</v>
      </c>
    </row>
    <row r="177" spans="1:11">
      <c r="A177" s="3">
        <v>44044</v>
      </c>
      <c r="B177" s="8">
        <v>6.9144071867929409</v>
      </c>
      <c r="C177" s="8">
        <v>9.0835853192868079</v>
      </c>
      <c r="D177" s="10">
        <v>33.756188975964832</v>
      </c>
      <c r="E177" s="8" t="s">
        <v>8</v>
      </c>
      <c r="F177" s="10">
        <v>3.5714247052568449</v>
      </c>
      <c r="G177" s="8" t="s">
        <v>8</v>
      </c>
      <c r="H177" s="10">
        <v>17.683669314501159</v>
      </c>
      <c r="I177" s="8">
        <v>12.178250942581235</v>
      </c>
      <c r="J177" s="10">
        <v>13.285630699293836</v>
      </c>
      <c r="K177" s="8">
        <v>11.54745363224956</v>
      </c>
    </row>
    <row r="178" spans="1:11">
      <c r="A178" s="3">
        <v>44075</v>
      </c>
      <c r="B178" s="8">
        <v>5.7162800823417559</v>
      </c>
      <c r="C178" s="8">
        <v>4.9878421914123949</v>
      </c>
      <c r="D178" s="10">
        <v>31.536122232992405</v>
      </c>
      <c r="E178" s="8" t="s">
        <v>8</v>
      </c>
      <c r="F178" s="10">
        <v>4.0567274900779537</v>
      </c>
      <c r="G178" s="8" t="s">
        <v>8</v>
      </c>
      <c r="H178" s="10">
        <v>15.088458074838757</v>
      </c>
      <c r="I178" s="8">
        <v>9.1689227052537952</v>
      </c>
      <c r="J178" s="10">
        <v>11.807046141005339</v>
      </c>
      <c r="K178" s="8">
        <v>9.1799485488734351</v>
      </c>
    </row>
    <row r="179" spans="1:11">
      <c r="A179" s="3">
        <v>44105</v>
      </c>
      <c r="B179" s="8">
        <v>5.8825593774438047</v>
      </c>
      <c r="C179" s="8">
        <v>4.6851426167378909</v>
      </c>
      <c r="D179" s="10">
        <v>31.671868352665726</v>
      </c>
      <c r="E179" s="8" t="s">
        <v>8</v>
      </c>
      <c r="F179" s="10">
        <v>4.2992233458686941</v>
      </c>
      <c r="G179" s="8" t="s">
        <v>8</v>
      </c>
      <c r="H179" s="10">
        <v>8.1551652910973687</v>
      </c>
      <c r="I179" s="8">
        <v>6.1112084617317377</v>
      </c>
      <c r="J179" s="10">
        <v>9.0539719147691109</v>
      </c>
      <c r="K179" s="8">
        <v>7.912557123330382</v>
      </c>
    </row>
    <row r="180" spans="1:11">
      <c r="A180" s="3">
        <v>44136</v>
      </c>
      <c r="B180" s="8">
        <v>8.0325288671959001</v>
      </c>
      <c r="C180" s="8">
        <v>6.0465197900281158</v>
      </c>
      <c r="D180" s="10">
        <v>32.785749383616128</v>
      </c>
      <c r="E180" s="8" t="s">
        <v>8</v>
      </c>
      <c r="F180" s="10">
        <v>12.373033607655602</v>
      </c>
      <c r="G180" s="8" t="s">
        <v>8</v>
      </c>
      <c r="H180" s="10">
        <v>16.864387080687639</v>
      </c>
      <c r="I180" s="8">
        <v>11.335219432301173</v>
      </c>
      <c r="J180" s="10">
        <v>15.219023044977245</v>
      </c>
      <c r="K180" s="8">
        <v>12.441763624273985</v>
      </c>
    </row>
    <row r="181" spans="1:11">
      <c r="A181" s="3">
        <v>44166</v>
      </c>
      <c r="B181" s="8">
        <v>6.8643585591750824</v>
      </c>
      <c r="C181" s="8">
        <v>6.2331658233079468</v>
      </c>
      <c r="D181" s="10">
        <v>29.780328294007109</v>
      </c>
      <c r="E181" s="8" t="s">
        <v>8</v>
      </c>
      <c r="F181" s="10">
        <v>9.2490777813961298</v>
      </c>
      <c r="G181" s="8" t="s">
        <v>8</v>
      </c>
      <c r="H181" s="10">
        <v>12.573681081686635</v>
      </c>
      <c r="I181" s="8">
        <v>7.7213882488823975</v>
      </c>
      <c r="J181" s="10">
        <v>12.109277321683242</v>
      </c>
      <c r="K181" s="8">
        <v>9.9473800333359588</v>
      </c>
    </row>
    <row r="182" spans="1:11">
      <c r="A182" s="3">
        <v>44197</v>
      </c>
      <c r="B182" s="8">
        <v>8.437432681344486</v>
      </c>
      <c r="C182" s="8">
        <v>12.713581424669227</v>
      </c>
      <c r="D182" s="10">
        <v>32.378805495270015</v>
      </c>
      <c r="E182" s="8" t="s">
        <v>8</v>
      </c>
      <c r="F182" s="10">
        <v>13.37869273741587</v>
      </c>
      <c r="G182" s="8" t="s">
        <v>8</v>
      </c>
      <c r="H182" s="10">
        <v>10.982818953845978</v>
      </c>
      <c r="I182" s="8">
        <v>7.1644253043184847</v>
      </c>
      <c r="J182" s="10">
        <v>13.161361433550972</v>
      </c>
      <c r="K182" s="8">
        <v>12.61637590584607</v>
      </c>
    </row>
    <row r="183" spans="1:11">
      <c r="A183" s="3">
        <v>44228</v>
      </c>
      <c r="B183" s="8">
        <v>5.4505628735277618</v>
      </c>
      <c r="C183" s="8">
        <v>7.1655775686637702</v>
      </c>
      <c r="D183" s="10">
        <v>29.584547598425154</v>
      </c>
      <c r="E183" s="8" t="s">
        <v>8</v>
      </c>
      <c r="F183" s="10">
        <v>19.070091930684708</v>
      </c>
      <c r="G183" s="8" t="s">
        <v>8</v>
      </c>
      <c r="H183" s="10">
        <v>10.421706420892843</v>
      </c>
      <c r="I183" s="8">
        <v>36.357053024599004</v>
      </c>
      <c r="J183" s="10">
        <v>13.25334180196263</v>
      </c>
      <c r="K183" s="8">
        <v>24.451477366776984</v>
      </c>
    </row>
    <row r="184" spans="1:11">
      <c r="A184" s="3">
        <v>44256</v>
      </c>
      <c r="B184" s="8">
        <v>4.826412248486271</v>
      </c>
      <c r="C184" s="8">
        <v>5.2493762174982708</v>
      </c>
      <c r="D184" s="10">
        <v>31.599237576710731</v>
      </c>
      <c r="E184" s="8" t="s">
        <v>8</v>
      </c>
      <c r="F184" s="10">
        <v>9.3870616119493206</v>
      </c>
      <c r="G184" s="8" t="s">
        <v>8</v>
      </c>
      <c r="H184" s="10">
        <v>5.5668214997146555</v>
      </c>
      <c r="I184" s="8">
        <v>10.457635996556432</v>
      </c>
      <c r="J184" s="10">
        <v>9.0056418627026886</v>
      </c>
      <c r="K184" s="8">
        <v>11.141616565021616</v>
      </c>
    </row>
    <row r="185" spans="1:11">
      <c r="A185" s="3">
        <v>44287</v>
      </c>
      <c r="B185" s="8">
        <v>2.3798930137226901</v>
      </c>
      <c r="C185" s="8">
        <v>2.4054210205769246</v>
      </c>
      <c r="D185" s="10">
        <v>30.550948425854891</v>
      </c>
      <c r="E185" s="8" t="s">
        <v>8</v>
      </c>
      <c r="F185" s="10">
        <v>9.6973988507536095</v>
      </c>
      <c r="G185" s="8" t="s">
        <v>8</v>
      </c>
      <c r="H185" s="10">
        <v>2.1935974365751707</v>
      </c>
      <c r="I185" s="8">
        <v>4.8751907950688969</v>
      </c>
      <c r="J185" s="10">
        <v>6.9712266722611389</v>
      </c>
      <c r="K185" s="8">
        <v>8.0920667637955059</v>
      </c>
    </row>
    <row r="186" spans="1:11">
      <c r="A186" s="3">
        <v>44317</v>
      </c>
      <c r="B186" s="8">
        <v>6.9993032794734376</v>
      </c>
      <c r="C186" s="8">
        <v>6.696544948728361</v>
      </c>
      <c r="D186" s="10">
        <v>21.116939065711534</v>
      </c>
      <c r="E186" s="8" t="s">
        <v>8</v>
      </c>
      <c r="F186" s="10">
        <v>2.8752381616827414</v>
      </c>
      <c r="G186" s="8" t="s">
        <v>8</v>
      </c>
      <c r="H186" s="10">
        <v>0.93467607444854184</v>
      </c>
      <c r="I186" s="8">
        <v>2.6042068460979868</v>
      </c>
      <c r="J186" s="10">
        <v>4.977346448121267</v>
      </c>
      <c r="K186" s="8">
        <v>5.5975098909623231</v>
      </c>
    </row>
    <row r="187" spans="1:11">
      <c r="A187" s="3">
        <v>44348</v>
      </c>
      <c r="B187" s="8">
        <v>6.2750480887556996</v>
      </c>
      <c r="C187" s="8">
        <v>8.4487573026216207</v>
      </c>
      <c r="D187" s="10">
        <v>19.911662283576661</v>
      </c>
      <c r="E187" s="8" t="s">
        <v>8</v>
      </c>
      <c r="F187" s="10">
        <v>2.6827774454169986</v>
      </c>
      <c r="G187" s="8" t="s">
        <v>8</v>
      </c>
      <c r="H187" s="10">
        <v>1.9096626033296289</v>
      </c>
      <c r="I187" s="8">
        <v>4.4620216304166131</v>
      </c>
      <c r="J187" s="10">
        <v>5.0348432860999361</v>
      </c>
      <c r="K187" s="8">
        <v>6.625504691068695</v>
      </c>
    </row>
    <row r="188" spans="1:11">
      <c r="A188" s="3">
        <v>44378</v>
      </c>
      <c r="B188" s="8">
        <v>2.4648379361465085</v>
      </c>
      <c r="C188" s="8">
        <v>2.0772230278719594</v>
      </c>
      <c r="D188" s="10">
        <v>20.815082975967769</v>
      </c>
      <c r="E188" s="8" t="s">
        <v>8</v>
      </c>
      <c r="F188" s="10">
        <v>5.5065111723002431</v>
      </c>
      <c r="G188" s="8" t="s">
        <v>8</v>
      </c>
      <c r="H188" s="10">
        <v>7.1601344007448153</v>
      </c>
      <c r="I188" s="8">
        <v>8.3519209084866315</v>
      </c>
      <c r="J188" s="10">
        <v>7.0500938620772242</v>
      </c>
      <c r="K188" s="8">
        <v>7.4509997555939709</v>
      </c>
    </row>
    <row r="189" spans="1:11">
      <c r="A189" s="3">
        <v>44409</v>
      </c>
      <c r="B189" s="8">
        <v>3.6575041680133458</v>
      </c>
      <c r="C189" s="8">
        <v>4.7493803390394893</v>
      </c>
      <c r="D189" s="10">
        <v>30.230332504621465</v>
      </c>
      <c r="E189" s="8" t="s">
        <v>8</v>
      </c>
      <c r="F189" s="10">
        <v>4.1284207785076417</v>
      </c>
      <c r="G189" s="8" t="s">
        <v>8</v>
      </c>
      <c r="H189" s="10">
        <v>11.851193452271175</v>
      </c>
      <c r="I189" s="8">
        <v>8.1570032177452951</v>
      </c>
      <c r="J189" s="10">
        <v>9.9475508387120897</v>
      </c>
      <c r="K189" s="8">
        <v>8.6781446265433448</v>
      </c>
    </row>
    <row r="190" spans="1:11">
      <c r="A190" s="3">
        <v>44440</v>
      </c>
      <c r="B190" s="8">
        <v>5.5920784781758401</v>
      </c>
      <c r="C190" s="8">
        <v>4.6817567107962041</v>
      </c>
      <c r="D190" s="10">
        <v>26.119807279647205</v>
      </c>
      <c r="E190" s="8" t="s">
        <v>8</v>
      </c>
      <c r="F190" s="10">
        <v>4.3313809731735295</v>
      </c>
      <c r="G190" s="8" t="s">
        <v>8</v>
      </c>
      <c r="H190" s="10">
        <v>13.195210952143738</v>
      </c>
      <c r="I190" s="8">
        <v>8.5842651875187865</v>
      </c>
      <c r="J190" s="10">
        <v>10.596675981768023</v>
      </c>
      <c r="K190" s="8">
        <v>8.4582551067213814</v>
      </c>
    </row>
    <row r="191" spans="1:11">
      <c r="A191" s="3">
        <v>44470</v>
      </c>
      <c r="B191" s="8">
        <v>4.2712161243691549</v>
      </c>
      <c r="C191" s="8">
        <v>3.1889252594478128</v>
      </c>
      <c r="D191" s="10">
        <v>22.665096830141657</v>
      </c>
      <c r="E191" s="8" t="s">
        <v>8</v>
      </c>
      <c r="F191" s="10">
        <v>3.4694658589137179</v>
      </c>
      <c r="G191" s="8" t="s">
        <v>8</v>
      </c>
      <c r="H191" s="10">
        <v>12.849163055950646</v>
      </c>
      <c r="I191" s="8">
        <v>10.015015774868743</v>
      </c>
      <c r="J191" s="10">
        <v>9.5667594325897323</v>
      </c>
      <c r="K191" s="8">
        <v>8.1249633468781237</v>
      </c>
    </row>
    <row r="192" spans="1:11">
      <c r="A192" s="3">
        <v>44501</v>
      </c>
      <c r="B192" s="8">
        <v>4.0943784082010781</v>
      </c>
      <c r="C192" s="8">
        <v>3.0746586423988975</v>
      </c>
      <c r="D192" s="10">
        <v>20.271705956997462</v>
      </c>
      <c r="E192" s="8" t="s">
        <v>8</v>
      </c>
      <c r="F192" s="10">
        <v>2.4056717680525121</v>
      </c>
      <c r="G192" s="8" t="s">
        <v>8</v>
      </c>
      <c r="H192" s="10">
        <v>11.591457951611508</v>
      </c>
      <c r="I192" s="8">
        <v>7.5935884306047017</v>
      </c>
      <c r="J192" s="10">
        <v>8.4997762311816238</v>
      </c>
      <c r="K192" s="8">
        <v>6.5895221297265261</v>
      </c>
    </row>
    <row r="193" spans="1:11">
      <c r="A193" s="3">
        <v>44531</v>
      </c>
      <c r="B193" s="8">
        <v>4.5905512568702473</v>
      </c>
      <c r="C193" s="8">
        <v>4.1109219701984321</v>
      </c>
      <c r="D193" s="10">
        <v>24.294812894894847</v>
      </c>
      <c r="E193" s="8" t="s">
        <v>8</v>
      </c>
      <c r="F193" s="10">
        <v>4.2651517515542388</v>
      </c>
      <c r="G193" s="8" t="s">
        <v>8</v>
      </c>
      <c r="H193" s="10">
        <v>17.19940427097551</v>
      </c>
      <c r="I193" s="8">
        <v>10.405686409320912</v>
      </c>
      <c r="J193" s="10">
        <v>11.810858581129121</v>
      </c>
      <c r="K193" s="8">
        <v>8.8701218953534706</v>
      </c>
    </row>
    <row r="194" spans="1:11">
      <c r="A194" s="3">
        <v>44562</v>
      </c>
      <c r="B194" s="8">
        <v>3.1600842146656505</v>
      </c>
      <c r="C194" s="8">
        <v>4.5528777665329105</v>
      </c>
      <c r="D194" s="10">
        <v>21.700734223924218</v>
      </c>
      <c r="E194" s="8" t="s">
        <v>8</v>
      </c>
      <c r="F194" s="10">
        <v>4.5017674340345941</v>
      </c>
      <c r="G194" s="8" t="s">
        <v>8</v>
      </c>
      <c r="H194" s="10">
        <v>14.120681957997453</v>
      </c>
      <c r="I194" s="8">
        <v>8.809093915872614</v>
      </c>
      <c r="J194" s="10">
        <v>10.045804726352914</v>
      </c>
      <c r="K194" s="8">
        <v>8.1226720388797347</v>
      </c>
    </row>
    <row r="195" spans="1:11">
      <c r="A195" s="3">
        <v>44593</v>
      </c>
      <c r="B195" s="8">
        <v>1.4794479512722662</v>
      </c>
      <c r="C195" s="8">
        <v>1.9506940742127281</v>
      </c>
      <c r="D195" s="10">
        <v>17.225823960840579</v>
      </c>
      <c r="E195" s="8" t="s">
        <v>8</v>
      </c>
      <c r="F195" s="10">
        <v>3.2965247899282937</v>
      </c>
      <c r="G195" s="8" t="s">
        <v>8</v>
      </c>
      <c r="H195" s="10">
        <v>1.6408139523305068</v>
      </c>
      <c r="I195" s="8">
        <v>4.9202418053099688</v>
      </c>
      <c r="J195" s="10">
        <v>3.6029592605592682</v>
      </c>
      <c r="K195" s="8">
        <v>5.1072360225967142</v>
      </c>
    </row>
    <row r="196" spans="1:11">
      <c r="A196" s="3">
        <v>44621</v>
      </c>
      <c r="B196" s="8">
        <v>6.8446920153821935</v>
      </c>
      <c r="C196" s="8">
        <v>7.8024558895292264</v>
      </c>
      <c r="D196" s="10">
        <v>26.052994619551072</v>
      </c>
      <c r="E196" s="8" t="s">
        <v>8</v>
      </c>
      <c r="F196" s="10">
        <v>2.68065967643548</v>
      </c>
      <c r="G196" s="8" t="s">
        <v>8</v>
      </c>
      <c r="H196" s="10">
        <v>2.0461357335727262</v>
      </c>
      <c r="I196" s="8">
        <v>3.4809625670647142</v>
      </c>
      <c r="J196" s="10">
        <v>5.8219939013122293</v>
      </c>
      <c r="K196" s="8">
        <v>6.6590815982361793</v>
      </c>
    </row>
    <row r="197" spans="1:11">
      <c r="A197" s="3">
        <v>44652</v>
      </c>
      <c r="B197" s="8">
        <v>3.8920507567638785</v>
      </c>
      <c r="C197" s="8">
        <v>4.3440956129536898</v>
      </c>
      <c r="D197" s="10">
        <v>24.935273573617103</v>
      </c>
      <c r="E197" s="8" t="s">
        <v>8</v>
      </c>
      <c r="F197" s="10">
        <v>4.0573290604508916</v>
      </c>
      <c r="G197" s="8" t="s">
        <v>8</v>
      </c>
      <c r="H197" s="10">
        <v>1.5066680066136273</v>
      </c>
      <c r="I197" s="8">
        <v>3.5682051017758685</v>
      </c>
      <c r="J197" s="10">
        <v>5.0963890892091523</v>
      </c>
      <c r="K197" s="8">
        <v>6.0791114977599943</v>
      </c>
    </row>
    <row r="198" spans="1:11">
      <c r="A198" s="3">
        <v>44682</v>
      </c>
      <c r="B198" s="8">
        <v>4.1772163646148881</v>
      </c>
      <c r="C198" s="8">
        <v>4.1138427446624872</v>
      </c>
      <c r="D198" s="10">
        <v>17.778760049343902</v>
      </c>
      <c r="E198" s="8" t="s">
        <v>8</v>
      </c>
      <c r="F198" s="10">
        <v>4.2062294034676793</v>
      </c>
      <c r="G198" s="8" t="s">
        <v>8</v>
      </c>
      <c r="H198" s="10">
        <v>1.7243186761284983</v>
      </c>
      <c r="I198" s="8">
        <v>4.7134559299021985</v>
      </c>
      <c r="J198" s="10">
        <v>4.5507086691828817</v>
      </c>
      <c r="K198" s="8">
        <v>5.8044815172433895</v>
      </c>
    </row>
    <row r="199" spans="1:11">
      <c r="A199" s="3">
        <v>44713</v>
      </c>
      <c r="B199" s="8">
        <v>3.6670054168874291</v>
      </c>
      <c r="C199" s="8">
        <v>4.8602441147473519</v>
      </c>
      <c r="D199" s="10">
        <v>24.811739236356811</v>
      </c>
      <c r="E199" s="8" t="s">
        <v>8</v>
      </c>
      <c r="F199" s="10">
        <v>4.5118680779002247</v>
      </c>
      <c r="G199" s="8" t="s">
        <v>8</v>
      </c>
      <c r="H199" s="10">
        <v>1.3099358531170744</v>
      </c>
      <c r="I199" s="8">
        <v>3.2734752728500265</v>
      </c>
      <c r="J199" s="10">
        <v>5.0528411319175692</v>
      </c>
      <c r="K199" s="8">
        <v>6.1704224029384438</v>
      </c>
    </row>
    <row r="200" spans="1:11">
      <c r="A200" s="3">
        <v>44743</v>
      </c>
      <c r="B200" s="8">
        <v>6.0346208934013195</v>
      </c>
      <c r="C200" s="8">
        <v>5.3244991693518173</v>
      </c>
      <c r="D200" s="10">
        <v>24.330842103152136</v>
      </c>
      <c r="E200" s="8" t="s">
        <v>8</v>
      </c>
      <c r="F200" s="10">
        <v>5.2444178060760187</v>
      </c>
      <c r="G200" s="8" t="s">
        <v>8</v>
      </c>
      <c r="H200" s="10">
        <v>5.4101258784220558</v>
      </c>
      <c r="I200" s="8">
        <v>6.5807785313166258</v>
      </c>
      <c r="J200" s="10">
        <v>7.4785789485495275</v>
      </c>
      <c r="K200" s="8">
        <v>7.8064493547241813</v>
      </c>
    </row>
    <row r="201" spans="1:11">
      <c r="A201" s="3">
        <v>44774</v>
      </c>
      <c r="B201" s="8">
        <v>4.3728206706551402</v>
      </c>
      <c r="C201" s="8">
        <v>5.4719858843042157</v>
      </c>
      <c r="D201" s="10">
        <v>25.9495051029152</v>
      </c>
      <c r="E201" s="8" t="s">
        <v>8</v>
      </c>
      <c r="F201" s="10">
        <v>4.8182846530583729</v>
      </c>
      <c r="G201" s="8" t="s">
        <v>8</v>
      </c>
      <c r="H201" s="10">
        <v>9.9296043697936174</v>
      </c>
      <c r="I201" s="8">
        <v>6.9664293384599265</v>
      </c>
      <c r="J201" s="10">
        <v>9.0692955690489221</v>
      </c>
      <c r="K201" s="8">
        <v>8.0731370353220697</v>
      </c>
    </row>
    <row r="202" spans="1:11">
      <c r="A202" s="3">
        <v>44805</v>
      </c>
      <c r="B202" s="8">
        <v>9.4173388411106966</v>
      </c>
      <c r="C202" s="8">
        <v>7.4847357526548279</v>
      </c>
      <c r="D202" s="10">
        <v>22.55970917286562</v>
      </c>
      <c r="E202" s="8" t="s">
        <v>8</v>
      </c>
      <c r="F202" s="10">
        <v>4.9591447213894693</v>
      </c>
      <c r="G202" s="8" t="s">
        <v>8</v>
      </c>
      <c r="H202" s="10">
        <v>8.6994396870835278</v>
      </c>
      <c r="I202" s="8">
        <v>6.0605361556775081</v>
      </c>
      <c r="J202" s="10">
        <v>9.4301263260761079</v>
      </c>
      <c r="K202" s="8">
        <v>7.8498370022696236</v>
      </c>
    </row>
    <row r="203" spans="1:11">
      <c r="A203" s="3">
        <v>44835</v>
      </c>
      <c r="B203" s="8">
        <v>10.825080542529074</v>
      </c>
      <c r="C203" s="8">
        <v>7.466893722647276</v>
      </c>
      <c r="D203" s="10">
        <v>27.773769498004913</v>
      </c>
      <c r="E203" s="8" t="s">
        <v>8</v>
      </c>
      <c r="F203" s="10">
        <v>4.9453318566170674</v>
      </c>
      <c r="G203" s="8" t="s">
        <v>8</v>
      </c>
      <c r="H203" s="10">
        <v>27.846655872072734</v>
      </c>
      <c r="I203" s="8">
        <v>21.437251198674272</v>
      </c>
      <c r="J203" s="10">
        <v>18.429574557805182</v>
      </c>
      <c r="K203" s="8">
        <v>14.909350889960926</v>
      </c>
    </row>
    <row r="204" spans="1:11">
      <c r="A204" s="3">
        <v>44866</v>
      </c>
      <c r="B204" s="8">
        <v>9.9990129326052184</v>
      </c>
      <c r="C204" s="8">
        <v>7.6281767562466314</v>
      </c>
      <c r="D204" s="10">
        <v>15.69767950878577</v>
      </c>
      <c r="E204" s="8" t="s">
        <v>8</v>
      </c>
      <c r="F204" s="10">
        <v>3.4801993524157937</v>
      </c>
      <c r="G204" s="8" t="s">
        <v>8</v>
      </c>
      <c r="H204" s="10">
        <v>14.814391115123318</v>
      </c>
      <c r="I204" s="8">
        <v>9.8542305467713387</v>
      </c>
      <c r="J204" s="10">
        <v>11.108075587382395</v>
      </c>
      <c r="K204" s="8">
        <v>8.4381034103917436</v>
      </c>
    </row>
    <row r="205" spans="1:11">
      <c r="A205" s="3">
        <v>44896</v>
      </c>
      <c r="B205" s="8">
        <v>6.6759920814276601</v>
      </c>
      <c r="C205" s="8">
        <v>5.9890084514596396</v>
      </c>
      <c r="D205" s="10">
        <v>19.85894432637479</v>
      </c>
      <c r="E205" s="8" t="s">
        <v>8</v>
      </c>
      <c r="F205" s="10">
        <v>5.9842667615509981</v>
      </c>
      <c r="G205" s="8" t="s">
        <v>8</v>
      </c>
      <c r="H205" s="10">
        <v>15.534885782910562</v>
      </c>
      <c r="I205" s="8">
        <v>9.1220985490332485</v>
      </c>
      <c r="J205" s="10">
        <v>11.639304812068684</v>
      </c>
      <c r="K205" s="8">
        <v>8.7535855673449845</v>
      </c>
    </row>
    <row r="206" spans="1:11">
      <c r="A206" s="3">
        <v>44927</v>
      </c>
      <c r="B206" s="8">
        <v>3.8856154669513407</v>
      </c>
      <c r="C206" s="8">
        <v>5.422484193692922</v>
      </c>
      <c r="D206" s="10">
        <v>15.241932067152092</v>
      </c>
      <c r="E206" s="8" t="s">
        <v>8</v>
      </c>
      <c r="F206" s="10">
        <v>6.6366625290137575</v>
      </c>
      <c r="G206" s="8" t="s">
        <v>8</v>
      </c>
      <c r="H206" s="10">
        <v>21.809378702262769</v>
      </c>
      <c r="I206" s="8">
        <v>12.877753656450198</v>
      </c>
      <c r="J206" s="10">
        <v>13.313145164007279</v>
      </c>
      <c r="K206" s="8">
        <v>9.8876415065143171</v>
      </c>
    </row>
    <row r="207" spans="1:11">
      <c r="A207" s="3">
        <v>44958</v>
      </c>
      <c r="B207" s="8">
        <v>3.9717419646795649</v>
      </c>
      <c r="C207" s="8">
        <v>5.4592304677899346</v>
      </c>
      <c r="D207" s="10">
        <v>14.121767267823193</v>
      </c>
      <c r="E207" s="8" t="s">
        <v>8</v>
      </c>
      <c r="F207" s="10">
        <v>3.1095443026959484</v>
      </c>
      <c r="G207" s="8" t="s">
        <v>8</v>
      </c>
      <c r="H207" s="10">
        <v>4.9235149119635917</v>
      </c>
      <c r="I207" s="8">
        <v>13.432155518685914</v>
      </c>
      <c r="J207" s="10">
        <v>5.2247319884137369</v>
      </c>
      <c r="K207" s="8">
        <v>9.1906993577442151</v>
      </c>
    </row>
    <row r="208" spans="1:11">
      <c r="A208" s="3">
        <v>44986</v>
      </c>
      <c r="B208" s="8">
        <v>4.8310259061957188</v>
      </c>
      <c r="C208" s="8">
        <v>5.7084102650383759</v>
      </c>
      <c r="D208" s="10">
        <v>16.102743638190098</v>
      </c>
      <c r="E208" s="8" t="s">
        <v>8</v>
      </c>
      <c r="F208" s="10">
        <v>4.0517746036234357</v>
      </c>
      <c r="G208" s="8" t="s">
        <v>8</v>
      </c>
      <c r="H208" s="10">
        <v>19.029962476781819</v>
      </c>
      <c r="I208" s="8">
        <v>31.434442702509337</v>
      </c>
      <c r="J208" s="10">
        <v>11.842823986776869</v>
      </c>
      <c r="K208" s="8">
        <v>17.317289188182702</v>
      </c>
    </row>
    <row r="209" spans="1:11">
      <c r="A209" s="3">
        <v>45017</v>
      </c>
      <c r="B209" s="8">
        <v>4.0508568260426019</v>
      </c>
      <c r="C209" s="8">
        <v>4.7722101205112137</v>
      </c>
      <c r="D209" s="10">
        <v>22.601962904163912</v>
      </c>
      <c r="E209" s="8" t="s">
        <v>8</v>
      </c>
      <c r="F209" s="10">
        <v>2.5420011868884562</v>
      </c>
      <c r="G209" s="8" t="s">
        <v>8</v>
      </c>
      <c r="H209" s="10">
        <v>6.1104601834369481</v>
      </c>
      <c r="I209" s="8">
        <v>14.734117526180375</v>
      </c>
      <c r="J209" s="10">
        <v>6.4924630802073944</v>
      </c>
      <c r="K209" s="8">
        <v>10.324858160549077</v>
      </c>
    </row>
    <row r="210" spans="1:11">
      <c r="A210" s="3">
        <v>45047</v>
      </c>
      <c r="B210" s="8">
        <v>6.2455607894999998</v>
      </c>
      <c r="C210" s="8">
        <v>6.4286215812130871</v>
      </c>
      <c r="D210" s="10">
        <v>13.172853871499999</v>
      </c>
      <c r="E210" s="8" t="s">
        <v>8</v>
      </c>
      <c r="F210" s="10">
        <v>4.7791637504000004</v>
      </c>
      <c r="G210" s="8" t="s">
        <v>8</v>
      </c>
      <c r="H210" s="10">
        <v>4.4751779999999997</v>
      </c>
      <c r="I210" s="8">
        <v>11.985576902797021</v>
      </c>
      <c r="J210" s="10">
        <v>5.8680900828017819</v>
      </c>
      <c r="K210" s="8">
        <v>9.0997648346254678</v>
      </c>
    </row>
    <row r="211" spans="1:11">
      <c r="A211" s="3">
        <v>45078</v>
      </c>
      <c r="B211" s="8">
        <v>6.3771645000000001</v>
      </c>
      <c r="C211" s="8">
        <v>8.2977441571104436</v>
      </c>
      <c r="D211" s="10">
        <v>10.019605138699999</v>
      </c>
      <c r="E211" s="8" t="s">
        <v>8</v>
      </c>
      <c r="F211" s="10">
        <v>6.3474665096000003</v>
      </c>
      <c r="G211" s="8" t="s">
        <v>8</v>
      </c>
      <c r="H211" s="10">
        <v>5.2562980000000001</v>
      </c>
      <c r="I211" s="8">
        <v>13.698732455384016</v>
      </c>
      <c r="J211" s="10">
        <v>6.2714603787542451</v>
      </c>
      <c r="K211" s="8">
        <v>10.312431002697828</v>
      </c>
    </row>
    <row r="212" spans="1:11">
      <c r="A212" s="3">
        <v>45108</v>
      </c>
      <c r="B212" s="8">
        <v>9.1630121300000003</v>
      </c>
      <c r="C212" s="8">
        <v>8.4434358226096951</v>
      </c>
      <c r="D212" s="10">
        <v>11.482760902300001</v>
      </c>
      <c r="E212" s="8" t="s">
        <v>8</v>
      </c>
      <c r="F212" s="10">
        <v>6.1048586448000002</v>
      </c>
      <c r="G212" s="8" t="s">
        <v>8</v>
      </c>
      <c r="H212" s="10">
        <v>5.1880629999999996</v>
      </c>
      <c r="I212" s="8">
        <v>6.5002380200890295</v>
      </c>
      <c r="J212" s="10">
        <v>7.0004332023487201</v>
      </c>
      <c r="K212" s="8">
        <v>7.3861276318459046</v>
      </c>
    </row>
    <row r="213" spans="1:11">
      <c r="A213" s="3">
        <v>45139</v>
      </c>
      <c r="B213" s="8">
        <v>7.6233292681</v>
      </c>
      <c r="C213" s="8">
        <v>9.3656814496082532</v>
      </c>
      <c r="D213" s="10">
        <v>10.340841080000001</v>
      </c>
      <c r="E213" s="8" t="s">
        <v>8</v>
      </c>
      <c r="F213" s="10">
        <v>6.1370883237999996</v>
      </c>
      <c r="G213" s="8" t="s">
        <v>8</v>
      </c>
      <c r="H213" s="10">
        <v>10.857530000000001</v>
      </c>
      <c r="I213" s="8">
        <v>8.018154732955816</v>
      </c>
      <c r="J213" s="10">
        <v>8.929847478403854</v>
      </c>
      <c r="K213" s="8">
        <v>8.1393659622190704</v>
      </c>
    </row>
    <row r="214" spans="1:11">
      <c r="A214" s="3">
        <v>45170</v>
      </c>
      <c r="B214" s="8">
        <v>11.111538750299999</v>
      </c>
      <c r="C214" s="8">
        <v>8.6489861133245931</v>
      </c>
      <c r="D214" s="10">
        <v>9.8948409002000002</v>
      </c>
      <c r="E214" s="8" t="s">
        <v>8</v>
      </c>
      <c r="F214" s="10">
        <v>6.1374162776999999</v>
      </c>
      <c r="G214" s="8" t="s">
        <v>8</v>
      </c>
      <c r="H214" s="10">
        <v>11.480537</v>
      </c>
      <c r="I214" s="8">
        <v>8.3230238450011456</v>
      </c>
      <c r="J214" s="10">
        <v>9.9786650105604018</v>
      </c>
      <c r="K214" s="8">
        <v>8.0520643610347751</v>
      </c>
    </row>
    <row r="215" spans="1:11">
      <c r="A215" s="3">
        <v>45200</v>
      </c>
      <c r="B215" s="8">
        <v>17.2018226645</v>
      </c>
      <c r="C215" s="8">
        <v>11.117346037687293</v>
      </c>
      <c r="D215" s="10">
        <v>12.0662652412</v>
      </c>
      <c r="E215" s="8" t="s">
        <v>8</v>
      </c>
      <c r="F215" s="10">
        <v>4.9716474116000002</v>
      </c>
      <c r="G215" s="8" t="s">
        <v>8</v>
      </c>
      <c r="H215" s="10">
        <v>11.01107</v>
      </c>
      <c r="I215" s="8">
        <v>8.2677920878000037</v>
      </c>
      <c r="J215" s="10">
        <v>11.181380059379649</v>
      </c>
      <c r="K215" s="8">
        <v>8.5683374752185646</v>
      </c>
    </row>
    <row r="216" spans="1:11">
      <c r="A216" s="3">
        <v>45231</v>
      </c>
      <c r="B216" s="8">
        <v>10.422847153299999</v>
      </c>
      <c r="C216" s="8">
        <v>7.8340409904110766</v>
      </c>
      <c r="D216" s="10">
        <v>11.180858129600001</v>
      </c>
      <c r="E216" s="8" t="s">
        <v>8</v>
      </c>
      <c r="F216" s="10">
        <v>6.0679422426</v>
      </c>
      <c r="G216" s="8" t="s">
        <v>8</v>
      </c>
      <c r="H216" s="10">
        <v>10.247144</v>
      </c>
      <c r="I216" s="8">
        <v>6.8670769984276658</v>
      </c>
      <c r="J216" s="10">
        <v>9.4080107271579827</v>
      </c>
      <c r="K216" s="8">
        <v>7.3568805786497187</v>
      </c>
    </row>
    <row r="217" spans="1:11">
      <c r="A217" s="3">
        <v>45261</v>
      </c>
      <c r="B217" s="8">
        <v>7.6134905662000003</v>
      </c>
      <c r="C217" s="8">
        <v>6.7119263077025062</v>
      </c>
      <c r="D217" s="10">
        <v>12.918337988699999</v>
      </c>
      <c r="E217" s="8" t="s">
        <v>8</v>
      </c>
      <c r="F217" s="10">
        <v>7.0423777155999998</v>
      </c>
      <c r="G217" s="8" t="s">
        <v>8</v>
      </c>
      <c r="H217" s="10">
        <v>10.655154</v>
      </c>
      <c r="I217" s="8">
        <v>6.135388415407184</v>
      </c>
      <c r="J217" s="10">
        <v>9.320171804068865</v>
      </c>
      <c r="K217" s="8">
        <v>7.1869364996289642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9" workbookViewId="0">
      <selection activeCell="D36" sqref="D36"/>
    </sheetView>
  </sheetViews>
  <sheetFormatPr defaultRowHeight="12.75"/>
  <cols>
    <col min="1" max="1" width="8.5703125" style="23" customWidth="1"/>
    <col min="2" max="2" width="8.5703125" style="23" bestFit="1" customWidth="1"/>
    <col min="3" max="3" width="88.140625" style="23" customWidth="1"/>
    <col min="4" max="4" width="18.5703125" style="23" customWidth="1"/>
    <col min="5" max="15" width="13.7109375" style="23" customWidth="1"/>
    <col min="16" max="256" width="9.140625" style="23"/>
    <col min="257" max="257" width="8.5703125" style="23" customWidth="1"/>
    <col min="258" max="258" width="7.42578125" style="23" customWidth="1"/>
    <col min="259" max="259" width="88.140625" style="23" customWidth="1"/>
    <col min="260" max="260" width="18.5703125" style="23" customWidth="1"/>
    <col min="261" max="271" width="13.7109375" style="23" customWidth="1"/>
    <col min="272" max="512" width="9.140625" style="23"/>
    <col min="513" max="513" width="8.5703125" style="23" customWidth="1"/>
    <col min="514" max="514" width="7.42578125" style="23" customWidth="1"/>
    <col min="515" max="515" width="88.140625" style="23" customWidth="1"/>
    <col min="516" max="516" width="18.5703125" style="23" customWidth="1"/>
    <col min="517" max="527" width="13.7109375" style="23" customWidth="1"/>
    <col min="528" max="768" width="9.140625" style="23"/>
    <col min="769" max="769" width="8.5703125" style="23" customWidth="1"/>
    <col min="770" max="770" width="7.42578125" style="23" customWidth="1"/>
    <col min="771" max="771" width="88.140625" style="23" customWidth="1"/>
    <col min="772" max="772" width="18.5703125" style="23" customWidth="1"/>
    <col min="773" max="783" width="13.7109375" style="23" customWidth="1"/>
    <col min="784" max="1024" width="9.140625" style="23"/>
    <col min="1025" max="1025" width="8.5703125" style="23" customWidth="1"/>
    <col min="1026" max="1026" width="7.42578125" style="23" customWidth="1"/>
    <col min="1027" max="1027" width="88.140625" style="23" customWidth="1"/>
    <col min="1028" max="1028" width="18.5703125" style="23" customWidth="1"/>
    <col min="1029" max="1039" width="13.7109375" style="23" customWidth="1"/>
    <col min="1040" max="1280" width="9.140625" style="23"/>
    <col min="1281" max="1281" width="8.5703125" style="23" customWidth="1"/>
    <col min="1282" max="1282" width="7.42578125" style="23" customWidth="1"/>
    <col min="1283" max="1283" width="88.140625" style="23" customWidth="1"/>
    <col min="1284" max="1284" width="18.5703125" style="23" customWidth="1"/>
    <col min="1285" max="1295" width="13.7109375" style="23" customWidth="1"/>
    <col min="1296" max="1536" width="9.140625" style="23"/>
    <col min="1537" max="1537" width="8.5703125" style="23" customWidth="1"/>
    <col min="1538" max="1538" width="7.42578125" style="23" customWidth="1"/>
    <col min="1539" max="1539" width="88.140625" style="23" customWidth="1"/>
    <col min="1540" max="1540" width="18.5703125" style="23" customWidth="1"/>
    <col min="1541" max="1551" width="13.7109375" style="23" customWidth="1"/>
    <col min="1552" max="1792" width="9.140625" style="23"/>
    <col min="1793" max="1793" width="8.5703125" style="23" customWidth="1"/>
    <col min="1794" max="1794" width="7.42578125" style="23" customWidth="1"/>
    <col min="1795" max="1795" width="88.140625" style="23" customWidth="1"/>
    <col min="1796" max="1796" width="18.5703125" style="23" customWidth="1"/>
    <col min="1797" max="1807" width="13.7109375" style="23" customWidth="1"/>
    <col min="1808" max="2048" width="9.140625" style="23"/>
    <col min="2049" max="2049" width="8.5703125" style="23" customWidth="1"/>
    <col min="2050" max="2050" width="7.42578125" style="23" customWidth="1"/>
    <col min="2051" max="2051" width="88.140625" style="23" customWidth="1"/>
    <col min="2052" max="2052" width="18.5703125" style="23" customWidth="1"/>
    <col min="2053" max="2063" width="13.7109375" style="23" customWidth="1"/>
    <col min="2064" max="2304" width="9.140625" style="23"/>
    <col min="2305" max="2305" width="8.5703125" style="23" customWidth="1"/>
    <col min="2306" max="2306" width="7.42578125" style="23" customWidth="1"/>
    <col min="2307" max="2307" width="88.140625" style="23" customWidth="1"/>
    <col min="2308" max="2308" width="18.5703125" style="23" customWidth="1"/>
    <col min="2309" max="2319" width="13.7109375" style="23" customWidth="1"/>
    <col min="2320" max="2560" width="9.140625" style="23"/>
    <col min="2561" max="2561" width="8.5703125" style="23" customWidth="1"/>
    <col min="2562" max="2562" width="7.42578125" style="23" customWidth="1"/>
    <col min="2563" max="2563" width="88.140625" style="23" customWidth="1"/>
    <col min="2564" max="2564" width="18.5703125" style="23" customWidth="1"/>
    <col min="2565" max="2575" width="13.7109375" style="23" customWidth="1"/>
    <col min="2576" max="2816" width="9.140625" style="23"/>
    <col min="2817" max="2817" width="8.5703125" style="23" customWidth="1"/>
    <col min="2818" max="2818" width="7.42578125" style="23" customWidth="1"/>
    <col min="2819" max="2819" width="88.140625" style="23" customWidth="1"/>
    <col min="2820" max="2820" width="18.5703125" style="23" customWidth="1"/>
    <col min="2821" max="2831" width="13.7109375" style="23" customWidth="1"/>
    <col min="2832" max="3072" width="9.140625" style="23"/>
    <col min="3073" max="3073" width="8.5703125" style="23" customWidth="1"/>
    <col min="3074" max="3074" width="7.42578125" style="23" customWidth="1"/>
    <col min="3075" max="3075" width="88.140625" style="23" customWidth="1"/>
    <col min="3076" max="3076" width="18.5703125" style="23" customWidth="1"/>
    <col min="3077" max="3087" width="13.7109375" style="23" customWidth="1"/>
    <col min="3088" max="3328" width="9.140625" style="23"/>
    <col min="3329" max="3329" width="8.5703125" style="23" customWidth="1"/>
    <col min="3330" max="3330" width="7.42578125" style="23" customWidth="1"/>
    <col min="3331" max="3331" width="88.140625" style="23" customWidth="1"/>
    <col min="3332" max="3332" width="18.5703125" style="23" customWidth="1"/>
    <col min="3333" max="3343" width="13.7109375" style="23" customWidth="1"/>
    <col min="3344" max="3584" width="9.140625" style="23"/>
    <col min="3585" max="3585" width="8.5703125" style="23" customWidth="1"/>
    <col min="3586" max="3586" width="7.42578125" style="23" customWidth="1"/>
    <col min="3587" max="3587" width="88.140625" style="23" customWidth="1"/>
    <col min="3588" max="3588" width="18.5703125" style="23" customWidth="1"/>
    <col min="3589" max="3599" width="13.7109375" style="23" customWidth="1"/>
    <col min="3600" max="3840" width="9.140625" style="23"/>
    <col min="3841" max="3841" width="8.5703125" style="23" customWidth="1"/>
    <col min="3842" max="3842" width="7.42578125" style="23" customWidth="1"/>
    <col min="3843" max="3843" width="88.140625" style="23" customWidth="1"/>
    <col min="3844" max="3844" width="18.5703125" style="23" customWidth="1"/>
    <col min="3845" max="3855" width="13.7109375" style="23" customWidth="1"/>
    <col min="3856" max="4096" width="9.140625" style="23"/>
    <col min="4097" max="4097" width="8.5703125" style="23" customWidth="1"/>
    <col min="4098" max="4098" width="7.42578125" style="23" customWidth="1"/>
    <col min="4099" max="4099" width="88.140625" style="23" customWidth="1"/>
    <col min="4100" max="4100" width="18.5703125" style="23" customWidth="1"/>
    <col min="4101" max="4111" width="13.7109375" style="23" customWidth="1"/>
    <col min="4112" max="4352" width="9.140625" style="23"/>
    <col min="4353" max="4353" width="8.5703125" style="23" customWidth="1"/>
    <col min="4354" max="4354" width="7.42578125" style="23" customWidth="1"/>
    <col min="4355" max="4355" width="88.140625" style="23" customWidth="1"/>
    <col min="4356" max="4356" width="18.5703125" style="23" customWidth="1"/>
    <col min="4357" max="4367" width="13.7109375" style="23" customWidth="1"/>
    <col min="4368" max="4608" width="9.140625" style="23"/>
    <col min="4609" max="4609" width="8.5703125" style="23" customWidth="1"/>
    <col min="4610" max="4610" width="7.42578125" style="23" customWidth="1"/>
    <col min="4611" max="4611" width="88.140625" style="23" customWidth="1"/>
    <col min="4612" max="4612" width="18.5703125" style="23" customWidth="1"/>
    <col min="4613" max="4623" width="13.7109375" style="23" customWidth="1"/>
    <col min="4624" max="4864" width="9.140625" style="23"/>
    <col min="4865" max="4865" width="8.5703125" style="23" customWidth="1"/>
    <col min="4866" max="4866" width="7.42578125" style="23" customWidth="1"/>
    <col min="4867" max="4867" width="88.140625" style="23" customWidth="1"/>
    <col min="4868" max="4868" width="18.5703125" style="23" customWidth="1"/>
    <col min="4869" max="4879" width="13.7109375" style="23" customWidth="1"/>
    <col min="4880" max="5120" width="9.140625" style="23"/>
    <col min="5121" max="5121" width="8.5703125" style="23" customWidth="1"/>
    <col min="5122" max="5122" width="7.42578125" style="23" customWidth="1"/>
    <col min="5123" max="5123" width="88.140625" style="23" customWidth="1"/>
    <col min="5124" max="5124" width="18.5703125" style="23" customWidth="1"/>
    <col min="5125" max="5135" width="13.7109375" style="23" customWidth="1"/>
    <col min="5136" max="5376" width="9.140625" style="23"/>
    <col min="5377" max="5377" width="8.5703125" style="23" customWidth="1"/>
    <col min="5378" max="5378" width="7.42578125" style="23" customWidth="1"/>
    <col min="5379" max="5379" width="88.140625" style="23" customWidth="1"/>
    <col min="5380" max="5380" width="18.5703125" style="23" customWidth="1"/>
    <col min="5381" max="5391" width="13.7109375" style="23" customWidth="1"/>
    <col min="5392" max="5632" width="9.140625" style="23"/>
    <col min="5633" max="5633" width="8.5703125" style="23" customWidth="1"/>
    <col min="5634" max="5634" width="7.42578125" style="23" customWidth="1"/>
    <col min="5635" max="5635" width="88.140625" style="23" customWidth="1"/>
    <col min="5636" max="5636" width="18.5703125" style="23" customWidth="1"/>
    <col min="5637" max="5647" width="13.7109375" style="23" customWidth="1"/>
    <col min="5648" max="5888" width="9.140625" style="23"/>
    <col min="5889" max="5889" width="8.5703125" style="23" customWidth="1"/>
    <col min="5890" max="5890" width="7.42578125" style="23" customWidth="1"/>
    <col min="5891" max="5891" width="88.140625" style="23" customWidth="1"/>
    <col min="5892" max="5892" width="18.5703125" style="23" customWidth="1"/>
    <col min="5893" max="5903" width="13.7109375" style="23" customWidth="1"/>
    <col min="5904" max="6144" width="9.140625" style="23"/>
    <col min="6145" max="6145" width="8.5703125" style="23" customWidth="1"/>
    <col min="6146" max="6146" width="7.42578125" style="23" customWidth="1"/>
    <col min="6147" max="6147" width="88.140625" style="23" customWidth="1"/>
    <col min="6148" max="6148" width="18.5703125" style="23" customWidth="1"/>
    <col min="6149" max="6159" width="13.7109375" style="23" customWidth="1"/>
    <col min="6160" max="6400" width="9.140625" style="23"/>
    <col min="6401" max="6401" width="8.5703125" style="23" customWidth="1"/>
    <col min="6402" max="6402" width="7.42578125" style="23" customWidth="1"/>
    <col min="6403" max="6403" width="88.140625" style="23" customWidth="1"/>
    <col min="6404" max="6404" width="18.5703125" style="23" customWidth="1"/>
    <col min="6405" max="6415" width="13.7109375" style="23" customWidth="1"/>
    <col min="6416" max="6656" width="9.140625" style="23"/>
    <col min="6657" max="6657" width="8.5703125" style="23" customWidth="1"/>
    <col min="6658" max="6658" width="7.42578125" style="23" customWidth="1"/>
    <col min="6659" max="6659" width="88.140625" style="23" customWidth="1"/>
    <col min="6660" max="6660" width="18.5703125" style="23" customWidth="1"/>
    <col min="6661" max="6671" width="13.7109375" style="23" customWidth="1"/>
    <col min="6672" max="6912" width="9.140625" style="23"/>
    <col min="6913" max="6913" width="8.5703125" style="23" customWidth="1"/>
    <col min="6914" max="6914" width="7.42578125" style="23" customWidth="1"/>
    <col min="6915" max="6915" width="88.140625" style="23" customWidth="1"/>
    <col min="6916" max="6916" width="18.5703125" style="23" customWidth="1"/>
    <col min="6917" max="6927" width="13.7109375" style="23" customWidth="1"/>
    <col min="6928" max="7168" width="9.140625" style="23"/>
    <col min="7169" max="7169" width="8.5703125" style="23" customWidth="1"/>
    <col min="7170" max="7170" width="7.42578125" style="23" customWidth="1"/>
    <col min="7171" max="7171" width="88.140625" style="23" customWidth="1"/>
    <col min="7172" max="7172" width="18.5703125" style="23" customWidth="1"/>
    <col min="7173" max="7183" width="13.7109375" style="23" customWidth="1"/>
    <col min="7184" max="7424" width="9.140625" style="23"/>
    <col min="7425" max="7425" width="8.5703125" style="23" customWidth="1"/>
    <col min="7426" max="7426" width="7.42578125" style="23" customWidth="1"/>
    <col min="7427" max="7427" width="88.140625" style="23" customWidth="1"/>
    <col min="7428" max="7428" width="18.5703125" style="23" customWidth="1"/>
    <col min="7429" max="7439" width="13.7109375" style="23" customWidth="1"/>
    <col min="7440" max="7680" width="9.140625" style="23"/>
    <col min="7681" max="7681" width="8.5703125" style="23" customWidth="1"/>
    <col min="7682" max="7682" width="7.42578125" style="23" customWidth="1"/>
    <col min="7683" max="7683" width="88.140625" style="23" customWidth="1"/>
    <col min="7684" max="7684" width="18.5703125" style="23" customWidth="1"/>
    <col min="7685" max="7695" width="13.7109375" style="23" customWidth="1"/>
    <col min="7696" max="7936" width="9.140625" style="23"/>
    <col min="7937" max="7937" width="8.5703125" style="23" customWidth="1"/>
    <col min="7938" max="7938" width="7.42578125" style="23" customWidth="1"/>
    <col min="7939" max="7939" width="88.140625" style="23" customWidth="1"/>
    <col min="7940" max="7940" width="18.5703125" style="23" customWidth="1"/>
    <col min="7941" max="7951" width="13.7109375" style="23" customWidth="1"/>
    <col min="7952" max="8192" width="9.140625" style="23"/>
    <col min="8193" max="8193" width="8.5703125" style="23" customWidth="1"/>
    <col min="8194" max="8194" width="7.42578125" style="23" customWidth="1"/>
    <col min="8195" max="8195" width="88.140625" style="23" customWidth="1"/>
    <col min="8196" max="8196" width="18.5703125" style="23" customWidth="1"/>
    <col min="8197" max="8207" width="13.7109375" style="23" customWidth="1"/>
    <col min="8208" max="8448" width="9.140625" style="23"/>
    <col min="8449" max="8449" width="8.5703125" style="23" customWidth="1"/>
    <col min="8450" max="8450" width="7.42578125" style="23" customWidth="1"/>
    <col min="8451" max="8451" width="88.140625" style="23" customWidth="1"/>
    <col min="8452" max="8452" width="18.5703125" style="23" customWidth="1"/>
    <col min="8453" max="8463" width="13.7109375" style="23" customWidth="1"/>
    <col min="8464" max="8704" width="9.140625" style="23"/>
    <col min="8705" max="8705" width="8.5703125" style="23" customWidth="1"/>
    <col min="8706" max="8706" width="7.42578125" style="23" customWidth="1"/>
    <col min="8707" max="8707" width="88.140625" style="23" customWidth="1"/>
    <col min="8708" max="8708" width="18.5703125" style="23" customWidth="1"/>
    <col min="8709" max="8719" width="13.7109375" style="23" customWidth="1"/>
    <col min="8720" max="8960" width="9.140625" style="23"/>
    <col min="8961" max="8961" width="8.5703125" style="23" customWidth="1"/>
    <col min="8962" max="8962" width="7.42578125" style="23" customWidth="1"/>
    <col min="8963" max="8963" width="88.140625" style="23" customWidth="1"/>
    <col min="8964" max="8964" width="18.5703125" style="23" customWidth="1"/>
    <col min="8965" max="8975" width="13.7109375" style="23" customWidth="1"/>
    <col min="8976" max="9216" width="9.140625" style="23"/>
    <col min="9217" max="9217" width="8.5703125" style="23" customWidth="1"/>
    <col min="9218" max="9218" width="7.42578125" style="23" customWidth="1"/>
    <col min="9219" max="9219" width="88.140625" style="23" customWidth="1"/>
    <col min="9220" max="9220" width="18.5703125" style="23" customWidth="1"/>
    <col min="9221" max="9231" width="13.7109375" style="23" customWidth="1"/>
    <col min="9232" max="9472" width="9.140625" style="23"/>
    <col min="9473" max="9473" width="8.5703125" style="23" customWidth="1"/>
    <col min="9474" max="9474" width="7.42578125" style="23" customWidth="1"/>
    <col min="9475" max="9475" width="88.140625" style="23" customWidth="1"/>
    <col min="9476" max="9476" width="18.5703125" style="23" customWidth="1"/>
    <col min="9477" max="9487" width="13.7109375" style="23" customWidth="1"/>
    <col min="9488" max="9728" width="9.140625" style="23"/>
    <col min="9729" max="9729" width="8.5703125" style="23" customWidth="1"/>
    <col min="9730" max="9730" width="7.42578125" style="23" customWidth="1"/>
    <col min="9731" max="9731" width="88.140625" style="23" customWidth="1"/>
    <col min="9732" max="9732" width="18.5703125" style="23" customWidth="1"/>
    <col min="9733" max="9743" width="13.7109375" style="23" customWidth="1"/>
    <col min="9744" max="9984" width="9.140625" style="23"/>
    <col min="9985" max="9985" width="8.5703125" style="23" customWidth="1"/>
    <col min="9986" max="9986" width="7.42578125" style="23" customWidth="1"/>
    <col min="9987" max="9987" width="88.140625" style="23" customWidth="1"/>
    <col min="9988" max="9988" width="18.5703125" style="23" customWidth="1"/>
    <col min="9989" max="9999" width="13.7109375" style="23" customWidth="1"/>
    <col min="10000" max="10240" width="9.140625" style="23"/>
    <col min="10241" max="10241" width="8.5703125" style="23" customWidth="1"/>
    <col min="10242" max="10242" width="7.42578125" style="23" customWidth="1"/>
    <col min="10243" max="10243" width="88.140625" style="23" customWidth="1"/>
    <col min="10244" max="10244" width="18.5703125" style="23" customWidth="1"/>
    <col min="10245" max="10255" width="13.7109375" style="23" customWidth="1"/>
    <col min="10256" max="10496" width="9.140625" style="23"/>
    <col min="10497" max="10497" width="8.5703125" style="23" customWidth="1"/>
    <col min="10498" max="10498" width="7.42578125" style="23" customWidth="1"/>
    <col min="10499" max="10499" width="88.140625" style="23" customWidth="1"/>
    <col min="10500" max="10500" width="18.5703125" style="23" customWidth="1"/>
    <col min="10501" max="10511" width="13.7109375" style="23" customWidth="1"/>
    <col min="10512" max="10752" width="9.140625" style="23"/>
    <col min="10753" max="10753" width="8.5703125" style="23" customWidth="1"/>
    <col min="10754" max="10754" width="7.42578125" style="23" customWidth="1"/>
    <col min="10755" max="10755" width="88.140625" style="23" customWidth="1"/>
    <col min="10756" max="10756" width="18.5703125" style="23" customWidth="1"/>
    <col min="10757" max="10767" width="13.7109375" style="23" customWidth="1"/>
    <col min="10768" max="11008" width="9.140625" style="23"/>
    <col min="11009" max="11009" width="8.5703125" style="23" customWidth="1"/>
    <col min="11010" max="11010" width="7.42578125" style="23" customWidth="1"/>
    <col min="11011" max="11011" width="88.140625" style="23" customWidth="1"/>
    <col min="11012" max="11012" width="18.5703125" style="23" customWidth="1"/>
    <col min="11013" max="11023" width="13.7109375" style="23" customWidth="1"/>
    <col min="11024" max="11264" width="9.140625" style="23"/>
    <col min="11265" max="11265" width="8.5703125" style="23" customWidth="1"/>
    <col min="11266" max="11266" width="7.42578125" style="23" customWidth="1"/>
    <col min="11267" max="11267" width="88.140625" style="23" customWidth="1"/>
    <col min="11268" max="11268" width="18.5703125" style="23" customWidth="1"/>
    <col min="11269" max="11279" width="13.7109375" style="23" customWidth="1"/>
    <col min="11280" max="11520" width="9.140625" style="23"/>
    <col min="11521" max="11521" width="8.5703125" style="23" customWidth="1"/>
    <col min="11522" max="11522" width="7.42578125" style="23" customWidth="1"/>
    <col min="11523" max="11523" width="88.140625" style="23" customWidth="1"/>
    <col min="11524" max="11524" width="18.5703125" style="23" customWidth="1"/>
    <col min="11525" max="11535" width="13.7109375" style="23" customWidth="1"/>
    <col min="11536" max="11776" width="9.140625" style="23"/>
    <col min="11777" max="11777" width="8.5703125" style="23" customWidth="1"/>
    <col min="11778" max="11778" width="7.42578125" style="23" customWidth="1"/>
    <col min="11779" max="11779" width="88.140625" style="23" customWidth="1"/>
    <col min="11780" max="11780" width="18.5703125" style="23" customWidth="1"/>
    <col min="11781" max="11791" width="13.7109375" style="23" customWidth="1"/>
    <col min="11792" max="12032" width="9.140625" style="23"/>
    <col min="12033" max="12033" width="8.5703125" style="23" customWidth="1"/>
    <col min="12034" max="12034" width="7.42578125" style="23" customWidth="1"/>
    <col min="12035" max="12035" width="88.140625" style="23" customWidth="1"/>
    <col min="12036" max="12036" width="18.5703125" style="23" customWidth="1"/>
    <col min="12037" max="12047" width="13.7109375" style="23" customWidth="1"/>
    <col min="12048" max="12288" width="9.140625" style="23"/>
    <col min="12289" max="12289" width="8.5703125" style="23" customWidth="1"/>
    <col min="12290" max="12290" width="7.42578125" style="23" customWidth="1"/>
    <col min="12291" max="12291" width="88.140625" style="23" customWidth="1"/>
    <col min="12292" max="12292" width="18.5703125" style="23" customWidth="1"/>
    <col min="12293" max="12303" width="13.7109375" style="23" customWidth="1"/>
    <col min="12304" max="12544" width="9.140625" style="23"/>
    <col min="12545" max="12545" width="8.5703125" style="23" customWidth="1"/>
    <col min="12546" max="12546" width="7.42578125" style="23" customWidth="1"/>
    <col min="12547" max="12547" width="88.140625" style="23" customWidth="1"/>
    <col min="12548" max="12548" width="18.5703125" style="23" customWidth="1"/>
    <col min="12549" max="12559" width="13.7109375" style="23" customWidth="1"/>
    <col min="12560" max="12800" width="9.140625" style="23"/>
    <col min="12801" max="12801" width="8.5703125" style="23" customWidth="1"/>
    <col min="12802" max="12802" width="7.42578125" style="23" customWidth="1"/>
    <col min="12803" max="12803" width="88.140625" style="23" customWidth="1"/>
    <col min="12804" max="12804" width="18.5703125" style="23" customWidth="1"/>
    <col min="12805" max="12815" width="13.7109375" style="23" customWidth="1"/>
    <col min="12816" max="13056" width="9.140625" style="23"/>
    <col min="13057" max="13057" width="8.5703125" style="23" customWidth="1"/>
    <col min="13058" max="13058" width="7.42578125" style="23" customWidth="1"/>
    <col min="13059" max="13059" width="88.140625" style="23" customWidth="1"/>
    <col min="13060" max="13060" width="18.5703125" style="23" customWidth="1"/>
    <col min="13061" max="13071" width="13.7109375" style="23" customWidth="1"/>
    <col min="13072" max="13312" width="9.140625" style="23"/>
    <col min="13313" max="13313" width="8.5703125" style="23" customWidth="1"/>
    <col min="13314" max="13314" width="7.42578125" style="23" customWidth="1"/>
    <col min="13315" max="13315" width="88.140625" style="23" customWidth="1"/>
    <col min="13316" max="13316" width="18.5703125" style="23" customWidth="1"/>
    <col min="13317" max="13327" width="13.7109375" style="23" customWidth="1"/>
    <col min="13328" max="13568" width="9.140625" style="23"/>
    <col min="13569" max="13569" width="8.5703125" style="23" customWidth="1"/>
    <col min="13570" max="13570" width="7.42578125" style="23" customWidth="1"/>
    <col min="13571" max="13571" width="88.140625" style="23" customWidth="1"/>
    <col min="13572" max="13572" width="18.5703125" style="23" customWidth="1"/>
    <col min="13573" max="13583" width="13.7109375" style="23" customWidth="1"/>
    <col min="13584" max="13824" width="9.140625" style="23"/>
    <col min="13825" max="13825" width="8.5703125" style="23" customWidth="1"/>
    <col min="13826" max="13826" width="7.42578125" style="23" customWidth="1"/>
    <col min="13827" max="13827" width="88.140625" style="23" customWidth="1"/>
    <col min="13828" max="13828" width="18.5703125" style="23" customWidth="1"/>
    <col min="13829" max="13839" width="13.7109375" style="23" customWidth="1"/>
    <col min="13840" max="14080" width="9.140625" style="23"/>
    <col min="14081" max="14081" width="8.5703125" style="23" customWidth="1"/>
    <col min="14082" max="14082" width="7.42578125" style="23" customWidth="1"/>
    <col min="14083" max="14083" width="88.140625" style="23" customWidth="1"/>
    <col min="14084" max="14084" width="18.5703125" style="23" customWidth="1"/>
    <col min="14085" max="14095" width="13.7109375" style="23" customWidth="1"/>
    <col min="14096" max="14336" width="9.140625" style="23"/>
    <col min="14337" max="14337" width="8.5703125" style="23" customWidth="1"/>
    <col min="14338" max="14338" width="7.42578125" style="23" customWidth="1"/>
    <col min="14339" max="14339" width="88.140625" style="23" customWidth="1"/>
    <col min="14340" max="14340" width="18.5703125" style="23" customWidth="1"/>
    <col min="14341" max="14351" width="13.7109375" style="23" customWidth="1"/>
    <col min="14352" max="14592" width="9.140625" style="23"/>
    <col min="14593" max="14593" width="8.5703125" style="23" customWidth="1"/>
    <col min="14594" max="14594" width="7.42578125" style="23" customWidth="1"/>
    <col min="14595" max="14595" width="88.140625" style="23" customWidth="1"/>
    <col min="14596" max="14596" width="18.5703125" style="23" customWidth="1"/>
    <col min="14597" max="14607" width="13.7109375" style="23" customWidth="1"/>
    <col min="14608" max="14848" width="9.140625" style="23"/>
    <col min="14849" max="14849" width="8.5703125" style="23" customWidth="1"/>
    <col min="14850" max="14850" width="7.42578125" style="23" customWidth="1"/>
    <col min="14851" max="14851" width="88.140625" style="23" customWidth="1"/>
    <col min="14852" max="14852" width="18.5703125" style="23" customWidth="1"/>
    <col min="14853" max="14863" width="13.7109375" style="23" customWidth="1"/>
    <col min="14864" max="15104" width="9.140625" style="23"/>
    <col min="15105" max="15105" width="8.5703125" style="23" customWidth="1"/>
    <col min="15106" max="15106" width="7.42578125" style="23" customWidth="1"/>
    <col min="15107" max="15107" width="88.140625" style="23" customWidth="1"/>
    <col min="15108" max="15108" width="18.5703125" style="23" customWidth="1"/>
    <col min="15109" max="15119" width="13.7109375" style="23" customWidth="1"/>
    <col min="15120" max="15360" width="9.140625" style="23"/>
    <col min="15361" max="15361" width="8.5703125" style="23" customWidth="1"/>
    <col min="15362" max="15362" width="7.42578125" style="23" customWidth="1"/>
    <col min="15363" max="15363" width="88.140625" style="23" customWidth="1"/>
    <col min="15364" max="15364" width="18.5703125" style="23" customWidth="1"/>
    <col min="15365" max="15375" width="13.7109375" style="23" customWidth="1"/>
    <col min="15376" max="15616" width="9.140625" style="23"/>
    <col min="15617" max="15617" width="8.5703125" style="23" customWidth="1"/>
    <col min="15618" max="15618" width="7.42578125" style="23" customWidth="1"/>
    <col min="15619" max="15619" width="88.140625" style="23" customWidth="1"/>
    <col min="15620" max="15620" width="18.5703125" style="23" customWidth="1"/>
    <col min="15621" max="15631" width="13.7109375" style="23" customWidth="1"/>
    <col min="15632" max="15872" width="9.140625" style="23"/>
    <col min="15873" max="15873" width="8.5703125" style="23" customWidth="1"/>
    <col min="15874" max="15874" width="7.42578125" style="23" customWidth="1"/>
    <col min="15875" max="15875" width="88.140625" style="23" customWidth="1"/>
    <col min="15876" max="15876" width="18.5703125" style="23" customWidth="1"/>
    <col min="15877" max="15887" width="13.7109375" style="23" customWidth="1"/>
    <col min="15888" max="16128" width="9.140625" style="23"/>
    <col min="16129" max="16129" width="8.5703125" style="23" customWidth="1"/>
    <col min="16130" max="16130" width="7.42578125" style="23" customWidth="1"/>
    <col min="16131" max="16131" width="88.140625" style="23" customWidth="1"/>
    <col min="16132" max="16132" width="18.5703125" style="23" customWidth="1"/>
    <col min="16133" max="16143" width="13.7109375" style="23" customWidth="1"/>
    <col min="16144" max="16384" width="9.140625" style="23"/>
  </cols>
  <sheetData>
    <row r="2" spans="1:7">
      <c r="A2" s="26" t="s">
        <v>55</v>
      </c>
      <c r="B2" s="26" t="s">
        <v>55</v>
      </c>
      <c r="C2" s="26" t="s">
        <v>56</v>
      </c>
      <c r="D2" s="27" t="s">
        <v>57</v>
      </c>
      <c r="E2" s="28" t="s">
        <v>58</v>
      </c>
      <c r="F2" s="28" t="s">
        <v>59</v>
      </c>
      <c r="G2" s="28" t="s">
        <v>60</v>
      </c>
    </row>
    <row r="3" spans="1:7">
      <c r="A3" s="23" t="s">
        <v>61</v>
      </c>
      <c r="B3" s="23" t="s">
        <v>62</v>
      </c>
      <c r="C3" s="23" t="s">
        <v>63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64</v>
      </c>
      <c r="B4" s="23" t="s">
        <v>62</v>
      </c>
      <c r="C4" s="23" t="s">
        <v>65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66</v>
      </c>
      <c r="B5" s="23" t="s">
        <v>62</v>
      </c>
      <c r="C5" s="23" t="s">
        <v>67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68</v>
      </c>
      <c r="B6" s="23" t="s">
        <v>62</v>
      </c>
      <c r="C6" s="23" t="s">
        <v>69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70</v>
      </c>
      <c r="B7" s="23" t="s">
        <v>62</v>
      </c>
      <c r="C7" s="23" t="s">
        <v>71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72</v>
      </c>
      <c r="B8" s="23" t="s">
        <v>62</v>
      </c>
      <c r="C8" s="23" t="s">
        <v>73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74</v>
      </c>
      <c r="B9" s="23" t="s">
        <v>62</v>
      </c>
      <c r="C9" s="23" t="s">
        <v>75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76</v>
      </c>
      <c r="B10" s="23" t="s">
        <v>77</v>
      </c>
      <c r="C10" s="23" t="s">
        <v>78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79</v>
      </c>
      <c r="B11" s="23" t="s">
        <v>77</v>
      </c>
      <c r="C11" s="23" t="s">
        <v>80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81</v>
      </c>
      <c r="B12" s="23" t="s">
        <v>77</v>
      </c>
      <c r="C12" s="23" t="s">
        <v>82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83</v>
      </c>
      <c r="B13" s="23" t="s">
        <v>77</v>
      </c>
      <c r="C13" s="23" t="s">
        <v>84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85</v>
      </c>
      <c r="B14" s="23" t="s">
        <v>86</v>
      </c>
      <c r="C14" s="23" t="s">
        <v>87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88</v>
      </c>
      <c r="B15" s="23" t="s">
        <v>86</v>
      </c>
      <c r="C15" s="23" t="s">
        <v>89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90</v>
      </c>
      <c r="B16" s="23" t="s">
        <v>91</v>
      </c>
      <c r="C16" s="23" t="s">
        <v>92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93</v>
      </c>
      <c r="B17" s="23" t="s">
        <v>91</v>
      </c>
      <c r="C17" s="23" t="s">
        <v>94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95</v>
      </c>
      <c r="B18" s="23" t="s">
        <v>96</v>
      </c>
      <c r="C18" s="23" t="s">
        <v>97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98</v>
      </c>
      <c r="B19" s="23" t="s">
        <v>96</v>
      </c>
      <c r="C19" s="23" t="s">
        <v>99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100</v>
      </c>
      <c r="B20" s="23" t="s">
        <v>101</v>
      </c>
      <c r="C20" s="23" t="s">
        <v>102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103</v>
      </c>
      <c r="B21" s="23" t="s">
        <v>101</v>
      </c>
      <c r="C21" s="23" t="s">
        <v>104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105</v>
      </c>
      <c r="B22" s="23" t="s">
        <v>106</v>
      </c>
      <c r="C22" s="23" t="s">
        <v>107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108</v>
      </c>
      <c r="B23" s="23" t="s">
        <v>106</v>
      </c>
      <c r="C23" s="23" t="s">
        <v>109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110</v>
      </c>
      <c r="B24" s="23" t="s">
        <v>111</v>
      </c>
      <c r="C24" s="23" t="s">
        <v>112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113</v>
      </c>
      <c r="B25" s="23" t="s">
        <v>111</v>
      </c>
      <c r="C25" s="23" t="s">
        <v>114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115</v>
      </c>
      <c r="B26" s="23" t="s">
        <v>116</v>
      </c>
      <c r="C26" s="23" t="s">
        <v>117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118</v>
      </c>
      <c r="B27" s="23" t="s">
        <v>116</v>
      </c>
      <c r="C27" s="23" t="s">
        <v>119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120</v>
      </c>
      <c r="B28" s="23" t="s">
        <v>116</v>
      </c>
      <c r="C28" s="23" t="s">
        <v>121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122</v>
      </c>
      <c r="B29" s="23" t="s">
        <v>116</v>
      </c>
      <c r="C29" s="23" t="s">
        <v>123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124</v>
      </c>
      <c r="B30" s="23" t="s">
        <v>116</v>
      </c>
      <c r="C30" s="23" t="s">
        <v>125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126</v>
      </c>
      <c r="B31" s="23" t="s">
        <v>116</v>
      </c>
      <c r="C31" s="23" t="s">
        <v>127</v>
      </c>
      <c r="D31" s="24" t="s">
        <v>128</v>
      </c>
      <c r="E31" s="24" t="s">
        <v>8</v>
      </c>
      <c r="F31" s="24" t="s">
        <v>8</v>
      </c>
      <c r="G31" s="24" t="s">
        <v>8</v>
      </c>
    </row>
    <row r="32" spans="1:7">
      <c r="A32" s="23" t="s">
        <v>129</v>
      </c>
      <c r="B32" s="23" t="s">
        <v>116</v>
      </c>
      <c r="C32" s="23" t="s">
        <v>130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131</v>
      </c>
      <c r="B33" s="23" t="s">
        <v>116</v>
      </c>
      <c r="C33" s="23" t="s">
        <v>132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133</v>
      </c>
      <c r="B34" s="23" t="s">
        <v>116</v>
      </c>
      <c r="C34" s="23" t="s">
        <v>134</v>
      </c>
      <c r="D34" s="24" t="s">
        <v>128</v>
      </c>
      <c r="E34" s="24" t="s">
        <v>8</v>
      </c>
      <c r="F34" s="24" t="s">
        <v>8</v>
      </c>
      <c r="G34" s="24" t="s">
        <v>8</v>
      </c>
    </row>
    <row r="35" spans="1:7">
      <c r="A35" s="23" t="s">
        <v>135</v>
      </c>
      <c r="B35" s="23" t="s">
        <v>136</v>
      </c>
      <c r="C35" s="23" t="s">
        <v>137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138</v>
      </c>
      <c r="B36" s="23" t="s">
        <v>139</v>
      </c>
      <c r="C36" s="23" t="s">
        <v>140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141</v>
      </c>
      <c r="B37" s="23" t="s">
        <v>142</v>
      </c>
      <c r="C37" s="23" t="s">
        <v>143</v>
      </c>
      <c r="D37" s="24" t="s">
        <v>128</v>
      </c>
      <c r="E37" s="24" t="s">
        <v>8</v>
      </c>
      <c r="F37" s="24" t="s">
        <v>8</v>
      </c>
      <c r="G37" s="24" t="s">
        <v>8</v>
      </c>
    </row>
    <row r="38" spans="1:7">
      <c r="A38" s="23" t="s">
        <v>144</v>
      </c>
      <c r="B38" s="23" t="s">
        <v>142</v>
      </c>
      <c r="C38" s="23" t="s">
        <v>145</v>
      </c>
      <c r="D38" s="24" t="s">
        <v>128</v>
      </c>
      <c r="E38" s="24" t="s">
        <v>8</v>
      </c>
      <c r="F38" s="24" t="s">
        <v>8</v>
      </c>
      <c r="G38" s="24" t="s">
        <v>8</v>
      </c>
    </row>
    <row r="39" spans="1:7">
      <c r="A39" s="23" t="s">
        <v>146</v>
      </c>
      <c r="B39" s="23" t="s">
        <v>142</v>
      </c>
      <c r="C39" s="23" t="s">
        <v>147</v>
      </c>
      <c r="D39" s="24" t="s">
        <v>128</v>
      </c>
      <c r="E39" s="24" t="s">
        <v>8</v>
      </c>
      <c r="F39" s="24" t="s">
        <v>8</v>
      </c>
      <c r="G39" s="24" t="s">
        <v>8</v>
      </c>
    </row>
    <row r="40" spans="1:7">
      <c r="A40" s="23" t="s">
        <v>148</v>
      </c>
      <c r="B40" s="23" t="s">
        <v>142</v>
      </c>
      <c r="C40" s="23" t="s">
        <v>149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150</v>
      </c>
      <c r="B41" s="23" t="s">
        <v>151</v>
      </c>
      <c r="C41" s="23" t="s">
        <v>152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153</v>
      </c>
      <c r="B42" s="23" t="s">
        <v>151</v>
      </c>
      <c r="C42" s="23" t="s">
        <v>154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155</v>
      </c>
      <c r="B43" s="23" t="s">
        <v>151</v>
      </c>
      <c r="C43" s="23" t="s">
        <v>156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157</v>
      </c>
      <c r="B44" s="23" t="s">
        <v>158</v>
      </c>
      <c r="C44" s="23" t="s">
        <v>159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160</v>
      </c>
      <c r="B45" s="23" t="s">
        <v>158</v>
      </c>
      <c r="C45" s="23" t="s">
        <v>161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162</v>
      </c>
      <c r="B46" s="23" t="s">
        <v>163</v>
      </c>
      <c r="C46" s="23" t="s">
        <v>164</v>
      </c>
      <c r="D46" s="24" t="s">
        <v>128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165</v>
      </c>
      <c r="B47" s="23" t="s">
        <v>163</v>
      </c>
      <c r="C47" s="23" t="s">
        <v>166</v>
      </c>
      <c r="D47" s="24" t="s">
        <v>128</v>
      </c>
      <c r="E47" s="24" t="s">
        <v>8</v>
      </c>
      <c r="F47" s="24" t="s">
        <v>8</v>
      </c>
      <c r="G47" s="24" t="s">
        <v>8</v>
      </c>
    </row>
    <row r="48" spans="1:7">
      <c r="A48" s="23" t="s">
        <v>167</v>
      </c>
      <c r="B48" s="23" t="s">
        <v>168</v>
      </c>
      <c r="C48" s="23" t="s">
        <v>169</v>
      </c>
      <c r="D48" s="24" t="s">
        <v>128</v>
      </c>
      <c r="E48" s="24" t="s">
        <v>8</v>
      </c>
      <c r="F48" s="24" t="s">
        <v>8</v>
      </c>
      <c r="G48" s="24" t="s">
        <v>8</v>
      </c>
    </row>
    <row r="49" spans="1:7">
      <c r="A49" s="23" t="s">
        <v>170</v>
      </c>
      <c r="B49" s="23" t="s">
        <v>168</v>
      </c>
      <c r="C49" s="23" t="s">
        <v>171</v>
      </c>
      <c r="D49" s="24" t="s">
        <v>128</v>
      </c>
      <c r="E49" s="24" t="s">
        <v>8</v>
      </c>
      <c r="F49" s="24" t="s">
        <v>8</v>
      </c>
      <c r="G49" s="24" t="s">
        <v>8</v>
      </c>
    </row>
    <row r="50" spans="1:7">
      <c r="A50" s="23" t="s">
        <v>172</v>
      </c>
      <c r="B50" s="23" t="s">
        <v>173</v>
      </c>
      <c r="C50" s="23" t="s">
        <v>174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175</v>
      </c>
      <c r="B51" s="23" t="s">
        <v>173</v>
      </c>
      <c r="C51" s="23" t="s">
        <v>176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177</v>
      </c>
      <c r="B52" s="23" t="s">
        <v>178</v>
      </c>
      <c r="C52" s="23" t="s">
        <v>179</v>
      </c>
      <c r="D52" s="24" t="s">
        <v>128</v>
      </c>
      <c r="E52" s="24" t="s">
        <v>8</v>
      </c>
      <c r="F52" s="24" t="s">
        <v>8</v>
      </c>
      <c r="G52" s="24" t="s">
        <v>8</v>
      </c>
    </row>
    <row r="53" spans="1:7">
      <c r="A53" s="23" t="s">
        <v>180</v>
      </c>
      <c r="B53" s="23" t="s">
        <v>178</v>
      </c>
      <c r="C53" s="23" t="s">
        <v>181</v>
      </c>
      <c r="D53" s="24" t="s">
        <v>128</v>
      </c>
      <c r="E53" s="24" t="s">
        <v>8</v>
      </c>
      <c r="F53" s="24" t="s">
        <v>8</v>
      </c>
      <c r="G53" s="24" t="s">
        <v>8</v>
      </c>
    </row>
    <row r="54" spans="1:7">
      <c r="A54" s="23" t="s">
        <v>182</v>
      </c>
      <c r="B54" s="23" t="s">
        <v>183</v>
      </c>
      <c r="C54" s="23" t="s">
        <v>184</v>
      </c>
      <c r="D54" s="24" t="s">
        <v>128</v>
      </c>
      <c r="E54" s="24" t="s">
        <v>8</v>
      </c>
      <c r="F54" s="24" t="s">
        <v>8</v>
      </c>
      <c r="G54" s="24" t="s">
        <v>8</v>
      </c>
    </row>
    <row r="55" spans="1:7">
      <c r="A55" s="23" t="s">
        <v>185</v>
      </c>
      <c r="B55" s="23" t="s">
        <v>183</v>
      </c>
      <c r="C55" s="23" t="s">
        <v>186</v>
      </c>
      <c r="D55" s="24" t="s">
        <v>128</v>
      </c>
      <c r="E55" s="24" t="s">
        <v>8</v>
      </c>
      <c r="F55" s="24" t="s">
        <v>8</v>
      </c>
      <c r="G55" s="24" t="s">
        <v>8</v>
      </c>
    </row>
    <row r="56" spans="1:7">
      <c r="A56" s="23" t="s">
        <v>187</v>
      </c>
      <c r="B56" s="23" t="s">
        <v>183</v>
      </c>
      <c r="C56" s="23" t="s">
        <v>188</v>
      </c>
      <c r="D56" s="24" t="s">
        <v>128</v>
      </c>
      <c r="E56" s="24" t="s">
        <v>8</v>
      </c>
      <c r="F56" s="24" t="s">
        <v>8</v>
      </c>
      <c r="G56" s="24" t="s">
        <v>8</v>
      </c>
    </row>
    <row r="57" spans="1:7">
      <c r="A57" s="23" t="s">
        <v>189</v>
      </c>
      <c r="B57" s="23" t="s">
        <v>183</v>
      </c>
      <c r="C57" s="23" t="s">
        <v>190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191</v>
      </c>
      <c r="B58" s="23" t="s">
        <v>183</v>
      </c>
      <c r="C58" s="23" t="s">
        <v>192</v>
      </c>
      <c r="D58" s="24" t="s">
        <v>128</v>
      </c>
      <c r="E58" s="24" t="s">
        <v>8</v>
      </c>
      <c r="F58" s="24" t="s">
        <v>8</v>
      </c>
      <c r="G58" s="24" t="s">
        <v>8</v>
      </c>
    </row>
    <row r="59" spans="1:7">
      <c r="A59" s="23" t="s">
        <v>193</v>
      </c>
      <c r="B59" s="23" t="s">
        <v>183</v>
      </c>
      <c r="C59" s="23" t="s">
        <v>194</v>
      </c>
      <c r="D59" s="24" t="s">
        <v>128</v>
      </c>
      <c r="E59" s="24" t="s">
        <v>8</v>
      </c>
      <c r="F59" s="24" t="s">
        <v>8</v>
      </c>
      <c r="G59" s="24" t="s">
        <v>8</v>
      </c>
    </row>
    <row r="60" spans="1:7">
      <c r="A60" s="23" t="s">
        <v>195</v>
      </c>
      <c r="B60" s="23" t="s">
        <v>196</v>
      </c>
      <c r="C60" s="23" t="s">
        <v>197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198</v>
      </c>
      <c r="B61" s="23" t="s">
        <v>196</v>
      </c>
      <c r="C61" s="23" t="s">
        <v>199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200</v>
      </c>
      <c r="B62" s="23" t="s">
        <v>201</v>
      </c>
      <c r="C62" s="23" t="s">
        <v>202</v>
      </c>
      <c r="D62" s="24" t="s">
        <v>128</v>
      </c>
      <c r="E62" s="24" t="s">
        <v>8</v>
      </c>
      <c r="F62" s="24" t="s">
        <v>8</v>
      </c>
      <c r="G62" s="24" t="s">
        <v>8</v>
      </c>
    </row>
    <row r="63" spans="1:7">
      <c r="A63" s="23" t="s">
        <v>203</v>
      </c>
      <c r="B63" s="23" t="s">
        <v>201</v>
      </c>
      <c r="C63" s="23" t="s">
        <v>204</v>
      </c>
      <c r="D63" s="24" t="s">
        <v>128</v>
      </c>
      <c r="E63" s="24" t="s">
        <v>8</v>
      </c>
      <c r="F63" s="24" t="s">
        <v>8</v>
      </c>
      <c r="G63" s="24" t="s">
        <v>8</v>
      </c>
    </row>
    <row r="64" spans="1:7">
      <c r="A64" s="23" t="s">
        <v>205</v>
      </c>
      <c r="B64" s="23" t="s">
        <v>206</v>
      </c>
      <c r="C64" s="23" t="s">
        <v>207</v>
      </c>
      <c r="D64" s="24" t="s">
        <v>128</v>
      </c>
      <c r="E64" s="24" t="s">
        <v>8</v>
      </c>
      <c r="F64" s="24" t="s">
        <v>8</v>
      </c>
      <c r="G64" s="24" t="s">
        <v>8</v>
      </c>
    </row>
    <row r="65" spans="1:7">
      <c r="A65" s="23" t="s">
        <v>208</v>
      </c>
      <c r="B65" s="23" t="s">
        <v>206</v>
      </c>
      <c r="C65" s="23" t="s">
        <v>209</v>
      </c>
      <c r="D65" s="24" t="s">
        <v>128</v>
      </c>
      <c r="E65" s="24" t="s">
        <v>8</v>
      </c>
      <c r="F65" s="24" t="s">
        <v>8</v>
      </c>
      <c r="G65" s="24" t="s">
        <v>8</v>
      </c>
    </row>
    <row r="66" spans="1:7">
      <c r="A66" s="23" t="s">
        <v>210</v>
      </c>
      <c r="B66" s="23" t="s">
        <v>206</v>
      </c>
      <c r="C66" s="23" t="s">
        <v>211</v>
      </c>
      <c r="D66" s="24" t="s">
        <v>128</v>
      </c>
      <c r="E66" s="24" t="s">
        <v>8</v>
      </c>
      <c r="F66" s="24" t="s">
        <v>8</v>
      </c>
      <c r="G66" s="24" t="s">
        <v>8</v>
      </c>
    </row>
    <row r="67" spans="1:7">
      <c r="A67" s="23" t="s">
        <v>212</v>
      </c>
      <c r="B67" s="23" t="s">
        <v>206</v>
      </c>
      <c r="C67" s="23" t="s">
        <v>213</v>
      </c>
      <c r="D67" s="24" t="s">
        <v>128</v>
      </c>
      <c r="E67" s="24" t="s">
        <v>8</v>
      </c>
      <c r="F67" s="24" t="s">
        <v>8</v>
      </c>
      <c r="G67" s="24" t="s">
        <v>8</v>
      </c>
    </row>
    <row r="68" spans="1:7">
      <c r="A68" s="23" t="s">
        <v>214</v>
      </c>
      <c r="B68" s="23" t="s">
        <v>206</v>
      </c>
      <c r="C68" s="23" t="s">
        <v>215</v>
      </c>
      <c r="D68" s="24" t="s">
        <v>128</v>
      </c>
      <c r="E68" s="24" t="s">
        <v>8</v>
      </c>
      <c r="F68" s="24" t="s">
        <v>8</v>
      </c>
      <c r="G68" s="24" t="s">
        <v>8</v>
      </c>
    </row>
    <row r="69" spans="1:7">
      <c r="A69" s="23" t="s">
        <v>216</v>
      </c>
      <c r="B69" s="23" t="s">
        <v>206</v>
      </c>
      <c r="C69" s="23" t="s">
        <v>217</v>
      </c>
      <c r="D69" s="24" t="s">
        <v>128</v>
      </c>
      <c r="E69" s="24" t="s">
        <v>8</v>
      </c>
      <c r="F69" s="24" t="s">
        <v>8</v>
      </c>
      <c r="G69" s="24" t="s">
        <v>8</v>
      </c>
    </row>
    <row r="70" spans="1:7">
      <c r="A70" s="23" t="s">
        <v>218</v>
      </c>
      <c r="B70" s="23" t="s">
        <v>206</v>
      </c>
      <c r="C70" s="23" t="s">
        <v>219</v>
      </c>
      <c r="D70" s="24" t="s">
        <v>128</v>
      </c>
      <c r="E70" s="24" t="s">
        <v>8</v>
      </c>
      <c r="F70" s="24" t="s">
        <v>8</v>
      </c>
      <c r="G70" s="24" t="s">
        <v>8</v>
      </c>
    </row>
    <row r="71" spans="1:7">
      <c r="A71" s="23" t="s">
        <v>220</v>
      </c>
      <c r="B71" s="23" t="s">
        <v>206</v>
      </c>
      <c r="C71" s="23" t="s">
        <v>221</v>
      </c>
      <c r="D71" s="24" t="s">
        <v>128</v>
      </c>
      <c r="E71" s="24" t="s">
        <v>8</v>
      </c>
      <c r="F71" s="24" t="s">
        <v>8</v>
      </c>
      <c r="G71" s="24" t="s">
        <v>8</v>
      </c>
    </row>
    <row r="72" spans="1:7">
      <c r="A72" s="23" t="s">
        <v>222</v>
      </c>
      <c r="B72" s="23" t="s">
        <v>223</v>
      </c>
      <c r="C72" s="23" t="s">
        <v>224</v>
      </c>
      <c r="D72" s="24" t="s">
        <v>128</v>
      </c>
      <c r="E72" s="24" t="s">
        <v>8</v>
      </c>
      <c r="F72" s="24" t="s">
        <v>8</v>
      </c>
      <c r="G72" s="24" t="s">
        <v>8</v>
      </c>
    </row>
    <row r="73" spans="1:7">
      <c r="A73" s="23" t="s">
        <v>225</v>
      </c>
      <c r="B73" s="23" t="s">
        <v>223</v>
      </c>
      <c r="C73" s="23" t="s">
        <v>226</v>
      </c>
      <c r="D73" s="24" t="s">
        <v>128</v>
      </c>
      <c r="E73" s="24" t="s">
        <v>8</v>
      </c>
      <c r="F73" s="24" t="s">
        <v>8</v>
      </c>
      <c r="G73" s="24" t="s">
        <v>8</v>
      </c>
    </row>
    <row r="74" spans="1:7">
      <c r="A74" s="23" t="s">
        <v>227</v>
      </c>
      <c r="B74" s="23" t="s">
        <v>223</v>
      </c>
      <c r="C74" s="23" t="s">
        <v>228</v>
      </c>
      <c r="D74" s="24" t="s">
        <v>128</v>
      </c>
      <c r="E74" s="24" t="s">
        <v>8</v>
      </c>
      <c r="F74" s="24" t="s">
        <v>8</v>
      </c>
      <c r="G74" s="24" t="s">
        <v>8</v>
      </c>
    </row>
    <row r="75" spans="1:7">
      <c r="A75" s="23" t="s">
        <v>229</v>
      </c>
      <c r="B75" s="23" t="s">
        <v>223</v>
      </c>
      <c r="C75" s="23" t="s">
        <v>230</v>
      </c>
      <c r="D75" s="24" t="s">
        <v>128</v>
      </c>
      <c r="E75" s="24" t="s">
        <v>8</v>
      </c>
      <c r="F75" s="24" t="s">
        <v>8</v>
      </c>
      <c r="G75" s="24" t="s">
        <v>8</v>
      </c>
    </row>
    <row r="76" spans="1:7">
      <c r="A76" s="23" t="s">
        <v>231</v>
      </c>
      <c r="B76" s="23" t="s">
        <v>223</v>
      </c>
      <c r="C76" s="23" t="s">
        <v>232</v>
      </c>
      <c r="D76" s="24" t="s">
        <v>128</v>
      </c>
      <c r="E76" s="24" t="s">
        <v>8</v>
      </c>
      <c r="F76" s="24" t="s">
        <v>8</v>
      </c>
      <c r="G76" s="24" t="s">
        <v>8</v>
      </c>
    </row>
    <row r="77" spans="1:7">
      <c r="A77" s="23" t="s">
        <v>233</v>
      </c>
      <c r="B77" s="23" t="s">
        <v>234</v>
      </c>
      <c r="C77" s="23" t="s">
        <v>235</v>
      </c>
      <c r="D77" s="25" t="s">
        <v>236</v>
      </c>
      <c r="E77" s="24" t="s">
        <v>8</v>
      </c>
      <c r="F77" s="24" t="s">
        <v>8</v>
      </c>
      <c r="G77" s="24" t="s">
        <v>8</v>
      </c>
    </row>
    <row r="78" spans="1:7">
      <c r="A78" s="23" t="s">
        <v>237</v>
      </c>
      <c r="B78" s="23" t="s">
        <v>234</v>
      </c>
      <c r="C78" s="23" t="s">
        <v>238</v>
      </c>
      <c r="D78" s="25" t="s">
        <v>236</v>
      </c>
      <c r="E78" s="24" t="s">
        <v>8</v>
      </c>
      <c r="F78" s="24" t="s">
        <v>8</v>
      </c>
      <c r="G78" s="24" t="s">
        <v>8</v>
      </c>
    </row>
    <row r="79" spans="1:7">
      <c r="A79" s="23" t="s">
        <v>239</v>
      </c>
      <c r="B79" s="23" t="s">
        <v>234</v>
      </c>
      <c r="C79" s="23" t="s">
        <v>240</v>
      </c>
      <c r="D79" s="25" t="s">
        <v>236</v>
      </c>
      <c r="E79" s="24" t="s">
        <v>8</v>
      </c>
      <c r="F79" s="24" t="s">
        <v>8</v>
      </c>
      <c r="G79" s="24" t="s">
        <v>8</v>
      </c>
    </row>
    <row r="80" spans="1:7">
      <c r="A80" s="23" t="s">
        <v>241</v>
      </c>
      <c r="B80" s="23" t="s">
        <v>234</v>
      </c>
      <c r="C80" s="23" t="s">
        <v>242</v>
      </c>
      <c r="D80" s="25" t="s">
        <v>236</v>
      </c>
      <c r="E80" s="24" t="s">
        <v>8</v>
      </c>
      <c r="F80" s="24" t="s">
        <v>8</v>
      </c>
      <c r="G80" s="24" t="s">
        <v>8</v>
      </c>
    </row>
    <row r="81" spans="1:7">
      <c r="A81" s="23" t="s">
        <v>243</v>
      </c>
      <c r="B81" s="23" t="s">
        <v>234</v>
      </c>
      <c r="C81" s="23" t="s">
        <v>244</v>
      </c>
      <c r="D81" s="24" t="s">
        <v>128</v>
      </c>
      <c r="E81" s="24" t="s">
        <v>8</v>
      </c>
      <c r="F81" s="24" t="s">
        <v>8</v>
      </c>
      <c r="G81" s="24" t="s">
        <v>8</v>
      </c>
    </row>
    <row r="82" spans="1:7">
      <c r="A82" s="23" t="s">
        <v>245</v>
      </c>
      <c r="B82" s="23" t="s">
        <v>234</v>
      </c>
      <c r="C82" s="23" t="s">
        <v>246</v>
      </c>
      <c r="D82" s="24" t="s">
        <v>128</v>
      </c>
      <c r="E82" s="24" t="s">
        <v>8</v>
      </c>
      <c r="F82" s="24" t="s">
        <v>8</v>
      </c>
      <c r="G82" s="24" t="s">
        <v>8</v>
      </c>
    </row>
    <row r="83" spans="1:7">
      <c r="A83" s="23" t="s">
        <v>247</v>
      </c>
      <c r="B83" s="23" t="s">
        <v>234</v>
      </c>
      <c r="C83" s="23" t="s">
        <v>248</v>
      </c>
      <c r="D83" s="24" t="s">
        <v>128</v>
      </c>
      <c r="E83" s="24" t="s">
        <v>8</v>
      </c>
      <c r="F83" s="24" t="s">
        <v>8</v>
      </c>
      <c r="G83" s="24" t="s">
        <v>8</v>
      </c>
    </row>
    <row r="84" spans="1:7">
      <c r="A84" s="23" t="s">
        <v>249</v>
      </c>
      <c r="B84" s="23" t="s">
        <v>234</v>
      </c>
      <c r="C84" s="23" t="s">
        <v>250</v>
      </c>
      <c r="D84" s="24" t="s">
        <v>128</v>
      </c>
      <c r="E84" s="24" t="s">
        <v>8</v>
      </c>
      <c r="F84" s="24" t="s">
        <v>8</v>
      </c>
      <c r="G84" s="24" t="s">
        <v>8</v>
      </c>
    </row>
    <row r="85" spans="1:7">
      <c r="A85" s="23" t="s">
        <v>251</v>
      </c>
      <c r="B85" s="23" t="s">
        <v>252</v>
      </c>
      <c r="C85" s="23" t="s">
        <v>253</v>
      </c>
      <c r="D85" s="24" t="s">
        <v>128</v>
      </c>
      <c r="E85" s="24" t="s">
        <v>8</v>
      </c>
      <c r="F85" s="24" t="s">
        <v>8</v>
      </c>
      <c r="G85" s="24" t="s">
        <v>8</v>
      </c>
    </row>
    <row r="86" spans="1:7">
      <c r="A86" s="23" t="s">
        <v>254</v>
      </c>
      <c r="B86" s="23" t="s">
        <v>252</v>
      </c>
      <c r="C86" s="23" t="s">
        <v>255</v>
      </c>
      <c r="D86" s="25" t="s">
        <v>236</v>
      </c>
      <c r="E86" s="24" t="s">
        <v>8</v>
      </c>
      <c r="F86" s="24" t="s">
        <v>8</v>
      </c>
      <c r="G86" s="24" t="s">
        <v>8</v>
      </c>
    </row>
    <row r="87" spans="1:7">
      <c r="A87" s="23" t="s">
        <v>256</v>
      </c>
      <c r="B87" s="23" t="s">
        <v>252</v>
      </c>
      <c r="C87" s="23" t="s">
        <v>257</v>
      </c>
      <c r="D87" s="25" t="s">
        <v>236</v>
      </c>
      <c r="E87" s="24" t="s">
        <v>8</v>
      </c>
      <c r="F87" s="24" t="s">
        <v>8</v>
      </c>
      <c r="G87" s="24" t="s">
        <v>8</v>
      </c>
    </row>
    <row r="88" spans="1:7">
      <c r="A88" s="23" t="s">
        <v>258</v>
      </c>
      <c r="B88" s="23" t="s">
        <v>252</v>
      </c>
      <c r="C88" s="23" t="s">
        <v>259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260</v>
      </c>
      <c r="B89" s="23" t="s">
        <v>252</v>
      </c>
      <c r="C89" s="23" t="s">
        <v>261</v>
      </c>
      <c r="D89" s="25" t="s">
        <v>236</v>
      </c>
      <c r="E89" s="24" t="s">
        <v>8</v>
      </c>
      <c r="F89" s="24" t="s">
        <v>8</v>
      </c>
      <c r="G89" s="24" t="s">
        <v>8</v>
      </c>
    </row>
    <row r="90" spans="1:7">
      <c r="A90" s="23" t="s">
        <v>262</v>
      </c>
      <c r="B90" s="23" t="s">
        <v>252</v>
      </c>
      <c r="C90" s="23" t="s">
        <v>263</v>
      </c>
      <c r="D90" s="25" t="s">
        <v>236</v>
      </c>
      <c r="E90" s="24" t="s">
        <v>8</v>
      </c>
      <c r="F90" s="24" t="s">
        <v>8</v>
      </c>
      <c r="G90" s="24" t="s">
        <v>8</v>
      </c>
    </row>
    <row r="91" spans="1:7">
      <c r="A91" s="23" t="s">
        <v>264</v>
      </c>
      <c r="B91" s="23" t="s">
        <v>252</v>
      </c>
      <c r="C91" s="23" t="s">
        <v>265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266</v>
      </c>
      <c r="B92" s="23" t="s">
        <v>252</v>
      </c>
      <c r="C92" s="23" t="s">
        <v>267</v>
      </c>
      <c r="D92" s="24" t="s">
        <v>128</v>
      </c>
      <c r="E92" s="24" t="s">
        <v>8</v>
      </c>
      <c r="F92" s="24" t="s">
        <v>8</v>
      </c>
      <c r="G92" s="24" t="s">
        <v>8</v>
      </c>
    </row>
    <row r="93" spans="1:7">
      <c r="A93" s="23" t="s">
        <v>268</v>
      </c>
      <c r="B93" s="23" t="s">
        <v>269</v>
      </c>
      <c r="C93" s="23" t="s">
        <v>270</v>
      </c>
      <c r="D93" s="24" t="s">
        <v>128</v>
      </c>
      <c r="E93" s="24" t="s">
        <v>8</v>
      </c>
      <c r="F93" s="24" t="s">
        <v>8</v>
      </c>
      <c r="G93" s="24" t="s">
        <v>8</v>
      </c>
    </row>
    <row r="94" spans="1:7">
      <c r="A94" s="23" t="s">
        <v>271</v>
      </c>
      <c r="B94" s="23" t="s">
        <v>269</v>
      </c>
      <c r="C94" s="23" t="s">
        <v>272</v>
      </c>
      <c r="D94" s="24" t="s">
        <v>128</v>
      </c>
      <c r="E94" s="24" t="s">
        <v>8</v>
      </c>
      <c r="F94" s="24" t="s">
        <v>8</v>
      </c>
      <c r="G94" s="24" t="s">
        <v>8</v>
      </c>
    </row>
    <row r="95" spans="1:7">
      <c r="A95" s="23" t="s">
        <v>273</v>
      </c>
      <c r="B95" s="23" t="s">
        <v>269</v>
      </c>
      <c r="C95" s="23" t="s">
        <v>274</v>
      </c>
      <c r="D95" s="24" t="s">
        <v>128</v>
      </c>
      <c r="E95" s="24" t="s">
        <v>8</v>
      </c>
      <c r="F95" s="24" t="s">
        <v>8</v>
      </c>
      <c r="G95" s="24" t="s">
        <v>8</v>
      </c>
    </row>
    <row r="96" spans="1:7">
      <c r="A96" s="23" t="s">
        <v>275</v>
      </c>
      <c r="B96" s="23" t="s">
        <v>269</v>
      </c>
      <c r="C96" s="23" t="s">
        <v>276</v>
      </c>
      <c r="D96" s="24" t="s">
        <v>128</v>
      </c>
      <c r="E96" s="24" t="s">
        <v>8</v>
      </c>
      <c r="F96" s="24" t="s">
        <v>8</v>
      </c>
      <c r="G96" s="24" t="s">
        <v>8</v>
      </c>
    </row>
    <row r="97" spans="1:7">
      <c r="A97" s="23" t="s">
        <v>277</v>
      </c>
      <c r="B97" s="23" t="s">
        <v>269</v>
      </c>
      <c r="C97" s="23" t="s">
        <v>278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279</v>
      </c>
      <c r="B98" s="23" t="s">
        <v>269</v>
      </c>
      <c r="C98" s="23" t="s">
        <v>280</v>
      </c>
      <c r="D98" s="24" t="s">
        <v>128</v>
      </c>
      <c r="E98" s="24" t="s">
        <v>8</v>
      </c>
      <c r="F98" s="24" t="s">
        <v>8</v>
      </c>
      <c r="G98" s="24" t="s">
        <v>8</v>
      </c>
    </row>
    <row r="99" spans="1:7">
      <c r="A99" s="23" t="s">
        <v>281</v>
      </c>
      <c r="B99" s="23" t="s">
        <v>282</v>
      </c>
      <c r="C99" s="23" t="s">
        <v>283</v>
      </c>
      <c r="D99" s="25" t="s">
        <v>236</v>
      </c>
      <c r="E99" s="24" t="s">
        <v>8</v>
      </c>
      <c r="F99" s="24" t="s">
        <v>8</v>
      </c>
      <c r="G99" s="24" t="s">
        <v>8</v>
      </c>
    </row>
    <row r="100" spans="1:7">
      <c r="A100" s="23" t="s">
        <v>284</v>
      </c>
      <c r="B100" s="23" t="s">
        <v>282</v>
      </c>
      <c r="C100" s="23" t="s">
        <v>285</v>
      </c>
      <c r="D100" s="25" t="s">
        <v>236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286</v>
      </c>
      <c r="B101" s="23" t="s">
        <v>282</v>
      </c>
      <c r="C101" s="23" t="s">
        <v>287</v>
      </c>
      <c r="D101" s="25" t="s">
        <v>236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288</v>
      </c>
      <c r="B102" s="23" t="s">
        <v>282</v>
      </c>
      <c r="C102" s="23" t="s">
        <v>289</v>
      </c>
      <c r="D102" s="25" t="s">
        <v>236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290</v>
      </c>
      <c r="B103" s="23" t="s">
        <v>282</v>
      </c>
      <c r="C103" s="23" t="s">
        <v>291</v>
      </c>
      <c r="D103" s="25" t="s">
        <v>236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292</v>
      </c>
      <c r="B104" s="23" t="s">
        <v>293</v>
      </c>
      <c r="C104" s="23" t="s">
        <v>294</v>
      </c>
      <c r="D104" s="24" t="s">
        <v>295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296</v>
      </c>
      <c r="B105" s="23" t="s">
        <v>293</v>
      </c>
      <c r="C105" s="23" t="s">
        <v>297</v>
      </c>
      <c r="D105" s="25" t="s">
        <v>236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298</v>
      </c>
      <c r="B106" s="23" t="s">
        <v>293</v>
      </c>
      <c r="C106" s="23" t="s">
        <v>299</v>
      </c>
      <c r="D106" s="25" t="s">
        <v>236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300</v>
      </c>
      <c r="B107" s="23" t="s">
        <v>301</v>
      </c>
      <c r="C107" s="23" t="s">
        <v>302</v>
      </c>
      <c r="D107" s="25" t="s">
        <v>236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303</v>
      </c>
      <c r="B108" s="23" t="s">
        <v>301</v>
      </c>
      <c r="C108" s="23" t="s">
        <v>304</v>
      </c>
      <c r="D108" s="25" t="s">
        <v>236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305</v>
      </c>
      <c r="B109" s="23" t="s">
        <v>301</v>
      </c>
      <c r="C109" s="23" t="s">
        <v>306</v>
      </c>
      <c r="D109" s="25" t="s">
        <v>236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307</v>
      </c>
      <c r="B110" s="23" t="s">
        <v>301</v>
      </c>
      <c r="C110" s="23" t="s">
        <v>308</v>
      </c>
      <c r="D110" s="25" t="s">
        <v>236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309</v>
      </c>
      <c r="B111" s="23" t="s">
        <v>301</v>
      </c>
      <c r="C111" s="23" t="s">
        <v>310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311</v>
      </c>
      <c r="B112" s="23" t="s">
        <v>312</v>
      </c>
      <c r="C112" s="23" t="s">
        <v>313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314</v>
      </c>
      <c r="B113" s="23" t="s">
        <v>315</v>
      </c>
      <c r="C113" s="23" t="s">
        <v>316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317</v>
      </c>
      <c r="B114" s="23" t="s">
        <v>315</v>
      </c>
      <c r="C114" s="23" t="s">
        <v>318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319</v>
      </c>
      <c r="B115" s="23" t="s">
        <v>315</v>
      </c>
      <c r="C115" s="23" t="s">
        <v>320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321</v>
      </c>
      <c r="B116" s="23" t="s">
        <v>315</v>
      </c>
      <c r="C116" s="23" t="s">
        <v>322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323</v>
      </c>
      <c r="B117" s="23" t="s">
        <v>315</v>
      </c>
      <c r="C117" s="23" t="s">
        <v>324</v>
      </c>
      <c r="D117" s="25" t="s">
        <v>236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325</v>
      </c>
      <c r="B118" s="23" t="s">
        <v>315</v>
      </c>
      <c r="C118" s="23" t="s">
        <v>326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327</v>
      </c>
      <c r="B119" s="23" t="s">
        <v>328</v>
      </c>
      <c r="C119" s="23" t="s">
        <v>329</v>
      </c>
      <c r="D119" s="25" t="s">
        <v>236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330</v>
      </c>
      <c r="B120" s="23" t="s">
        <v>328</v>
      </c>
      <c r="C120" s="23" t="s">
        <v>331</v>
      </c>
      <c r="D120" s="25" t="s">
        <v>236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332</v>
      </c>
      <c r="B121" s="23" t="s">
        <v>333</v>
      </c>
      <c r="C121" s="23" t="s">
        <v>334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335</v>
      </c>
      <c r="B122" s="23" t="s">
        <v>333</v>
      </c>
      <c r="C122" s="23" t="s">
        <v>336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337</v>
      </c>
      <c r="B123" s="23" t="s">
        <v>333</v>
      </c>
      <c r="C123" s="23" t="s">
        <v>338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339</v>
      </c>
      <c r="B124" s="23" t="s">
        <v>340</v>
      </c>
      <c r="C124" s="23" t="s">
        <v>341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342</v>
      </c>
      <c r="B125" s="23" t="s">
        <v>343</v>
      </c>
      <c r="C125" s="23" t="s">
        <v>344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345</v>
      </c>
      <c r="B126" s="23" t="s">
        <v>346</v>
      </c>
      <c r="C126" s="23" t="s">
        <v>347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348</v>
      </c>
      <c r="B127" s="23" t="s">
        <v>346</v>
      </c>
      <c r="C127" s="23" t="s">
        <v>349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350</v>
      </c>
      <c r="B128" s="23" t="s">
        <v>346</v>
      </c>
      <c r="C128" s="23" t="s">
        <v>351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352</v>
      </c>
      <c r="B129" s="23" t="s">
        <v>353</v>
      </c>
      <c r="C129" s="23" t="s">
        <v>354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355</v>
      </c>
      <c r="B130" s="23" t="s">
        <v>356</v>
      </c>
      <c r="C130" s="23" t="s">
        <v>357</v>
      </c>
      <c r="D130" s="24" t="s">
        <v>8</v>
      </c>
      <c r="E130" s="24" t="s">
        <v>8</v>
      </c>
      <c r="F130" s="24" t="s">
        <v>8</v>
      </c>
      <c r="G130" s="23" t="s">
        <v>358</v>
      </c>
    </row>
    <row r="131" spans="1:7">
      <c r="A131" s="23" t="s">
        <v>359</v>
      </c>
      <c r="B131" s="23" t="s">
        <v>356</v>
      </c>
      <c r="C131" s="23" t="s">
        <v>360</v>
      </c>
      <c r="D131" s="24" t="s">
        <v>8</v>
      </c>
      <c r="E131" s="24" t="s">
        <v>8</v>
      </c>
      <c r="F131" s="24" t="s">
        <v>8</v>
      </c>
      <c r="G131" s="23" t="s">
        <v>358</v>
      </c>
    </row>
    <row r="132" spans="1:7">
      <c r="A132" s="23" t="s">
        <v>361</v>
      </c>
      <c r="B132" s="23" t="s">
        <v>362</v>
      </c>
      <c r="C132" s="23" t="s">
        <v>363</v>
      </c>
      <c r="D132" s="24" t="s">
        <v>8</v>
      </c>
      <c r="E132" s="24" t="s">
        <v>8</v>
      </c>
      <c r="F132" s="24" t="s">
        <v>8</v>
      </c>
      <c r="G132" s="23" t="s">
        <v>364</v>
      </c>
    </row>
    <row r="133" spans="1:7">
      <c r="A133" s="23" t="s">
        <v>365</v>
      </c>
      <c r="B133" s="23" t="s">
        <v>362</v>
      </c>
      <c r="C133" s="23" t="s">
        <v>366</v>
      </c>
      <c r="D133" s="24" t="s">
        <v>8</v>
      </c>
      <c r="E133" s="24" t="s">
        <v>8</v>
      </c>
      <c r="F133" s="24" t="s">
        <v>8</v>
      </c>
      <c r="G133" s="23" t="s">
        <v>364</v>
      </c>
    </row>
    <row r="134" spans="1:7">
      <c r="A134" s="23" t="s">
        <v>367</v>
      </c>
      <c r="B134" s="23" t="s">
        <v>362</v>
      </c>
      <c r="C134" s="23" t="s">
        <v>368</v>
      </c>
      <c r="D134" s="24" t="s">
        <v>8</v>
      </c>
      <c r="E134" s="24" t="s">
        <v>8</v>
      </c>
      <c r="F134" s="24" t="s">
        <v>8</v>
      </c>
      <c r="G134" s="23" t="s">
        <v>364</v>
      </c>
    </row>
    <row r="135" spans="1:7">
      <c r="A135" s="23" t="s">
        <v>369</v>
      </c>
      <c r="B135" s="23" t="s">
        <v>370</v>
      </c>
      <c r="C135" s="23" t="s">
        <v>371</v>
      </c>
      <c r="D135" s="24" t="s">
        <v>8</v>
      </c>
      <c r="E135" s="24" t="s">
        <v>8</v>
      </c>
      <c r="F135" s="24" t="s">
        <v>8</v>
      </c>
      <c r="G135" s="23" t="s">
        <v>372</v>
      </c>
    </row>
    <row r="136" spans="1:7">
      <c r="A136" s="23" t="s">
        <v>373</v>
      </c>
      <c r="B136" s="23" t="s">
        <v>370</v>
      </c>
      <c r="C136" s="23" t="s">
        <v>374</v>
      </c>
      <c r="D136" s="24" t="s">
        <v>8</v>
      </c>
      <c r="E136" s="24" t="s">
        <v>8</v>
      </c>
      <c r="F136" s="24" t="s">
        <v>8</v>
      </c>
      <c r="G136" s="23" t="s">
        <v>372</v>
      </c>
    </row>
    <row r="137" spans="1:7">
      <c r="A137" s="23" t="s">
        <v>375</v>
      </c>
      <c r="B137" s="23" t="s">
        <v>370</v>
      </c>
      <c r="C137" s="23" t="s">
        <v>376</v>
      </c>
      <c r="D137" s="24" t="s">
        <v>8</v>
      </c>
      <c r="E137" s="24" t="s">
        <v>8</v>
      </c>
      <c r="F137" s="24" t="s">
        <v>8</v>
      </c>
      <c r="G137" s="23" t="s">
        <v>372</v>
      </c>
    </row>
    <row r="138" spans="1:7">
      <c r="A138" s="23" t="s">
        <v>377</v>
      </c>
      <c r="B138" s="23" t="s">
        <v>370</v>
      </c>
      <c r="C138" s="23" t="s">
        <v>378</v>
      </c>
      <c r="D138" s="24" t="s">
        <v>8</v>
      </c>
      <c r="E138" s="24" t="s">
        <v>8</v>
      </c>
      <c r="F138" s="24" t="s">
        <v>8</v>
      </c>
      <c r="G138" s="23" t="s">
        <v>372</v>
      </c>
    </row>
    <row r="139" spans="1:7">
      <c r="A139" s="23" t="s">
        <v>379</v>
      </c>
      <c r="B139" s="23" t="s">
        <v>380</v>
      </c>
      <c r="C139" s="23" t="s">
        <v>381</v>
      </c>
      <c r="D139" s="24" t="s">
        <v>8</v>
      </c>
      <c r="E139" s="24" t="s">
        <v>382</v>
      </c>
      <c r="F139" s="24" t="s">
        <v>8</v>
      </c>
      <c r="G139" s="24" t="s">
        <v>8</v>
      </c>
    </row>
    <row r="140" spans="1:7">
      <c r="A140" s="23" t="s">
        <v>383</v>
      </c>
      <c r="B140" s="23" t="s">
        <v>380</v>
      </c>
      <c r="C140" s="23" t="s">
        <v>384</v>
      </c>
      <c r="D140" s="24" t="s">
        <v>8</v>
      </c>
      <c r="E140" s="24" t="s">
        <v>382</v>
      </c>
      <c r="F140" s="24" t="s">
        <v>8</v>
      </c>
      <c r="G140" s="24" t="s">
        <v>8</v>
      </c>
    </row>
    <row r="141" spans="1:7">
      <c r="A141" s="23" t="s">
        <v>385</v>
      </c>
      <c r="B141" s="23" t="s">
        <v>380</v>
      </c>
      <c r="C141" s="23" t="s">
        <v>386</v>
      </c>
      <c r="D141" s="24" t="s">
        <v>8</v>
      </c>
      <c r="E141" s="24" t="s">
        <v>382</v>
      </c>
      <c r="F141" s="24" t="s">
        <v>8</v>
      </c>
      <c r="G141" s="24" t="s">
        <v>8</v>
      </c>
    </row>
    <row r="142" spans="1:7">
      <c r="A142" s="23" t="s">
        <v>387</v>
      </c>
      <c r="B142" s="23" t="s">
        <v>380</v>
      </c>
      <c r="C142" s="23" t="s">
        <v>388</v>
      </c>
      <c r="D142" s="24" t="s">
        <v>8</v>
      </c>
      <c r="E142" s="24" t="s">
        <v>382</v>
      </c>
      <c r="F142" s="24" t="s">
        <v>8</v>
      </c>
      <c r="G142" s="24" t="s">
        <v>8</v>
      </c>
    </row>
    <row r="143" spans="1:7">
      <c r="A143" s="23" t="s">
        <v>389</v>
      </c>
      <c r="B143" s="23" t="s">
        <v>390</v>
      </c>
      <c r="C143" s="23" t="s">
        <v>391</v>
      </c>
      <c r="D143" s="24" t="s">
        <v>8</v>
      </c>
      <c r="E143" s="24" t="s">
        <v>392</v>
      </c>
      <c r="F143" s="24" t="s">
        <v>8</v>
      </c>
      <c r="G143" s="24" t="s">
        <v>8</v>
      </c>
    </row>
    <row r="144" spans="1:7">
      <c r="A144" s="23" t="s">
        <v>393</v>
      </c>
      <c r="B144" s="23" t="s">
        <v>390</v>
      </c>
      <c r="C144" s="23" t="s">
        <v>394</v>
      </c>
      <c r="D144" s="24" t="s">
        <v>8</v>
      </c>
      <c r="E144" s="24" t="s">
        <v>392</v>
      </c>
      <c r="F144" s="24" t="s">
        <v>8</v>
      </c>
      <c r="G144" s="24" t="s">
        <v>8</v>
      </c>
    </row>
    <row r="145" spans="1:7">
      <c r="A145" s="23" t="s">
        <v>395</v>
      </c>
      <c r="B145" s="23" t="s">
        <v>390</v>
      </c>
      <c r="C145" s="23" t="s">
        <v>396</v>
      </c>
      <c r="D145" s="24" t="s">
        <v>8</v>
      </c>
      <c r="E145" s="24" t="s">
        <v>392</v>
      </c>
      <c r="F145" s="24" t="s">
        <v>8</v>
      </c>
      <c r="G145" s="24" t="s">
        <v>8</v>
      </c>
    </row>
    <row r="146" spans="1:7">
      <c r="A146" s="23" t="s">
        <v>397</v>
      </c>
      <c r="B146" s="23" t="s">
        <v>390</v>
      </c>
      <c r="C146" s="23" t="s">
        <v>398</v>
      </c>
      <c r="D146" s="24" t="s">
        <v>8</v>
      </c>
      <c r="E146" s="24" t="s">
        <v>392</v>
      </c>
      <c r="F146" s="24" t="s">
        <v>8</v>
      </c>
      <c r="G146" s="24" t="s">
        <v>8</v>
      </c>
    </row>
    <row r="147" spans="1:7">
      <c r="A147" s="23" t="s">
        <v>399</v>
      </c>
      <c r="B147" s="23" t="s">
        <v>390</v>
      </c>
      <c r="C147" s="23" t="s">
        <v>400</v>
      </c>
      <c r="D147" s="24" t="s">
        <v>8</v>
      </c>
      <c r="E147" s="24" t="s">
        <v>392</v>
      </c>
      <c r="F147" s="24" t="s">
        <v>8</v>
      </c>
      <c r="G147" s="24" t="s">
        <v>8</v>
      </c>
    </row>
    <row r="148" spans="1:7">
      <c r="A148" s="23" t="s">
        <v>401</v>
      </c>
      <c r="B148" s="23" t="s">
        <v>390</v>
      </c>
      <c r="C148" s="23" t="s">
        <v>402</v>
      </c>
      <c r="D148" s="24" t="s">
        <v>8</v>
      </c>
      <c r="E148" s="24" t="s">
        <v>392</v>
      </c>
      <c r="F148" s="24" t="s">
        <v>8</v>
      </c>
      <c r="G148" s="24" t="s">
        <v>8</v>
      </c>
    </row>
    <row r="149" spans="1:7">
      <c r="A149" s="23" t="s">
        <v>403</v>
      </c>
      <c r="B149" s="23" t="s">
        <v>390</v>
      </c>
      <c r="C149" s="23" t="s">
        <v>404</v>
      </c>
      <c r="D149" s="24" t="s">
        <v>8</v>
      </c>
      <c r="E149" s="24" t="s">
        <v>392</v>
      </c>
      <c r="F149" s="24" t="s">
        <v>8</v>
      </c>
      <c r="G149" s="24" t="s">
        <v>8</v>
      </c>
    </row>
    <row r="150" spans="1:7">
      <c r="A150" s="23" t="s">
        <v>405</v>
      </c>
      <c r="B150" s="23" t="s">
        <v>390</v>
      </c>
      <c r="C150" s="23" t="s">
        <v>406</v>
      </c>
      <c r="D150" s="24" t="s">
        <v>8</v>
      </c>
      <c r="E150" s="24" t="s">
        <v>392</v>
      </c>
      <c r="F150" s="24" t="s">
        <v>8</v>
      </c>
      <c r="G150" s="24" t="s">
        <v>8</v>
      </c>
    </row>
    <row r="151" spans="1:7">
      <c r="A151" s="23" t="s">
        <v>407</v>
      </c>
      <c r="B151" s="23" t="s">
        <v>408</v>
      </c>
      <c r="C151" s="23" t="s">
        <v>409</v>
      </c>
      <c r="D151" s="24" t="s">
        <v>8</v>
      </c>
      <c r="E151" s="24" t="s">
        <v>382</v>
      </c>
      <c r="F151" s="24" t="s">
        <v>8</v>
      </c>
      <c r="G151" s="24" t="s">
        <v>8</v>
      </c>
    </row>
    <row r="152" spans="1:7">
      <c r="A152" s="23" t="s">
        <v>410</v>
      </c>
      <c r="B152" s="23" t="s">
        <v>408</v>
      </c>
      <c r="C152" s="23" t="s">
        <v>411</v>
      </c>
      <c r="D152" s="24" t="s">
        <v>8</v>
      </c>
      <c r="E152" s="24" t="s">
        <v>382</v>
      </c>
      <c r="F152" s="24" t="s">
        <v>8</v>
      </c>
      <c r="G152" s="24" t="s">
        <v>8</v>
      </c>
    </row>
    <row r="153" spans="1:7">
      <c r="A153" s="23" t="s">
        <v>412</v>
      </c>
      <c r="B153" s="23" t="s">
        <v>408</v>
      </c>
      <c r="C153" s="23" t="s">
        <v>413</v>
      </c>
      <c r="D153" s="24" t="s">
        <v>8</v>
      </c>
      <c r="E153" s="24" t="s">
        <v>382</v>
      </c>
      <c r="F153" s="24" t="s">
        <v>8</v>
      </c>
      <c r="G153" s="24" t="s">
        <v>8</v>
      </c>
    </row>
    <row r="154" spans="1:7">
      <c r="A154" s="23" t="s">
        <v>414</v>
      </c>
      <c r="B154" s="23" t="s">
        <v>408</v>
      </c>
      <c r="C154" s="23" t="s">
        <v>415</v>
      </c>
      <c r="D154" s="24" t="s">
        <v>8</v>
      </c>
      <c r="E154" s="24" t="s">
        <v>382</v>
      </c>
      <c r="F154" s="24" t="s">
        <v>8</v>
      </c>
      <c r="G154" s="24" t="s">
        <v>8</v>
      </c>
    </row>
    <row r="155" spans="1:7">
      <c r="A155" s="23" t="s">
        <v>416</v>
      </c>
      <c r="B155" s="23" t="s">
        <v>408</v>
      </c>
      <c r="C155" s="23" t="s">
        <v>417</v>
      </c>
      <c r="D155" s="24" t="s">
        <v>8</v>
      </c>
      <c r="E155" s="24" t="s">
        <v>382</v>
      </c>
      <c r="F155" s="24" t="s">
        <v>8</v>
      </c>
      <c r="G155" s="24" t="s">
        <v>8</v>
      </c>
    </row>
    <row r="156" spans="1:7">
      <c r="A156" s="23" t="s">
        <v>418</v>
      </c>
      <c r="B156" s="23" t="s">
        <v>408</v>
      </c>
      <c r="C156" s="23" t="s">
        <v>419</v>
      </c>
      <c r="D156" s="24" t="s">
        <v>8</v>
      </c>
      <c r="E156" s="24" t="s">
        <v>382</v>
      </c>
      <c r="F156" s="24" t="s">
        <v>8</v>
      </c>
      <c r="G156" s="24" t="s">
        <v>8</v>
      </c>
    </row>
    <row r="157" spans="1:7">
      <c r="A157" s="23" t="s">
        <v>420</v>
      </c>
      <c r="B157" s="23" t="s">
        <v>408</v>
      </c>
      <c r="C157" s="23" t="s">
        <v>421</v>
      </c>
      <c r="D157" s="24" t="s">
        <v>8</v>
      </c>
      <c r="E157" s="24" t="s">
        <v>382</v>
      </c>
      <c r="F157" s="24" t="s">
        <v>8</v>
      </c>
      <c r="G157" s="24" t="s">
        <v>8</v>
      </c>
    </row>
    <row r="158" spans="1:7">
      <c r="A158" s="23" t="s">
        <v>422</v>
      </c>
      <c r="B158" s="23" t="s">
        <v>408</v>
      </c>
      <c r="C158" s="23" t="s">
        <v>423</v>
      </c>
      <c r="D158" s="24" t="s">
        <v>8</v>
      </c>
      <c r="E158" s="24" t="s">
        <v>382</v>
      </c>
      <c r="F158" s="24" t="s">
        <v>8</v>
      </c>
      <c r="G158" s="24" t="s">
        <v>8</v>
      </c>
    </row>
    <row r="159" spans="1:7">
      <c r="A159" s="23" t="s">
        <v>424</v>
      </c>
      <c r="B159" s="23" t="s">
        <v>408</v>
      </c>
      <c r="C159" s="23" t="s">
        <v>425</v>
      </c>
      <c r="D159" s="24" t="s">
        <v>8</v>
      </c>
      <c r="E159" s="24" t="s">
        <v>382</v>
      </c>
      <c r="F159" s="24" t="s">
        <v>8</v>
      </c>
      <c r="G159" s="24" t="s">
        <v>8</v>
      </c>
    </row>
    <row r="160" spans="1:7">
      <c r="A160" s="23" t="s">
        <v>426</v>
      </c>
      <c r="B160" s="23" t="s">
        <v>427</v>
      </c>
      <c r="C160" s="23" t="s">
        <v>428</v>
      </c>
      <c r="D160" s="24" t="s">
        <v>8</v>
      </c>
      <c r="E160" s="24" t="s">
        <v>8</v>
      </c>
      <c r="F160" s="24" t="s">
        <v>429</v>
      </c>
      <c r="G160" s="24" t="s">
        <v>8</v>
      </c>
    </row>
    <row r="161" spans="1:7">
      <c r="A161" s="23" t="s">
        <v>430</v>
      </c>
      <c r="B161" s="23" t="s">
        <v>427</v>
      </c>
      <c r="C161" s="23" t="s">
        <v>431</v>
      </c>
      <c r="D161" s="24" t="s">
        <v>8</v>
      </c>
      <c r="E161" s="24" t="s">
        <v>8</v>
      </c>
      <c r="F161" s="24" t="s">
        <v>429</v>
      </c>
      <c r="G161" s="24" t="s">
        <v>8</v>
      </c>
    </row>
    <row r="162" spans="1:7">
      <c r="A162" s="23" t="s">
        <v>432</v>
      </c>
      <c r="B162" s="23" t="s">
        <v>427</v>
      </c>
      <c r="C162" s="23" t="s">
        <v>433</v>
      </c>
      <c r="D162" s="24" t="s">
        <v>8</v>
      </c>
      <c r="E162" s="24" t="s">
        <v>8</v>
      </c>
      <c r="F162" s="24" t="s">
        <v>429</v>
      </c>
      <c r="G162" s="24" t="s">
        <v>8</v>
      </c>
    </row>
    <row r="163" spans="1:7">
      <c r="A163" s="23" t="s">
        <v>434</v>
      </c>
      <c r="B163" s="23" t="s">
        <v>427</v>
      </c>
      <c r="C163" s="23" t="s">
        <v>435</v>
      </c>
      <c r="D163" s="24" t="s">
        <v>8</v>
      </c>
      <c r="E163" s="24" t="s">
        <v>8</v>
      </c>
      <c r="F163" s="24" t="s">
        <v>429</v>
      </c>
      <c r="G163" s="24" t="s">
        <v>8</v>
      </c>
    </row>
    <row r="164" spans="1:7">
      <c r="A164" s="23" t="s">
        <v>436</v>
      </c>
      <c r="B164" s="23" t="s">
        <v>427</v>
      </c>
      <c r="C164" s="23" t="s">
        <v>437</v>
      </c>
      <c r="D164" s="24" t="s">
        <v>8</v>
      </c>
      <c r="E164" s="24" t="s">
        <v>8</v>
      </c>
      <c r="F164" s="24" t="s">
        <v>429</v>
      </c>
      <c r="G164" s="24" t="s">
        <v>8</v>
      </c>
    </row>
    <row r="165" spans="1:7">
      <c r="A165" s="23" t="s">
        <v>438</v>
      </c>
      <c r="B165" s="23" t="s">
        <v>439</v>
      </c>
      <c r="C165" s="23" t="s">
        <v>440</v>
      </c>
      <c r="D165" s="24" t="s">
        <v>8</v>
      </c>
      <c r="E165" s="24" t="s">
        <v>8</v>
      </c>
      <c r="F165" s="24" t="s">
        <v>429</v>
      </c>
      <c r="G165" s="24" t="s">
        <v>8</v>
      </c>
    </row>
    <row r="166" spans="1:7">
      <c r="A166" s="23" t="s">
        <v>441</v>
      </c>
      <c r="B166" s="23" t="s">
        <v>439</v>
      </c>
      <c r="C166" s="23" t="s">
        <v>442</v>
      </c>
      <c r="D166" s="24" t="s">
        <v>8</v>
      </c>
      <c r="E166" s="24" t="s">
        <v>8</v>
      </c>
      <c r="F166" s="24" t="s">
        <v>429</v>
      </c>
      <c r="G166" s="24" t="s">
        <v>8</v>
      </c>
    </row>
    <row r="167" spans="1:7">
      <c r="A167" s="23" t="s">
        <v>443</v>
      </c>
      <c r="B167" s="23" t="s">
        <v>439</v>
      </c>
      <c r="C167" s="23" t="s">
        <v>444</v>
      </c>
      <c r="D167" s="24" t="s">
        <v>8</v>
      </c>
      <c r="E167" s="24" t="s">
        <v>8</v>
      </c>
      <c r="F167" s="24" t="s">
        <v>429</v>
      </c>
      <c r="G167" s="24" t="s">
        <v>8</v>
      </c>
    </row>
    <row r="168" spans="1:7">
      <c r="A168" s="23" t="s">
        <v>445</v>
      </c>
      <c r="B168" s="23" t="s">
        <v>439</v>
      </c>
      <c r="C168" s="23" t="s">
        <v>446</v>
      </c>
      <c r="D168" s="24" t="s">
        <v>8</v>
      </c>
      <c r="E168" s="24" t="s">
        <v>8</v>
      </c>
      <c r="F168" s="24" t="s">
        <v>429</v>
      </c>
      <c r="G168" s="24" t="s">
        <v>8</v>
      </c>
    </row>
    <row r="169" spans="1:7">
      <c r="A169" s="23" t="s">
        <v>447</v>
      </c>
      <c r="B169" s="23" t="s">
        <v>448</v>
      </c>
      <c r="C169" s="23" t="s">
        <v>449</v>
      </c>
      <c r="D169" s="24" t="s">
        <v>8</v>
      </c>
      <c r="E169" s="24" t="s">
        <v>8</v>
      </c>
      <c r="F169" s="24" t="s">
        <v>429</v>
      </c>
      <c r="G169" s="24" t="s">
        <v>8</v>
      </c>
    </row>
    <row r="170" spans="1:7">
      <c r="A170" s="23" t="s">
        <v>450</v>
      </c>
      <c r="B170" s="23" t="s">
        <v>448</v>
      </c>
      <c r="C170" s="23" t="s">
        <v>451</v>
      </c>
      <c r="D170" s="24" t="s">
        <v>8</v>
      </c>
      <c r="E170" s="24" t="s">
        <v>8</v>
      </c>
      <c r="F170" s="24" t="s">
        <v>429</v>
      </c>
      <c r="G170" s="24" t="s">
        <v>8</v>
      </c>
    </row>
    <row r="171" spans="1:7">
      <c r="A171" s="23" t="s">
        <v>452</v>
      </c>
      <c r="B171" s="23" t="s">
        <v>453</v>
      </c>
      <c r="C171" s="23" t="s">
        <v>454</v>
      </c>
      <c r="D171" s="24" t="s">
        <v>8</v>
      </c>
      <c r="E171" s="24" t="s">
        <v>8</v>
      </c>
      <c r="F171" s="24" t="s">
        <v>429</v>
      </c>
      <c r="G171" s="24" t="s">
        <v>8</v>
      </c>
    </row>
    <row r="172" spans="1:7">
      <c r="A172" s="23" t="s">
        <v>455</v>
      </c>
      <c r="B172" s="23" t="s">
        <v>453</v>
      </c>
      <c r="C172" s="23" t="s">
        <v>456</v>
      </c>
      <c r="D172" s="24" t="s">
        <v>8</v>
      </c>
      <c r="E172" s="24" t="s">
        <v>8</v>
      </c>
      <c r="F172" s="24" t="s">
        <v>429</v>
      </c>
      <c r="G172" s="24" t="s">
        <v>8</v>
      </c>
    </row>
    <row r="173" spans="1:7">
      <c r="A173" s="23" t="s">
        <v>457</v>
      </c>
      <c r="B173" s="23" t="s">
        <v>458</v>
      </c>
      <c r="C173" s="23" t="s">
        <v>459</v>
      </c>
      <c r="D173" s="24" t="s">
        <v>8</v>
      </c>
      <c r="E173" s="24" t="s">
        <v>8</v>
      </c>
      <c r="F173" s="24" t="s">
        <v>429</v>
      </c>
      <c r="G173" s="24" t="s">
        <v>8</v>
      </c>
    </row>
    <row r="174" spans="1:7">
      <c r="A174" s="23" t="s">
        <v>460</v>
      </c>
      <c r="B174" s="23" t="s">
        <v>458</v>
      </c>
      <c r="C174" s="23" t="s">
        <v>461</v>
      </c>
      <c r="D174" s="24" t="s">
        <v>8</v>
      </c>
      <c r="E174" s="24" t="s">
        <v>8</v>
      </c>
      <c r="F174" s="24" t="s">
        <v>429</v>
      </c>
      <c r="G174" s="24" t="s">
        <v>8</v>
      </c>
    </row>
    <row r="175" spans="1:7">
      <c r="A175" s="23" t="s">
        <v>462</v>
      </c>
      <c r="B175" s="23" t="s">
        <v>463</v>
      </c>
      <c r="C175" s="23" t="s">
        <v>464</v>
      </c>
      <c r="D175" s="24" t="s">
        <v>8</v>
      </c>
      <c r="E175" s="24" t="s">
        <v>8</v>
      </c>
      <c r="F175" s="24" t="s">
        <v>465</v>
      </c>
      <c r="G175" s="24" t="s">
        <v>8</v>
      </c>
    </row>
    <row r="176" spans="1:7">
      <c r="A176" s="23" t="s">
        <v>466</v>
      </c>
      <c r="B176" s="23" t="s">
        <v>463</v>
      </c>
      <c r="C176" s="23" t="s">
        <v>467</v>
      </c>
      <c r="D176" s="24" t="s">
        <v>8</v>
      </c>
      <c r="E176" s="24" t="s">
        <v>8</v>
      </c>
      <c r="F176" s="24" t="s">
        <v>465</v>
      </c>
      <c r="G176" s="24" t="s">
        <v>8</v>
      </c>
    </row>
    <row r="177" spans="1:7">
      <c r="A177" s="23" t="s">
        <v>468</v>
      </c>
      <c r="B177" s="23" t="s">
        <v>463</v>
      </c>
      <c r="C177" s="23" t="s">
        <v>469</v>
      </c>
      <c r="D177" s="24" t="s">
        <v>8</v>
      </c>
      <c r="E177" s="24" t="s">
        <v>8</v>
      </c>
      <c r="F177" s="24" t="s">
        <v>465</v>
      </c>
      <c r="G177" s="24" t="s">
        <v>8</v>
      </c>
    </row>
    <row r="178" spans="1:7">
      <c r="A178" s="23" t="s">
        <v>470</v>
      </c>
      <c r="B178" s="23" t="s">
        <v>463</v>
      </c>
      <c r="C178" s="23" t="s">
        <v>471</v>
      </c>
      <c r="D178" s="24" t="s">
        <v>8</v>
      </c>
      <c r="E178" s="24" t="s">
        <v>8</v>
      </c>
      <c r="F178" s="24" t="s">
        <v>465</v>
      </c>
      <c r="G178" s="24" t="s">
        <v>8</v>
      </c>
    </row>
    <row r="179" spans="1:7">
      <c r="A179" s="23" t="s">
        <v>472</v>
      </c>
      <c r="B179" s="23" t="s">
        <v>473</v>
      </c>
      <c r="C179" s="23" t="s">
        <v>474</v>
      </c>
      <c r="D179" s="24" t="s">
        <v>8</v>
      </c>
      <c r="E179" s="24" t="s">
        <v>8</v>
      </c>
      <c r="F179" s="24" t="s">
        <v>465</v>
      </c>
      <c r="G179" s="24" t="s">
        <v>8</v>
      </c>
    </row>
    <row r="180" spans="1:7">
      <c r="A180" s="23" t="s">
        <v>475</v>
      </c>
      <c r="B180" s="23" t="s">
        <v>473</v>
      </c>
      <c r="C180" s="23" t="s">
        <v>476</v>
      </c>
      <c r="D180" s="24" t="s">
        <v>8</v>
      </c>
      <c r="E180" s="24" t="s">
        <v>8</v>
      </c>
      <c r="F180" s="24" t="s">
        <v>465</v>
      </c>
      <c r="G180" s="24" t="s">
        <v>8</v>
      </c>
    </row>
    <row r="181" spans="1:7">
      <c r="A181" s="23" t="s">
        <v>477</v>
      </c>
      <c r="B181" s="23" t="s">
        <v>473</v>
      </c>
      <c r="C181" s="23" t="s">
        <v>478</v>
      </c>
      <c r="D181" s="24" t="s">
        <v>8</v>
      </c>
      <c r="E181" s="24" t="s">
        <v>8</v>
      </c>
      <c r="F181" s="24" t="s">
        <v>465</v>
      </c>
      <c r="G181" s="24" t="s">
        <v>8</v>
      </c>
    </row>
    <row r="182" spans="1:7">
      <c r="A182" s="23" t="s">
        <v>479</v>
      </c>
      <c r="B182" s="23" t="s">
        <v>480</v>
      </c>
      <c r="C182" s="23" t="s">
        <v>481</v>
      </c>
      <c r="D182" s="24" t="s">
        <v>8</v>
      </c>
      <c r="E182" s="24" t="s">
        <v>8</v>
      </c>
      <c r="F182" s="24" t="s">
        <v>482</v>
      </c>
      <c r="G182" s="24" t="s">
        <v>8</v>
      </c>
    </row>
    <row r="183" spans="1:7">
      <c r="A183" s="23" t="s">
        <v>483</v>
      </c>
      <c r="B183" s="23" t="s">
        <v>480</v>
      </c>
      <c r="C183" s="23" t="s">
        <v>484</v>
      </c>
      <c r="D183" s="24" t="s">
        <v>8</v>
      </c>
      <c r="E183" s="24" t="s">
        <v>8</v>
      </c>
      <c r="F183" s="24" t="s">
        <v>482</v>
      </c>
      <c r="G183" s="24" t="s">
        <v>8</v>
      </c>
    </row>
    <row r="184" spans="1:7">
      <c r="A184" s="23" t="s">
        <v>485</v>
      </c>
      <c r="B184" s="23" t="s">
        <v>486</v>
      </c>
      <c r="C184" s="23" t="s">
        <v>487</v>
      </c>
      <c r="D184" s="24" t="s">
        <v>8</v>
      </c>
      <c r="E184" s="24" t="s">
        <v>8</v>
      </c>
      <c r="F184" s="24" t="s">
        <v>482</v>
      </c>
      <c r="G184" s="24" t="s">
        <v>8</v>
      </c>
    </row>
    <row r="185" spans="1:7">
      <c r="A185" s="23" t="s">
        <v>488</v>
      </c>
      <c r="B185" s="23" t="s">
        <v>486</v>
      </c>
      <c r="C185" s="23" t="s">
        <v>489</v>
      </c>
      <c r="D185" s="24" t="s">
        <v>8</v>
      </c>
      <c r="E185" s="24" t="s">
        <v>8</v>
      </c>
      <c r="F185" s="24" t="s">
        <v>482</v>
      </c>
      <c r="G185" s="24" t="s">
        <v>8</v>
      </c>
    </row>
    <row r="186" spans="1:7">
      <c r="A186" s="23" t="s">
        <v>490</v>
      </c>
      <c r="B186" s="23" t="s">
        <v>491</v>
      </c>
      <c r="C186" s="23" t="s">
        <v>492</v>
      </c>
      <c r="D186" s="24" t="s">
        <v>8</v>
      </c>
      <c r="E186" s="24" t="s">
        <v>8</v>
      </c>
      <c r="F186" s="24" t="s">
        <v>482</v>
      </c>
      <c r="G186" s="24" t="s">
        <v>8</v>
      </c>
    </row>
    <row r="187" spans="1:7">
      <c r="A187" s="23" t="s">
        <v>493</v>
      </c>
      <c r="B187" s="23" t="s">
        <v>491</v>
      </c>
      <c r="C187" s="23" t="s">
        <v>494</v>
      </c>
      <c r="D187" s="24" t="s">
        <v>8</v>
      </c>
      <c r="E187" s="24" t="s">
        <v>8</v>
      </c>
      <c r="F187" s="24" t="s">
        <v>482</v>
      </c>
      <c r="G187" s="24" t="s">
        <v>8</v>
      </c>
    </row>
    <row r="188" spans="1:7">
      <c r="A188" s="23" t="s">
        <v>495</v>
      </c>
      <c r="B188" s="23" t="s">
        <v>496</v>
      </c>
      <c r="C188" s="23" t="s">
        <v>497</v>
      </c>
      <c r="D188" s="24" t="s">
        <v>8</v>
      </c>
      <c r="E188" s="24" t="s">
        <v>8</v>
      </c>
      <c r="F188" s="24" t="s">
        <v>482</v>
      </c>
      <c r="G188" s="24" t="s">
        <v>8</v>
      </c>
    </row>
    <row r="189" spans="1:7">
      <c r="A189" s="23" t="s">
        <v>498</v>
      </c>
      <c r="B189" s="23" t="s">
        <v>496</v>
      </c>
      <c r="C189" s="23" t="s">
        <v>499</v>
      </c>
      <c r="D189" s="24" t="s">
        <v>8</v>
      </c>
      <c r="E189" s="24" t="s">
        <v>8</v>
      </c>
      <c r="F189" s="24" t="s">
        <v>482</v>
      </c>
      <c r="G189" s="24" t="s">
        <v>8</v>
      </c>
    </row>
    <row r="190" spans="1:7">
      <c r="A190" s="23" t="s">
        <v>500</v>
      </c>
      <c r="B190" s="23" t="s">
        <v>496</v>
      </c>
      <c r="C190" s="23" t="s">
        <v>501</v>
      </c>
      <c r="D190" s="24" t="s">
        <v>8</v>
      </c>
      <c r="E190" s="24" t="s">
        <v>8</v>
      </c>
      <c r="F190" s="24" t="s">
        <v>482</v>
      </c>
      <c r="G190" s="24" t="s">
        <v>8</v>
      </c>
    </row>
    <row r="191" spans="1:7">
      <c r="A191" s="23" t="s">
        <v>502</v>
      </c>
      <c r="B191" s="23" t="s">
        <v>496</v>
      </c>
      <c r="C191" s="23" t="s">
        <v>503</v>
      </c>
      <c r="D191" s="24" t="s">
        <v>8</v>
      </c>
      <c r="E191" s="24" t="s">
        <v>8</v>
      </c>
      <c r="F191" s="24" t="s">
        <v>482</v>
      </c>
      <c r="G191" s="24" t="s">
        <v>8</v>
      </c>
    </row>
    <row r="192" spans="1:7">
      <c r="A192" s="23" t="s">
        <v>504</v>
      </c>
      <c r="B192" s="23" t="s">
        <v>505</v>
      </c>
      <c r="C192" s="23" t="s">
        <v>506</v>
      </c>
      <c r="D192" s="24" t="s">
        <v>8</v>
      </c>
      <c r="E192" s="24" t="s">
        <v>8</v>
      </c>
      <c r="F192" s="24" t="s">
        <v>482</v>
      </c>
      <c r="G192" s="24" t="s">
        <v>8</v>
      </c>
    </row>
    <row r="193" spans="1:7">
      <c r="A193" s="23" t="s">
        <v>507</v>
      </c>
      <c r="B193" s="23" t="s">
        <v>508</v>
      </c>
      <c r="C193" s="23" t="s">
        <v>509</v>
      </c>
      <c r="D193" s="24" t="s">
        <v>8</v>
      </c>
      <c r="E193" s="24" t="s">
        <v>8</v>
      </c>
      <c r="F193" s="24" t="s">
        <v>482</v>
      </c>
      <c r="G193" s="24" t="s">
        <v>8</v>
      </c>
    </row>
    <row r="194" spans="1:7">
      <c r="A194" s="23" t="s">
        <v>510</v>
      </c>
      <c r="B194" s="23" t="s">
        <v>508</v>
      </c>
      <c r="C194" s="23" t="s">
        <v>511</v>
      </c>
      <c r="D194" s="24" t="s">
        <v>8</v>
      </c>
      <c r="E194" s="24" t="s">
        <v>8</v>
      </c>
      <c r="F194" s="24" t="s">
        <v>482</v>
      </c>
      <c r="G194" s="24" t="s">
        <v>8</v>
      </c>
    </row>
    <row r="195" spans="1:7">
      <c r="A195" s="23" t="s">
        <v>512</v>
      </c>
      <c r="B195" s="23" t="s">
        <v>513</v>
      </c>
      <c r="C195" s="23" t="s">
        <v>514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515</v>
      </c>
      <c r="B196" s="23" t="s">
        <v>513</v>
      </c>
      <c r="C196" s="23" t="s">
        <v>516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517</v>
      </c>
      <c r="B197" s="23" t="s">
        <v>513</v>
      </c>
      <c r="C197" s="23" t="s">
        <v>518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519</v>
      </c>
      <c r="B198" s="23" t="s">
        <v>513</v>
      </c>
      <c r="C198" s="23" t="s">
        <v>520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521</v>
      </c>
      <c r="B199" s="23" t="s">
        <v>522</v>
      </c>
      <c r="C199" s="23" t="s">
        <v>523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524</v>
      </c>
      <c r="B200" s="23" t="s">
        <v>522</v>
      </c>
      <c r="C200" s="23" t="s">
        <v>525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526</v>
      </c>
      <c r="B201" s="23" t="s">
        <v>522</v>
      </c>
      <c r="C201" s="23" t="s">
        <v>527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528</v>
      </c>
      <c r="B202" s="23" t="s">
        <v>529</v>
      </c>
      <c r="C202" s="23" t="s">
        <v>530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531</v>
      </c>
      <c r="B203" s="23" t="s">
        <v>529</v>
      </c>
      <c r="C203" s="23" t="s">
        <v>532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533</v>
      </c>
      <c r="B204" s="23" t="s">
        <v>529</v>
      </c>
      <c r="C204" s="23" t="s">
        <v>534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535</v>
      </c>
      <c r="B205" s="23" t="s">
        <v>536</v>
      </c>
      <c r="C205" s="23" t="s">
        <v>537</v>
      </c>
      <c r="D205" s="24" t="s">
        <v>8</v>
      </c>
      <c r="E205" s="24" t="s">
        <v>8</v>
      </c>
      <c r="F205" s="24" t="s">
        <v>538</v>
      </c>
      <c r="G205" s="24" t="s">
        <v>8</v>
      </c>
    </row>
    <row r="206" spans="1:7">
      <c r="A206" s="23" t="s">
        <v>539</v>
      </c>
      <c r="B206" s="23" t="s">
        <v>536</v>
      </c>
      <c r="C206" s="23" t="s">
        <v>540</v>
      </c>
      <c r="D206" s="24" t="s">
        <v>8</v>
      </c>
      <c r="E206" s="24" t="s">
        <v>8</v>
      </c>
      <c r="F206" s="24" t="s">
        <v>538</v>
      </c>
      <c r="G206" s="24" t="s">
        <v>8</v>
      </c>
    </row>
    <row r="207" spans="1:7">
      <c r="A207" s="23" t="s">
        <v>541</v>
      </c>
      <c r="B207" s="23" t="s">
        <v>536</v>
      </c>
      <c r="C207" s="23" t="s">
        <v>542</v>
      </c>
      <c r="D207" s="24" t="s">
        <v>8</v>
      </c>
      <c r="E207" s="24" t="s">
        <v>8</v>
      </c>
      <c r="F207" s="24" t="s">
        <v>538</v>
      </c>
      <c r="G207" s="24" t="s">
        <v>8</v>
      </c>
    </row>
    <row r="208" spans="1:7">
      <c r="A208" s="23" t="s">
        <v>543</v>
      </c>
      <c r="B208" s="23" t="s">
        <v>544</v>
      </c>
      <c r="C208" s="23" t="s">
        <v>545</v>
      </c>
      <c r="D208" s="24" t="s">
        <v>8</v>
      </c>
      <c r="E208" s="24" t="s">
        <v>8</v>
      </c>
      <c r="F208" s="24" t="s">
        <v>546</v>
      </c>
      <c r="G208" s="24" t="s">
        <v>8</v>
      </c>
    </row>
    <row r="209" spans="1:7">
      <c r="A209" s="23" t="s">
        <v>547</v>
      </c>
      <c r="B209" s="23" t="s">
        <v>544</v>
      </c>
      <c r="C209" s="23" t="s">
        <v>548</v>
      </c>
      <c r="D209" s="24" t="s">
        <v>8</v>
      </c>
      <c r="E209" s="24" t="s">
        <v>8</v>
      </c>
      <c r="F209" s="24" t="s">
        <v>546</v>
      </c>
      <c r="G209" s="24" t="s">
        <v>8</v>
      </c>
    </row>
    <row r="210" spans="1:7">
      <c r="A210" s="23" t="s">
        <v>549</v>
      </c>
      <c r="B210" s="23" t="s">
        <v>550</v>
      </c>
      <c r="C210" s="23" t="s">
        <v>551</v>
      </c>
      <c r="D210" s="24" t="s">
        <v>8</v>
      </c>
      <c r="E210" s="24" t="s">
        <v>8</v>
      </c>
      <c r="F210" s="24" t="s">
        <v>546</v>
      </c>
      <c r="G210" s="24" t="s">
        <v>8</v>
      </c>
    </row>
    <row r="211" spans="1:7">
      <c r="A211" s="23" t="s">
        <v>552</v>
      </c>
      <c r="B211" s="23" t="s">
        <v>550</v>
      </c>
      <c r="C211" s="23" t="s">
        <v>553</v>
      </c>
      <c r="D211" s="24" t="s">
        <v>8</v>
      </c>
      <c r="E211" s="24" t="s">
        <v>8</v>
      </c>
      <c r="F211" s="24" t="s">
        <v>546</v>
      </c>
      <c r="G211" s="24" t="s">
        <v>8</v>
      </c>
    </row>
    <row r="212" spans="1:7">
      <c r="A212" s="23" t="s">
        <v>554</v>
      </c>
      <c r="B212" s="23" t="s">
        <v>555</v>
      </c>
      <c r="C212" s="23" t="s">
        <v>556</v>
      </c>
      <c r="D212" s="24" t="s">
        <v>8</v>
      </c>
      <c r="E212" s="24" t="s">
        <v>8</v>
      </c>
      <c r="F212" s="24" t="s">
        <v>546</v>
      </c>
      <c r="G212" s="24" t="s">
        <v>8</v>
      </c>
    </row>
    <row r="213" spans="1:7">
      <c r="A213" s="23" t="s">
        <v>557</v>
      </c>
      <c r="B213" s="23" t="s">
        <v>555</v>
      </c>
      <c r="C213" s="23" t="s">
        <v>558</v>
      </c>
      <c r="D213" s="24" t="s">
        <v>8</v>
      </c>
      <c r="E213" s="24" t="s">
        <v>8</v>
      </c>
      <c r="F213" s="24" t="s">
        <v>546</v>
      </c>
      <c r="G213" s="24" t="s">
        <v>8</v>
      </c>
    </row>
    <row r="214" spans="1:7">
      <c r="A214" s="23" t="s">
        <v>559</v>
      </c>
      <c r="B214" s="23" t="s">
        <v>560</v>
      </c>
      <c r="C214" s="23" t="s">
        <v>561</v>
      </c>
      <c r="D214" s="24" t="s">
        <v>8</v>
      </c>
      <c r="E214" s="24" t="s">
        <v>8</v>
      </c>
      <c r="F214" s="24" t="s">
        <v>546</v>
      </c>
      <c r="G214" s="24" t="s">
        <v>8</v>
      </c>
    </row>
    <row r="215" spans="1:7">
      <c r="A215" s="23" t="s">
        <v>562</v>
      </c>
      <c r="B215" s="23" t="s">
        <v>560</v>
      </c>
      <c r="C215" s="23" t="s">
        <v>563</v>
      </c>
      <c r="D215" s="24" t="s">
        <v>8</v>
      </c>
      <c r="E215" s="24" t="s">
        <v>8</v>
      </c>
      <c r="F215" s="24" t="s">
        <v>546</v>
      </c>
      <c r="G215" s="24" t="s">
        <v>8</v>
      </c>
    </row>
    <row r="216" spans="1:7">
      <c r="A216" s="23" t="s">
        <v>564</v>
      </c>
      <c r="B216" s="23" t="s">
        <v>565</v>
      </c>
      <c r="C216" s="23" t="s">
        <v>566</v>
      </c>
      <c r="D216" s="24" t="s">
        <v>8</v>
      </c>
      <c r="E216" s="24" t="s">
        <v>8</v>
      </c>
      <c r="F216" s="24" t="s">
        <v>546</v>
      </c>
      <c r="G216" s="24" t="s">
        <v>8</v>
      </c>
    </row>
    <row r="217" spans="1:7">
      <c r="A217" s="23" t="s">
        <v>567</v>
      </c>
      <c r="B217" s="23" t="s">
        <v>565</v>
      </c>
      <c r="C217" s="23" t="s">
        <v>568</v>
      </c>
      <c r="D217" s="24" t="s">
        <v>8</v>
      </c>
      <c r="E217" s="24" t="s">
        <v>8</v>
      </c>
      <c r="F217" s="24" t="s">
        <v>546</v>
      </c>
      <c r="G217" s="24" t="s">
        <v>8</v>
      </c>
    </row>
    <row r="218" spans="1:7">
      <c r="A218" s="23" t="s">
        <v>569</v>
      </c>
      <c r="B218" s="23" t="s">
        <v>570</v>
      </c>
      <c r="C218" s="23" t="s">
        <v>571</v>
      </c>
      <c r="D218" s="24" t="s">
        <v>8</v>
      </c>
      <c r="E218" s="24" t="s">
        <v>8</v>
      </c>
      <c r="F218" s="24" t="s">
        <v>546</v>
      </c>
      <c r="G218" s="24" t="s">
        <v>8</v>
      </c>
    </row>
    <row r="219" spans="1:7">
      <c r="A219" s="23" t="s">
        <v>572</v>
      </c>
      <c r="B219" s="23" t="s">
        <v>570</v>
      </c>
      <c r="C219" s="23" t="s">
        <v>573</v>
      </c>
      <c r="D219" s="24" t="s">
        <v>8</v>
      </c>
      <c r="E219" s="24" t="s">
        <v>8</v>
      </c>
      <c r="F219" s="24" t="s">
        <v>546</v>
      </c>
      <c r="G219" s="24" t="s">
        <v>8</v>
      </c>
    </row>
    <row r="220" spans="1:7">
      <c r="A220" s="23" t="s">
        <v>574</v>
      </c>
      <c r="B220" s="23" t="s">
        <v>570</v>
      </c>
      <c r="C220" s="23" t="s">
        <v>575</v>
      </c>
      <c r="D220" s="24" t="s">
        <v>8</v>
      </c>
      <c r="E220" s="24" t="s">
        <v>8</v>
      </c>
      <c r="F220" s="24" t="s">
        <v>546</v>
      </c>
      <c r="G220" s="24" t="s">
        <v>8</v>
      </c>
    </row>
    <row r="221" spans="1:7">
      <c r="A221" s="23" t="s">
        <v>576</v>
      </c>
      <c r="B221" s="23" t="s">
        <v>570</v>
      </c>
      <c r="C221" s="23" t="s">
        <v>577</v>
      </c>
      <c r="D221" s="24" t="s">
        <v>8</v>
      </c>
      <c r="E221" s="24" t="s">
        <v>8</v>
      </c>
      <c r="F221" s="24" t="s">
        <v>546</v>
      </c>
      <c r="G221" s="24" t="s">
        <v>8</v>
      </c>
    </row>
    <row r="222" spans="1:7">
      <c r="A222" s="23" t="s">
        <v>578</v>
      </c>
      <c r="B222" s="23" t="s">
        <v>579</v>
      </c>
      <c r="C222" s="23" t="s">
        <v>580</v>
      </c>
      <c r="D222" s="24" t="s">
        <v>8</v>
      </c>
      <c r="E222" s="24" t="s">
        <v>8</v>
      </c>
      <c r="F222" s="24" t="s">
        <v>546</v>
      </c>
      <c r="G222" s="24" t="s">
        <v>8</v>
      </c>
    </row>
    <row r="223" spans="1:7">
      <c r="A223" s="23" t="s">
        <v>581</v>
      </c>
      <c r="B223" s="23" t="s">
        <v>582</v>
      </c>
      <c r="C223" s="23" t="s">
        <v>583</v>
      </c>
      <c r="D223" s="24" t="s">
        <v>8</v>
      </c>
      <c r="E223" s="24" t="s">
        <v>8</v>
      </c>
      <c r="F223" s="24" t="s">
        <v>584</v>
      </c>
      <c r="G223" s="24" t="s">
        <v>8</v>
      </c>
    </row>
    <row r="224" spans="1:7">
      <c r="A224" s="23" t="s">
        <v>585</v>
      </c>
      <c r="B224" s="23" t="s">
        <v>582</v>
      </c>
      <c r="C224" s="23" t="s">
        <v>586</v>
      </c>
      <c r="D224" s="24" t="s">
        <v>8</v>
      </c>
      <c r="E224" s="24" t="s">
        <v>8</v>
      </c>
      <c r="F224" s="24" t="s">
        <v>584</v>
      </c>
      <c r="G224" s="24" t="s">
        <v>8</v>
      </c>
    </row>
    <row r="225" spans="1:7">
      <c r="A225" s="23" t="s">
        <v>587</v>
      </c>
      <c r="B225" s="23" t="s">
        <v>582</v>
      </c>
      <c r="C225" s="23" t="s">
        <v>588</v>
      </c>
      <c r="D225" s="24" t="s">
        <v>8</v>
      </c>
      <c r="E225" s="24" t="s">
        <v>8</v>
      </c>
      <c r="F225" s="24" t="s">
        <v>584</v>
      </c>
      <c r="G225" s="24" t="s">
        <v>8</v>
      </c>
    </row>
    <row r="226" spans="1:7">
      <c r="A226" s="23" t="s">
        <v>589</v>
      </c>
      <c r="B226" s="23" t="s">
        <v>582</v>
      </c>
      <c r="C226" s="23" t="s">
        <v>590</v>
      </c>
      <c r="D226" s="24" t="s">
        <v>8</v>
      </c>
      <c r="E226" s="24" t="s">
        <v>8</v>
      </c>
      <c r="F226" s="24" t="s">
        <v>584</v>
      </c>
      <c r="G226" s="24" t="s">
        <v>8</v>
      </c>
    </row>
    <row r="227" spans="1:7">
      <c r="A227" s="23" t="s">
        <v>591</v>
      </c>
      <c r="B227" s="23" t="s">
        <v>592</v>
      </c>
      <c r="C227" s="23" t="s">
        <v>593</v>
      </c>
      <c r="D227" s="24" t="s">
        <v>8</v>
      </c>
      <c r="E227" s="24" t="s">
        <v>8</v>
      </c>
      <c r="F227" s="24" t="s">
        <v>584</v>
      </c>
      <c r="G227" s="24" t="s">
        <v>8</v>
      </c>
    </row>
    <row r="228" spans="1:7">
      <c r="A228" s="23" t="s">
        <v>594</v>
      </c>
      <c r="B228" s="23" t="s">
        <v>592</v>
      </c>
      <c r="C228" s="23" t="s">
        <v>595</v>
      </c>
      <c r="D228" s="24" t="s">
        <v>8</v>
      </c>
      <c r="E228" s="24" t="s">
        <v>8</v>
      </c>
      <c r="F228" s="24" t="s">
        <v>584</v>
      </c>
      <c r="G228" s="24" t="s">
        <v>8</v>
      </c>
    </row>
    <row r="229" spans="1:7">
      <c r="A229" s="23" t="s">
        <v>596</v>
      </c>
      <c r="B229" s="23" t="s">
        <v>592</v>
      </c>
      <c r="C229" s="23" t="s">
        <v>597</v>
      </c>
      <c r="D229" s="24" t="s">
        <v>8</v>
      </c>
      <c r="E229" s="24" t="s">
        <v>8</v>
      </c>
      <c r="F229" s="24" t="s">
        <v>584</v>
      </c>
      <c r="G229" s="24" t="s">
        <v>8</v>
      </c>
    </row>
    <row r="230" spans="1:7">
      <c r="A230" s="23" t="s">
        <v>598</v>
      </c>
      <c r="B230" s="23" t="s">
        <v>599</v>
      </c>
      <c r="C230" s="23" t="s">
        <v>600</v>
      </c>
      <c r="D230" s="24" t="s">
        <v>8</v>
      </c>
      <c r="E230" s="24" t="s">
        <v>8</v>
      </c>
      <c r="F230" s="24" t="s">
        <v>584</v>
      </c>
      <c r="G230" s="24" t="s">
        <v>8</v>
      </c>
    </row>
    <row r="231" spans="1:7">
      <c r="A231" s="23" t="s">
        <v>601</v>
      </c>
      <c r="B231" s="23" t="s">
        <v>599</v>
      </c>
      <c r="C231" s="23" t="s">
        <v>602</v>
      </c>
      <c r="D231" s="24" t="s">
        <v>8</v>
      </c>
      <c r="E231" s="24" t="s">
        <v>8</v>
      </c>
      <c r="F231" s="24" t="s">
        <v>584</v>
      </c>
      <c r="G231" s="24" t="s">
        <v>8</v>
      </c>
    </row>
    <row r="232" spans="1:7">
      <c r="A232" s="23" t="s">
        <v>603</v>
      </c>
      <c r="B232" s="23" t="s">
        <v>604</v>
      </c>
      <c r="C232" s="23" t="s">
        <v>605</v>
      </c>
      <c r="D232" s="24" t="s">
        <v>8</v>
      </c>
      <c r="E232" s="24" t="s">
        <v>8</v>
      </c>
      <c r="F232" s="24" t="s">
        <v>584</v>
      </c>
      <c r="G232" s="24" t="s">
        <v>8</v>
      </c>
    </row>
    <row r="233" spans="1:7">
      <c r="A233" s="23" t="s">
        <v>606</v>
      </c>
      <c r="B233" s="23" t="s">
        <v>604</v>
      </c>
      <c r="C233" s="23" t="s">
        <v>607</v>
      </c>
      <c r="D233" s="24" t="s">
        <v>8</v>
      </c>
      <c r="E233" s="24" t="s">
        <v>8</v>
      </c>
      <c r="F233" s="24" t="s">
        <v>584</v>
      </c>
      <c r="G233" s="24" t="s">
        <v>8</v>
      </c>
    </row>
    <row r="234" spans="1:7">
      <c r="A234" s="23" t="s">
        <v>608</v>
      </c>
      <c r="B234" s="23" t="s">
        <v>604</v>
      </c>
      <c r="C234" s="23" t="s">
        <v>609</v>
      </c>
      <c r="D234" s="24" t="s">
        <v>8</v>
      </c>
      <c r="E234" s="24" t="s">
        <v>8</v>
      </c>
      <c r="F234" s="24" t="s">
        <v>584</v>
      </c>
      <c r="G234" s="24" t="s">
        <v>8</v>
      </c>
    </row>
    <row r="235" spans="1:7">
      <c r="A235" s="23" t="s">
        <v>610</v>
      </c>
      <c r="B235" s="23" t="s">
        <v>611</v>
      </c>
      <c r="C235" s="23" t="s">
        <v>612</v>
      </c>
      <c r="D235" s="24" t="s">
        <v>8</v>
      </c>
      <c r="E235" s="24" t="s">
        <v>8</v>
      </c>
      <c r="F235" s="24" t="s">
        <v>584</v>
      </c>
      <c r="G235" s="24" t="s">
        <v>8</v>
      </c>
    </row>
    <row r="236" spans="1:7">
      <c r="A236" s="23" t="s">
        <v>613</v>
      </c>
      <c r="B236" s="23" t="s">
        <v>611</v>
      </c>
      <c r="C236" s="23" t="s">
        <v>614</v>
      </c>
      <c r="D236" s="24" t="s">
        <v>8</v>
      </c>
      <c r="E236" s="24" t="s">
        <v>8</v>
      </c>
      <c r="F236" s="24" t="s">
        <v>584</v>
      </c>
      <c r="G236" s="24" t="s">
        <v>8</v>
      </c>
    </row>
    <row r="237" spans="1:7">
      <c r="A237" s="23" t="s">
        <v>615</v>
      </c>
      <c r="B237" s="23" t="s">
        <v>611</v>
      </c>
      <c r="C237" s="23" t="s">
        <v>616</v>
      </c>
      <c r="D237" s="24" t="s">
        <v>8</v>
      </c>
      <c r="E237" s="24" t="s">
        <v>8</v>
      </c>
      <c r="F237" s="24" t="s">
        <v>584</v>
      </c>
      <c r="G237" s="24" t="s">
        <v>8</v>
      </c>
    </row>
    <row r="238" spans="1:7">
      <c r="A238" s="23" t="s">
        <v>617</v>
      </c>
      <c r="B238" s="23" t="s">
        <v>618</v>
      </c>
      <c r="C238" s="23" t="s">
        <v>619</v>
      </c>
      <c r="D238" s="24" t="s">
        <v>8</v>
      </c>
      <c r="E238" s="24" t="s">
        <v>8</v>
      </c>
      <c r="F238" s="24" t="s">
        <v>584</v>
      </c>
      <c r="G238" s="24" t="s">
        <v>8</v>
      </c>
    </row>
    <row r="239" spans="1:7">
      <c r="A239" s="23" t="s">
        <v>620</v>
      </c>
      <c r="B239" s="23" t="s">
        <v>618</v>
      </c>
      <c r="C239" s="23" t="s">
        <v>621</v>
      </c>
      <c r="D239" s="24" t="s">
        <v>8</v>
      </c>
      <c r="E239" s="24" t="s">
        <v>8</v>
      </c>
      <c r="F239" s="24" t="s">
        <v>584</v>
      </c>
      <c r="G239" s="24" t="s">
        <v>8</v>
      </c>
    </row>
    <row r="240" spans="1:7">
      <c r="A240" s="23" t="s">
        <v>622</v>
      </c>
      <c r="B240" s="23" t="s">
        <v>618</v>
      </c>
      <c r="C240" s="23" t="s">
        <v>623</v>
      </c>
      <c r="D240" s="24" t="s">
        <v>8</v>
      </c>
      <c r="E240" s="24" t="s">
        <v>8</v>
      </c>
      <c r="F240" s="24" t="s">
        <v>584</v>
      </c>
      <c r="G240" s="24" t="s">
        <v>8</v>
      </c>
    </row>
    <row r="241" spans="1:7">
      <c r="A241" s="23" t="s">
        <v>624</v>
      </c>
      <c r="B241" s="23" t="s">
        <v>618</v>
      </c>
      <c r="C241" s="23" t="s">
        <v>625</v>
      </c>
      <c r="D241" s="24" t="s">
        <v>8</v>
      </c>
      <c r="E241" s="24" t="s">
        <v>8</v>
      </c>
      <c r="F241" s="24" t="s">
        <v>584</v>
      </c>
      <c r="G241" s="24" t="s">
        <v>8</v>
      </c>
    </row>
    <row r="242" spans="1:7">
      <c r="A242" s="23" t="s">
        <v>626</v>
      </c>
      <c r="B242" s="23" t="s">
        <v>627</v>
      </c>
      <c r="C242" s="23" t="s">
        <v>628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629</v>
      </c>
      <c r="B243" s="23" t="s">
        <v>627</v>
      </c>
      <c r="C243" s="23" t="s">
        <v>630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631</v>
      </c>
      <c r="B244" s="23" t="s">
        <v>627</v>
      </c>
      <c r="C244" s="23" t="s">
        <v>632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633</v>
      </c>
      <c r="B245" s="23" t="s">
        <v>634</v>
      </c>
      <c r="C245" s="23" t="s">
        <v>635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636</v>
      </c>
      <c r="B246" s="23" t="s">
        <v>634</v>
      </c>
      <c r="C246" s="23" t="s">
        <v>637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638</v>
      </c>
      <c r="B247" s="23" t="s">
        <v>634</v>
      </c>
      <c r="C247" s="23" t="s">
        <v>639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640</v>
      </c>
      <c r="B248" s="23" t="s">
        <v>634</v>
      </c>
      <c r="C248" s="23" t="s">
        <v>641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642</v>
      </c>
      <c r="B249" s="23" t="s">
        <v>634</v>
      </c>
      <c r="C249" s="23" t="s">
        <v>643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644</v>
      </c>
      <c r="B250" s="23" t="s">
        <v>634</v>
      </c>
      <c r="C250" s="23" t="s">
        <v>645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646</v>
      </c>
      <c r="B251" s="23" t="s">
        <v>647</v>
      </c>
      <c r="C251" s="23" t="s">
        <v>648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649</v>
      </c>
      <c r="B252" s="23" t="s">
        <v>647</v>
      </c>
      <c r="C252" s="23" t="s">
        <v>650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651</v>
      </c>
      <c r="B253" s="23" t="s">
        <v>647</v>
      </c>
      <c r="C253" s="23" t="s">
        <v>652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653</v>
      </c>
      <c r="B254" s="23" t="s">
        <v>654</v>
      </c>
      <c r="C254" s="23" t="s">
        <v>655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656</v>
      </c>
      <c r="B255" s="23" t="s">
        <v>654</v>
      </c>
      <c r="C255" s="23" t="s">
        <v>657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658</v>
      </c>
      <c r="B256" s="23" t="s">
        <v>654</v>
      </c>
      <c r="C256" s="23" t="s">
        <v>659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660</v>
      </c>
      <c r="B257" s="23" t="s">
        <v>654</v>
      </c>
      <c r="C257" s="23" t="s">
        <v>661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662</v>
      </c>
      <c r="B258" s="23" t="s">
        <v>663</v>
      </c>
      <c r="C258" s="23" t="s">
        <v>664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665</v>
      </c>
      <c r="B259" s="23" t="s">
        <v>663</v>
      </c>
      <c r="C259" s="23" t="s">
        <v>666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667</v>
      </c>
      <c r="B260" s="23" t="s">
        <v>668</v>
      </c>
      <c r="C260" s="23" t="s">
        <v>669</v>
      </c>
      <c r="D260" s="24" t="s">
        <v>8</v>
      </c>
      <c r="E260" s="24" t="s">
        <v>8</v>
      </c>
      <c r="F260" s="24" t="s">
        <v>670</v>
      </c>
      <c r="G260" s="24" t="s">
        <v>8</v>
      </c>
    </row>
    <row r="261" spans="1:7">
      <c r="A261" s="23" t="s">
        <v>671</v>
      </c>
      <c r="B261" s="23" t="s">
        <v>672</v>
      </c>
      <c r="C261" s="23" t="s">
        <v>673</v>
      </c>
      <c r="D261" s="24" t="s">
        <v>8</v>
      </c>
      <c r="E261" s="24" t="s">
        <v>8</v>
      </c>
      <c r="F261" s="24" t="s">
        <v>670</v>
      </c>
      <c r="G261" s="24" t="s">
        <v>8</v>
      </c>
    </row>
    <row r="262" spans="1:7">
      <c r="A262" s="23" t="s">
        <v>674</v>
      </c>
      <c r="B262" s="23" t="s">
        <v>675</v>
      </c>
      <c r="C262" s="23" t="s">
        <v>676</v>
      </c>
      <c r="D262" s="24" t="s">
        <v>8</v>
      </c>
      <c r="E262" s="24" t="s">
        <v>8</v>
      </c>
      <c r="F262" s="24" t="s">
        <v>670</v>
      </c>
      <c r="G262" s="24" t="s">
        <v>8</v>
      </c>
    </row>
    <row r="263" spans="1:7">
      <c r="A263" s="23" t="s">
        <v>677</v>
      </c>
      <c r="B263" s="23" t="s">
        <v>678</v>
      </c>
      <c r="C263" s="23" t="s">
        <v>679</v>
      </c>
      <c r="D263" s="24" t="s">
        <v>8</v>
      </c>
      <c r="E263" s="24" t="s">
        <v>8</v>
      </c>
      <c r="F263" s="24" t="s">
        <v>670</v>
      </c>
      <c r="G263" s="24" t="s">
        <v>8</v>
      </c>
    </row>
    <row r="264" spans="1:7">
      <c r="A264" s="23" t="s">
        <v>680</v>
      </c>
      <c r="B264" s="23" t="s">
        <v>678</v>
      </c>
      <c r="C264" s="23" t="s">
        <v>681</v>
      </c>
      <c r="D264" s="24" t="s">
        <v>8</v>
      </c>
      <c r="E264" s="24" t="s">
        <v>8</v>
      </c>
      <c r="F264" s="24" t="s">
        <v>670</v>
      </c>
      <c r="G264" s="24" t="s">
        <v>8</v>
      </c>
    </row>
    <row r="265" spans="1:7">
      <c r="A265" s="23" t="s">
        <v>682</v>
      </c>
      <c r="B265" s="23" t="s">
        <v>683</v>
      </c>
      <c r="C265" s="23" t="s">
        <v>684</v>
      </c>
      <c r="D265" s="24" t="s">
        <v>8</v>
      </c>
      <c r="E265" s="24" t="s">
        <v>8</v>
      </c>
      <c r="F265" s="24" t="s">
        <v>685</v>
      </c>
      <c r="G265" s="24" t="s">
        <v>8</v>
      </c>
    </row>
    <row r="266" spans="1:7">
      <c r="A266" s="23" t="s">
        <v>686</v>
      </c>
      <c r="B266" s="23" t="s">
        <v>683</v>
      </c>
      <c r="C266" s="23" t="s">
        <v>687</v>
      </c>
      <c r="D266" s="24" t="s">
        <v>8</v>
      </c>
      <c r="E266" s="24" t="s">
        <v>8</v>
      </c>
      <c r="F266" s="24" t="s">
        <v>685</v>
      </c>
      <c r="G266" s="24" t="s">
        <v>8</v>
      </c>
    </row>
    <row r="267" spans="1:7">
      <c r="A267" s="23" t="s">
        <v>688</v>
      </c>
      <c r="B267" s="23" t="s">
        <v>683</v>
      </c>
      <c r="C267" s="23" t="s">
        <v>689</v>
      </c>
      <c r="D267" s="24" t="s">
        <v>8</v>
      </c>
      <c r="E267" s="24" t="s">
        <v>8</v>
      </c>
      <c r="F267" s="24" t="s">
        <v>685</v>
      </c>
      <c r="G267" s="24" t="s">
        <v>8</v>
      </c>
    </row>
    <row r="268" spans="1:7">
      <c r="A268" s="23" t="s">
        <v>690</v>
      </c>
      <c r="B268" s="23" t="s">
        <v>691</v>
      </c>
      <c r="C268" s="23" t="s">
        <v>692</v>
      </c>
      <c r="D268" s="24" t="s">
        <v>8</v>
      </c>
      <c r="E268" s="24" t="s">
        <v>8</v>
      </c>
      <c r="F268" s="24" t="s">
        <v>685</v>
      </c>
      <c r="G268" s="24" t="s">
        <v>8</v>
      </c>
    </row>
    <row r="269" spans="1:7">
      <c r="A269" s="23" t="s">
        <v>693</v>
      </c>
      <c r="B269" s="23" t="s">
        <v>691</v>
      </c>
      <c r="C269" s="23" t="s">
        <v>694</v>
      </c>
      <c r="D269" s="24" t="s">
        <v>8</v>
      </c>
      <c r="E269" s="24" t="s">
        <v>8</v>
      </c>
      <c r="F269" s="24" t="s">
        <v>685</v>
      </c>
      <c r="G269" s="24" t="s">
        <v>8</v>
      </c>
    </row>
    <row r="270" spans="1:7">
      <c r="A270" s="23" t="s">
        <v>695</v>
      </c>
      <c r="B270" s="23" t="s">
        <v>696</v>
      </c>
      <c r="C270" s="23" t="s">
        <v>697</v>
      </c>
      <c r="D270" s="24" t="s">
        <v>8</v>
      </c>
      <c r="E270" s="24" t="s">
        <v>8</v>
      </c>
      <c r="F270" s="24" t="s">
        <v>685</v>
      </c>
      <c r="G270" s="24" t="s">
        <v>8</v>
      </c>
    </row>
    <row r="271" spans="1:7">
      <c r="A271" s="23" t="s">
        <v>698</v>
      </c>
      <c r="B271" s="23" t="s">
        <v>699</v>
      </c>
      <c r="C271" s="23" t="s">
        <v>700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701</v>
      </c>
      <c r="B272" s="23" t="s">
        <v>702</v>
      </c>
      <c r="C272" s="23" t="s">
        <v>703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704</v>
      </c>
      <c r="B273" s="23" t="s">
        <v>702</v>
      </c>
      <c r="C273" s="23" t="s">
        <v>705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706</v>
      </c>
      <c r="B274" s="23" t="s">
        <v>707</v>
      </c>
      <c r="C274" s="23" t="s">
        <v>708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2"/>
  <sheetViews>
    <sheetView showGridLines="0" zoomScaleNormal="100" workbookViewId="0">
      <pane xSplit="1" ySplit="8" topLeftCell="B44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31</v>
      </c>
    </row>
    <row r="2" spans="1:8">
      <c r="A2" s="1" t="s">
        <v>825</v>
      </c>
    </row>
    <row r="3" spans="1:8">
      <c r="A3" s="2" t="s">
        <v>828</v>
      </c>
    </row>
    <row r="4" spans="1:8">
      <c r="A4" s="2" t="s">
        <v>927</v>
      </c>
    </row>
    <row r="5" spans="1:8" ht="30" customHeight="1">
      <c r="A5" s="70" t="s">
        <v>0</v>
      </c>
      <c r="B5" s="72" t="s">
        <v>952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8</v>
      </c>
      <c r="E9" s="10">
        <v>-7.1</v>
      </c>
      <c r="F9" s="8">
        <v>-8.1999999999999993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-14.133333333333333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</v>
      </c>
      <c r="G108" s="11">
        <f t="shared" si="3"/>
        <v>2.2666666666666671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-0.33333333333333331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6.7666666666666666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6.4</v>
      </c>
      <c r="G172" s="11">
        <f t="shared" si="5"/>
        <v>6.6333333333333329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-3.6</v>
      </c>
      <c r="G216" s="11">
        <f t="shared" si="7"/>
        <v>-4.7666666666666666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-3.9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-3.0333333333333337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-8.1</v>
      </c>
      <c r="G228" s="11">
        <f t="shared" si="7"/>
        <v>-6.666666666666667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-7.8666666666666663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-8.3999999999999986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</v>
      </c>
      <c r="G250" s="11">
        <f t="shared" si="7"/>
        <v>7.1333333333333329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6.8999999999999995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6.9666666666666659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2.1</v>
      </c>
      <c r="G301" s="11">
        <f t="shared" si="9"/>
        <v>3.1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-2.8</v>
      </c>
      <c r="G304" s="11">
        <f t="shared" si="9"/>
        <v>-0.69999999999999984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-2.9666666666666668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-4.5333333333333332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-7.6</v>
      </c>
      <c r="G308" s="11">
        <f t="shared" si="9"/>
        <v>-6.7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-6.9</v>
      </c>
      <c r="G309" s="11">
        <f t="shared" si="9"/>
        <v>-7.2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-6.8</v>
      </c>
      <c r="G310" s="11">
        <f t="shared" si="9"/>
        <v>-7.1000000000000005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-7.3999999999999995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-11.733333333333334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-14.7</v>
      </c>
      <c r="G318" s="11">
        <f t="shared" si="9"/>
        <v>-12.833333333333334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-13.1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-12.966666666666667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-7.5666666666666673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-4.5999999999999996</v>
      </c>
      <c r="G329" s="11">
        <f t="shared" si="9"/>
        <v>-6.1333333333333329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-4.6000000000000005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-2.6</v>
      </c>
      <c r="G333" s="11">
        <f t="shared" si="11"/>
        <v>-2.8666666666666667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-2.6333333333333333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-2.3666666666666667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-2.2666666666666666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-4.2</v>
      </c>
      <c r="G338" s="11">
        <f t="shared" si="11"/>
        <v>-3.1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-3.5666666666666664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-4.9666666666666668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-4.7333333333333334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-1.7666666666666666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-1.8333333333333333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-1.8</v>
      </c>
      <c r="G362" s="11">
        <f t="shared" si="11"/>
        <v>-2.1666666666666665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-2.0666666666666664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-2.5</v>
      </c>
      <c r="G364" s="11">
        <f t="shared" si="11"/>
        <v>-2.0666666666666669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-1.6666666666666667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2.9</v>
      </c>
      <c r="G371" s="11">
        <f t="shared" si="11"/>
        <v>2.6333333333333333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3.9</v>
      </c>
      <c r="G372" s="11">
        <f t="shared" si="11"/>
        <v>3.3000000000000003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4.5</v>
      </c>
      <c r="G373" s="11">
        <f t="shared" si="11"/>
        <v>3.7666666666666671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4.666666666666667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6.5</v>
      </c>
      <c r="G375" s="11">
        <f t="shared" si="11"/>
        <v>5.5333333333333341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6.1</v>
      </c>
      <c r="G376" s="11">
        <f t="shared" si="11"/>
        <v>6.0666666666666664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6.833333333333333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8.9</v>
      </c>
      <c r="G378" s="11">
        <f t="shared" si="11"/>
        <v>7.6333333333333329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8.6666666666666661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9.2333333333333343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6.8</v>
      </c>
      <c r="G383" s="11">
        <f t="shared" si="11"/>
        <v>8.3000000000000007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7.8</v>
      </c>
      <c r="G384" s="11">
        <f t="shared" si="11"/>
        <v>7.666666666666667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7.0666666666666664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7.1</v>
      </c>
      <c r="G386" s="11">
        <f t="shared" si="11"/>
        <v>7.166666666666667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5.6</v>
      </c>
      <c r="G387" s="11">
        <f t="shared" si="11"/>
        <v>6.4333333333333327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5.0999999999999996</v>
      </c>
      <c r="G388" s="11">
        <f t="shared" si="11"/>
        <v>5.9333333333333327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5.4</v>
      </c>
      <c r="G389" s="11">
        <f t="shared" si="11"/>
        <v>5.3666666666666671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4.3</v>
      </c>
      <c r="G390" s="11">
        <f t="shared" si="11"/>
        <v>4.9333333333333336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4.7666666666666666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2.5</v>
      </c>
      <c r="G392" s="11">
        <f t="shared" si="11"/>
        <v>3.7999999999999994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0.5</v>
      </c>
      <c r="G393" s="11">
        <f t="shared" si="11"/>
        <v>2.5333333333333332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-0.4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-1.6</v>
      </c>
      <c r="G395" s="11">
        <f t="shared" si="11"/>
        <v>-0.5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-4.0999999999999996</v>
      </c>
      <c r="G396" s="11">
        <f t="shared" ref="G396:G407" si="13">AVERAGE(F394:F396)</f>
        <v>-2.0333333333333332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-2.7666666666666662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-5.4</v>
      </c>
      <c r="G400" s="11">
        <f t="shared" si="13"/>
        <v>-5.8666666666666671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-7.8</v>
      </c>
      <c r="G401" s="11">
        <f t="shared" si="13"/>
        <v>-6.7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-8</v>
      </c>
      <c r="G402" s="11">
        <f t="shared" si="13"/>
        <v>-7.0666666666666664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-7.3</v>
      </c>
      <c r="G403" s="11">
        <f t="shared" si="13"/>
        <v>-7.7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-7.9</v>
      </c>
      <c r="G404" s="11">
        <f t="shared" si="13"/>
        <v>-7.7333333333333343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-5.3</v>
      </c>
      <c r="G405" s="11">
        <f t="shared" si="13"/>
        <v>-6.833333333333333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-4.8</v>
      </c>
      <c r="G406" s="11">
        <f t="shared" si="13"/>
        <v>-6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-11.3</v>
      </c>
      <c r="G407" s="11">
        <f t="shared" si="13"/>
        <v>-7.1333333333333329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-37.200000000000003</v>
      </c>
      <c r="G408" s="11">
        <f t="shared" ref="G408:G431" si="15">AVERAGE(F406:F408)</f>
        <v>-17.766666666666669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-29.5</v>
      </c>
      <c r="G409" s="11">
        <f t="shared" si="15"/>
        <v>-26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-21.4</v>
      </c>
      <c r="G410" s="11">
        <f t="shared" si="15"/>
        <v>-29.366666666666664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-14.8</v>
      </c>
      <c r="G411" s="11">
        <f t="shared" si="15"/>
        <v>-21.900000000000002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-10.3</v>
      </c>
      <c r="G412" s="11">
        <f t="shared" si="15"/>
        <v>-15.5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-8.3000000000000007</v>
      </c>
      <c r="G413" s="11">
        <f t="shared" si="15"/>
        <v>-11.133333333333335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-5.6</v>
      </c>
      <c r="G414" s="11">
        <f t="shared" si="15"/>
        <v>-8.0666666666666682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-6.7</v>
      </c>
      <c r="G415" s="11">
        <f t="shared" si="15"/>
        <v>-6.8666666666666671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-3.4</v>
      </c>
      <c r="G416" s="11">
        <f t="shared" si="15"/>
        <v>-5.2333333333333334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-2.8</v>
      </c>
      <c r="G417" s="11">
        <f t="shared" si="15"/>
        <v>-4.3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-0.1</v>
      </c>
      <c r="G418" s="11">
        <f t="shared" si="15"/>
        <v>-2.0999999999999996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3.3</v>
      </c>
      <c r="G419" s="11">
        <f t="shared" si="15"/>
        <v>0.1333333333333333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6.7</v>
      </c>
      <c r="G420" s="11">
        <f t="shared" si="15"/>
        <v>3.3000000000000003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8.9</v>
      </c>
      <c r="G421" s="11">
        <f t="shared" si="15"/>
        <v>6.3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11.5</v>
      </c>
      <c r="G422" s="11">
        <f t="shared" si="15"/>
        <v>9.0333333333333332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14.3</v>
      </c>
      <c r="G423" s="11">
        <f t="shared" si="15"/>
        <v>11.566666666666668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13.9</v>
      </c>
      <c r="G424" s="11">
        <f t="shared" si="15"/>
        <v>13.233333333333334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14.2</v>
      </c>
      <c r="G425" s="11">
        <f t="shared" si="15"/>
        <v>14.133333333333335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14.6</v>
      </c>
      <c r="G426" s="11">
        <f t="shared" si="15"/>
        <v>14.233333333333334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</v>
      </c>
      <c r="G427" s="11">
        <f t="shared" si="15"/>
        <v>14.266666666666666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14.2</v>
      </c>
      <c r="G428" s="11">
        <f t="shared" si="15"/>
        <v>14.266666666666666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13.1</v>
      </c>
      <c r="G429" s="11">
        <f t="shared" si="15"/>
        <v>13.766666666666666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13.5</v>
      </c>
      <c r="G430" s="11">
        <f t="shared" si="15"/>
        <v>13.6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7.9</v>
      </c>
      <c r="G431" s="11">
        <f t="shared" si="15"/>
        <v>11.5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</v>
      </c>
      <c r="G432" s="11">
        <f t="shared" ref="G432" si="17">AVERAGE(F430:F432)</f>
        <v>9.4666666666666668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5.9</v>
      </c>
      <c r="G433" s="11">
        <f t="shared" ref="G433" si="18">AVERAGE(F431:F433)</f>
        <v>6.9333333333333336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7.1</v>
      </c>
      <c r="G434" s="11">
        <f t="shared" ref="G434" si="20">AVERAGE(F432:F434)</f>
        <v>6.666666666666667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3.8</v>
      </c>
      <c r="G435" s="11">
        <f t="shared" ref="G435" si="22">AVERAGE(F433:F435)</f>
        <v>5.6000000000000005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1.8</v>
      </c>
      <c r="G436" s="11">
        <f t="shared" ref="G436" si="24">AVERAGE(F434:F436)</f>
        <v>4.2333333333333334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0.2</v>
      </c>
      <c r="G437" s="11">
        <f t="shared" ref="G437" si="26">AVERAGE(F435:F437)</f>
        <v>1.9333333333333333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-0.6</v>
      </c>
      <c r="G438" s="11">
        <f t="shared" ref="G438" si="28">AVERAGE(F436:F438)</f>
        <v>0.46666666666666662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-1.4</v>
      </c>
      <c r="G439" s="11">
        <f t="shared" ref="G439" si="30">AVERAGE(F437:F439)</f>
        <v>-0.6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-0.9</v>
      </c>
      <c r="G440" s="11">
        <f t="shared" ref="G440" si="32">AVERAGE(F438:F440)</f>
        <v>-0.96666666666666667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0.8</v>
      </c>
      <c r="G441" s="11">
        <f t="shared" ref="G441" si="34">AVERAGE(F439:F441)</f>
        <v>-0.49999999999999994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</v>
      </c>
      <c r="G442" s="11">
        <f t="shared" ref="G442" si="36">AVERAGE(F440:F442)</f>
        <v>-3.3333333333333326E-2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-0.8</v>
      </c>
      <c r="G443" s="11">
        <f t="shared" ref="G443" si="38">AVERAGE(F441:F443)</f>
        <v>0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-2.9</v>
      </c>
      <c r="G444" s="11">
        <f t="shared" ref="G444" si="40">AVERAGE(F442:F444)</f>
        <v>-1.2333333333333334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-3.4</v>
      </c>
      <c r="F445" s="8">
        <v>-5.3</v>
      </c>
      <c r="G445" s="11">
        <f t="shared" ref="G445" si="42">AVERAGE(F443:F445)</f>
        <v>-3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-6.3</v>
      </c>
      <c r="F446" s="8">
        <v>-7.1</v>
      </c>
      <c r="G446" s="11">
        <f t="shared" ref="G446" si="44">AVERAGE(F444:F446)</f>
        <v>-5.0999999999999996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-10.4</v>
      </c>
      <c r="F447" s="8">
        <v>-9.1</v>
      </c>
      <c r="G447" s="11">
        <f t="shared" ref="G447" si="46">AVERAGE(F445:F447)</f>
        <v>-7.166666666666667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>
        <v>-10.199999999999999</v>
      </c>
      <c r="F448" s="8">
        <v>-9.9</v>
      </c>
      <c r="G448" s="11">
        <f t="shared" ref="G448" si="48">AVERAGE(F446:F448)</f>
        <v>-8.7000000000000011</v>
      </c>
    </row>
    <row r="449" spans="1:7">
      <c r="A449" s="3">
        <v>45170</v>
      </c>
      <c r="B449" s="8">
        <v>-10.146466033566666</v>
      </c>
      <c r="C449" s="8">
        <v>-9.3718153299000004</v>
      </c>
      <c r="D449" s="11">
        <f t="shared" ref="D449" si="49">AVERAGE(C447:C449)</f>
        <v>-9.7223234299000012</v>
      </c>
      <c r="E449" s="10">
        <v>-9.1</v>
      </c>
      <c r="F449" s="8">
        <v>-8.9</v>
      </c>
      <c r="G449" s="11">
        <f t="shared" ref="G449" si="50">AVERAGE(F447:F449)</f>
        <v>-9.2999999999999989</v>
      </c>
    </row>
    <row r="450" spans="1:7">
      <c r="A450" s="3">
        <v>45200</v>
      </c>
      <c r="B450" s="8">
        <v>-12.367834021600002</v>
      </c>
      <c r="C450" s="8">
        <v>-10.795659162933333</v>
      </c>
      <c r="D450" s="11">
        <f t="shared" ref="D450" si="51">AVERAGE(C448:C450)</f>
        <v>-10.23062377078889</v>
      </c>
      <c r="E450" s="10">
        <v>-12.2</v>
      </c>
      <c r="F450" s="8">
        <v>-9.1999999999999993</v>
      </c>
      <c r="G450" s="11">
        <f t="shared" ref="G450" si="52">AVERAGE(F448:F450)</f>
        <v>-9.3333333333333339</v>
      </c>
    </row>
    <row r="451" spans="1:7">
      <c r="A451" s="3">
        <v>45231</v>
      </c>
      <c r="B451" s="8">
        <v>-9.7384392333999994</v>
      </c>
      <c r="C451" s="8">
        <v>-7.1799555027333328</v>
      </c>
      <c r="D451" s="11">
        <f t="shared" ref="D451" si="53">AVERAGE(C449:C451)</f>
        <v>-9.1158099985222218</v>
      </c>
      <c r="E451" s="10">
        <v>-13.8</v>
      </c>
      <c r="F451" s="8">
        <v>-9.5</v>
      </c>
      <c r="G451" s="11">
        <f t="shared" ref="G451" si="54">AVERAGE(F449:F451)</f>
        <v>-9.2000000000000011</v>
      </c>
    </row>
    <row r="452" spans="1:7">
      <c r="A452" s="3">
        <v>45261</v>
      </c>
      <c r="B452" s="8">
        <v>-10.874305020066666</v>
      </c>
      <c r="C452" s="8">
        <v>-9.6879147620666668</v>
      </c>
      <c r="D452" s="11">
        <f t="shared" ref="D452" si="55">AVERAGE(C450:C452)</f>
        <v>-9.2211764759111094</v>
      </c>
      <c r="E452" s="10" t="s">
        <v>8</v>
      </c>
      <c r="F452" s="8" t="s">
        <v>8</v>
      </c>
      <c r="G452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51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43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927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44</v>
      </c>
      <c r="C6" s="73"/>
      <c r="D6" s="79"/>
      <c r="E6" s="72" t="s">
        <v>44</v>
      </c>
      <c r="F6" s="73"/>
      <c r="G6" s="79"/>
      <c r="H6" s="72" t="s">
        <v>44</v>
      </c>
      <c r="I6" s="73"/>
      <c r="J6" s="79"/>
      <c r="K6" s="72" t="s">
        <v>44</v>
      </c>
      <c r="L6" s="73"/>
      <c r="M6" s="79"/>
      <c r="N6" s="72" t="s">
        <v>44</v>
      </c>
      <c r="O6" s="73"/>
      <c r="P6" s="79"/>
      <c r="Q6" s="72" t="s">
        <v>44</v>
      </c>
      <c r="R6" s="73"/>
      <c r="S6" s="79"/>
      <c r="T6" s="72" t="s">
        <v>44</v>
      </c>
      <c r="U6" s="73"/>
      <c r="V6" s="79"/>
      <c r="W6" s="72" t="s">
        <v>44</v>
      </c>
      <c r="X6" s="73"/>
      <c r="Y6" s="79"/>
      <c r="Z6" s="72" t="s">
        <v>44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31.604605880307055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9.4411960204141039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34.776788300307054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25.211740212414103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8</v>
      </c>
      <c r="AB200" s="11" t="s">
        <v>8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8</v>
      </c>
      <c r="AB201" s="11" t="s">
        <v>8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8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8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8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8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8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8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8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8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8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8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8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8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8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8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8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8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8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8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8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8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8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8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8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8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8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8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8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8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8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8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8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8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8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8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8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8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8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8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8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8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8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8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8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8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8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8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8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8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8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8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8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8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8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8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8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8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8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8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8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8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8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8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8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8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8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8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8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8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8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8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8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8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8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8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8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8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8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8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8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8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8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8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8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8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8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8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8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8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8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8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8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8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8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8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8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8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8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8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8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8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8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8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8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8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8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8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8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8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8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8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8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8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8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8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8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8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8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8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8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8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8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8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8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8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8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8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8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8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8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8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8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8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8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8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8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8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8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8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8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8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8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8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8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8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8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8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8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8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8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8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8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8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8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8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8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8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8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8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8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8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8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8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8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8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8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8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8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8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8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8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8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8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8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8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8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8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8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8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8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8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8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8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8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8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8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8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8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8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8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8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8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8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8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8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8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8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8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8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8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8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8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8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8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8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8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8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8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8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8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8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8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8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8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8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8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8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8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8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8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8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8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8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8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8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8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8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8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8</v>
      </c>
      <c r="G445" s="11">
        <f t="shared" ref="G445" si="165">AVERAGE(E443:E445)</f>
        <v>-17.242492575533333</v>
      </c>
      <c r="H445" s="8">
        <v>-15.152099549200001</v>
      </c>
      <c r="I445" s="8" t="s">
        <v>8</v>
      </c>
      <c r="J445" s="11">
        <f t="shared" ref="J445" si="166">AVERAGE(H443:H445)</f>
        <v>-14.690385075133335</v>
      </c>
      <c r="K445" s="8">
        <v>-16.637718701099999</v>
      </c>
      <c r="L445" s="8" t="s">
        <v>8</v>
      </c>
      <c r="M445" s="11">
        <f t="shared" ref="M445" si="167">AVERAGE(K443:K445)</f>
        <v>-16.7956773292</v>
      </c>
      <c r="N445" s="8">
        <v>7.4821226198000002</v>
      </c>
      <c r="O445" s="8" t="s">
        <v>8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8</v>
      </c>
      <c r="V445" s="11">
        <f t="shared" ref="V445" si="170">+AVERAGE(T443:T445)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8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8</v>
      </c>
      <c r="G446" s="11">
        <f t="shared" ref="G446" si="174">AVERAGE(E444:E446)</f>
        <v>-18.444701634633333</v>
      </c>
      <c r="H446" s="8">
        <v>-17.477651453299998</v>
      </c>
      <c r="I446" s="8" t="s">
        <v>8</v>
      </c>
      <c r="J446" s="11">
        <f t="shared" ref="J446" si="175">AVERAGE(H444:H446)</f>
        <v>-16.631373811866666</v>
      </c>
      <c r="K446" s="8">
        <v>-18.960668827700001</v>
      </c>
      <c r="L446" s="8" t="s">
        <v>8</v>
      </c>
      <c r="M446" s="11">
        <f t="shared" ref="M446" si="176">AVERAGE(K444:K446)</f>
        <v>-18.299262280366666</v>
      </c>
      <c r="N446" s="8">
        <v>5.4374866395000003</v>
      </c>
      <c r="O446" s="8" t="s">
        <v>8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8</v>
      </c>
      <c r="V446" s="11">
        <f t="shared" ref="V446" si="179">+AVERAGE(T444:T446)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8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8</v>
      </c>
      <c r="G447" s="11">
        <f t="shared" ref="G447" si="183">AVERAGE(E445:E447)</f>
        <v>-18.528731673999999</v>
      </c>
      <c r="H447" s="8">
        <v>-16.867595509600001</v>
      </c>
      <c r="I447" s="8" t="s">
        <v>8</v>
      </c>
      <c r="J447" s="11">
        <f t="shared" ref="J447" si="184">AVERAGE(H445:H447)</f>
        <v>-16.499115504033334</v>
      </c>
      <c r="K447" s="8">
        <v>-19.599219081400001</v>
      </c>
      <c r="L447" s="8" t="s">
        <v>8</v>
      </c>
      <c r="M447" s="11">
        <f t="shared" ref="M447" si="185">AVERAGE(K445:K447)</f>
        <v>-18.399202203400002</v>
      </c>
      <c r="N447" s="8">
        <v>8.9735383666999997</v>
      </c>
      <c r="O447" s="8" t="s">
        <v>8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8</v>
      </c>
      <c r="V447" s="11">
        <f t="shared" ref="V447" si="188">+AVERAGE(T445:T447)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8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8</v>
      </c>
      <c r="G448" s="11">
        <f t="shared" ref="G448" si="192">AVERAGE(E446:E448)</f>
        <v>-19.017747282266669</v>
      </c>
      <c r="H448" s="8">
        <v>-16.2777983736</v>
      </c>
      <c r="I448" s="8" t="s">
        <v>8</v>
      </c>
      <c r="J448" s="11">
        <f t="shared" ref="J448" si="193">AVERAGE(H446:H448)</f>
        <v>-16.874348445500001</v>
      </c>
      <c r="K448" s="8">
        <v>-19.914025037799998</v>
      </c>
      <c r="L448" s="8" t="s">
        <v>8</v>
      </c>
      <c r="M448" s="11">
        <f t="shared" ref="M448" si="194">AVERAGE(K446:K448)</f>
        <v>-19.491304315633332</v>
      </c>
      <c r="N448" s="8">
        <v>6.2870137379999997</v>
      </c>
      <c r="O448" s="8" t="s">
        <v>8</v>
      </c>
      <c r="P448" s="11">
        <f t="shared" ref="P448" si="195">AVERAGE(N446:N448)</f>
        <v>6.8993462480666663</v>
      </c>
      <c r="Q448" s="8">
        <v>-4.9537660536999999</v>
      </c>
      <c r="R448" s="8">
        <v>-2.6298139426999998</v>
      </c>
      <c r="S448" s="11">
        <f t="shared" ref="S448" si="196">AVERAGE(R446:R448)</f>
        <v>-3.2498767593666664</v>
      </c>
      <c r="T448" s="8">
        <v>15.628929902699999</v>
      </c>
      <c r="U448" s="8" t="s">
        <v>8</v>
      </c>
      <c r="V448" s="11">
        <f t="shared" ref="V448" si="197">+AVERAGE(T446:T448)</f>
        <v>14.847746038666665</v>
      </c>
      <c r="W448" s="8">
        <v>2.7018466997999999</v>
      </c>
      <c r="X448" s="8">
        <v>5.6843375607999995</v>
      </c>
      <c r="Y448" s="11">
        <f t="shared" ref="Y448" si="198">AVERAGE(X446:X448)</f>
        <v>1.2885085526333331</v>
      </c>
      <c r="Z448" s="8">
        <v>1.2173592423999999</v>
      </c>
      <c r="AA448" s="8" t="s">
        <v>8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8</v>
      </c>
      <c r="G449" s="11">
        <f t="shared" ref="G449" si="201">AVERAGE(E447:E449)</f>
        <v>-20.494572971633335</v>
      </c>
      <c r="H449" s="8">
        <v>-17.165117444500002</v>
      </c>
      <c r="I449" s="8" t="s">
        <v>8</v>
      </c>
      <c r="J449" s="11">
        <f t="shared" ref="J449" si="202">AVERAGE(H447:H449)</f>
        <v>-16.770170442566666</v>
      </c>
      <c r="K449" s="8">
        <v>-21.9968309807</v>
      </c>
      <c r="L449" s="8" t="s">
        <v>8</v>
      </c>
      <c r="M449" s="11">
        <f t="shared" ref="M449" si="203">AVERAGE(K447:K449)</f>
        <v>-20.503358366633332</v>
      </c>
      <c r="N449" s="8">
        <v>7.1780588688</v>
      </c>
      <c r="O449" s="8" t="s">
        <v>8</v>
      </c>
      <c r="P449" s="11">
        <f t="shared" ref="P449" si="204">AVERAGE(N447:N449)</f>
        <v>7.4795369911666674</v>
      </c>
      <c r="Q449" s="8">
        <v>-7.1872402600000003</v>
      </c>
      <c r="R449" s="8">
        <v>-2.470715684</v>
      </c>
      <c r="S449" s="11">
        <f t="shared" ref="S449" si="205">AVERAGE(R447:R449)</f>
        <v>-2.7177613495666666</v>
      </c>
      <c r="T449" s="8">
        <v>18.005408503000002</v>
      </c>
      <c r="U449" s="8" t="s">
        <v>8</v>
      </c>
      <c r="V449" s="11">
        <f t="shared" ref="V449" si="206">+AVERAGE(T447:T449)</f>
        <v>16.135872166133336</v>
      </c>
      <c r="W449" s="8">
        <v>0.53173101089999997</v>
      </c>
      <c r="X449" s="8">
        <v>2.7226034369000001</v>
      </c>
      <c r="Y449" s="11">
        <f t="shared" ref="Y449" si="207">AVERAGE(X447:X449)</f>
        <v>3.3117965534333336</v>
      </c>
      <c r="Z449" s="8">
        <v>1.0205791246</v>
      </c>
      <c r="AA449" s="8" t="s">
        <v>8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8</v>
      </c>
      <c r="G450" s="11">
        <f t="shared" ref="G450" si="210">AVERAGE(E448:E450)</f>
        <v>-21.263975732966667</v>
      </c>
      <c r="H450" s="8">
        <v>-17.699623934200002</v>
      </c>
      <c r="I450" s="8" t="s">
        <v>8</v>
      </c>
      <c r="J450" s="11">
        <f t="shared" ref="J450" si="211">AVERAGE(H448:H450)</f>
        <v>-17.04751325076667</v>
      </c>
      <c r="K450" s="8">
        <v>-20.2285136245</v>
      </c>
      <c r="L450" s="8" t="s">
        <v>8</v>
      </c>
      <c r="M450" s="11">
        <f t="shared" ref="M450" si="212">AVERAGE(K448:K450)</f>
        <v>-20.713123214333333</v>
      </c>
      <c r="N450" s="8">
        <v>8.0009761145000002</v>
      </c>
      <c r="O450" s="8" t="s">
        <v>8</v>
      </c>
      <c r="P450" s="11">
        <f t="shared" ref="P450" si="213">AVERAGE(N448:N450)</f>
        <v>7.1553495737666664</v>
      </c>
      <c r="Q450" s="8">
        <v>0.64076436820000005</v>
      </c>
      <c r="R450" s="8">
        <v>8.3162155601999999</v>
      </c>
      <c r="S450" s="11">
        <f t="shared" ref="S450" si="214">AVERAGE(R448:R450)</f>
        <v>1.0718953111666665</v>
      </c>
      <c r="T450" s="8">
        <v>14.4667368674</v>
      </c>
      <c r="U450" s="8" t="s">
        <v>8</v>
      </c>
      <c r="V450" s="11">
        <f t="shared" ref="V450" si="215">+AVERAGE(T448:T450)</f>
        <v>16.033691757700002</v>
      </c>
      <c r="W450" s="8">
        <v>2.3086942148</v>
      </c>
      <c r="X450" s="8">
        <v>0.86862078480000005</v>
      </c>
      <c r="Y450" s="11">
        <f t="shared" ref="Y450" si="216">AVERAGE(X448:X450)</f>
        <v>3.0918539274999994</v>
      </c>
      <c r="Z450" s="8">
        <v>6.3600928124999996</v>
      </c>
      <c r="AA450" s="8" t="s">
        <v>8</v>
      </c>
      <c r="AB450" s="11">
        <f t="shared" ref="AB450" si="217">AVERAGE(Z448:Z450)</f>
        <v>2.8660103931666665</v>
      </c>
    </row>
    <row r="451" spans="1:28">
      <c r="A451" s="3">
        <v>45261</v>
      </c>
      <c r="B451" s="8">
        <v>-11.3145296637</v>
      </c>
      <c r="C451" s="8">
        <v>-11.3145296637</v>
      </c>
      <c r="D451" s="11">
        <f t="shared" ref="D451" si="218">AVERAGE(C449:C451)</f>
        <v>-12.582399888233333</v>
      </c>
      <c r="E451" s="8">
        <v>-21.023834643600001</v>
      </c>
      <c r="F451" s="8" t="s">
        <v>8</v>
      </c>
      <c r="G451" s="11">
        <f t="shared" ref="G451" si="219">AVERAGE(E449:E451)</f>
        <v>-21.872381177833333</v>
      </c>
      <c r="H451" s="8">
        <v>-19.654610766400001</v>
      </c>
      <c r="I451" s="8" t="s">
        <v>8</v>
      </c>
      <c r="J451" s="11">
        <f t="shared" ref="J451" si="220">AVERAGE(H449:H451)</f>
        <v>-18.173117381699999</v>
      </c>
      <c r="K451" s="8">
        <v>-21.343611444699999</v>
      </c>
      <c r="L451" s="8" t="s">
        <v>8</v>
      </c>
      <c r="M451" s="11">
        <f t="shared" ref="M451" si="221">AVERAGE(K449:K451)</f>
        <v>-21.189652016633332</v>
      </c>
      <c r="N451" s="8">
        <v>9.470578604</v>
      </c>
      <c r="O451" s="8" t="s">
        <v>8</v>
      </c>
      <c r="P451" s="11">
        <f t="shared" ref="P451" si="222">AVERAGE(N449:N451)</f>
        <v>8.2165378624333325</v>
      </c>
      <c r="Q451" s="8">
        <v>-2.1285018126000002</v>
      </c>
      <c r="R451" s="8">
        <v>1.4306689613999999</v>
      </c>
      <c r="S451" s="11">
        <f t="shared" ref="S451" si="223">AVERAGE(R449:R451)</f>
        <v>2.4253896125333334</v>
      </c>
      <c r="T451" s="8">
        <v>15.727852303000001</v>
      </c>
      <c r="U451" s="8" t="s">
        <v>8</v>
      </c>
      <c r="V451" s="11">
        <f t="shared" ref="V451" si="224">+AVERAGE(T449:T451)</f>
        <v>16.066665891133333</v>
      </c>
      <c r="W451" s="8">
        <v>6.6606896383</v>
      </c>
      <c r="X451" s="8">
        <v>3.2012363873000003</v>
      </c>
      <c r="Y451" s="11">
        <f t="shared" ref="Y451" si="225">AVERAGE(X449:X451)</f>
        <v>2.2641535363333336</v>
      </c>
      <c r="Z451" s="8">
        <v>6.1825746947000004</v>
      </c>
      <c r="AA451" s="8" t="s">
        <v>8</v>
      </c>
      <c r="AB451" s="11">
        <f t="shared" ref="AB451" si="226">AVERAGE(Z449:Z451)</f>
        <v>4.5210822106000004</v>
      </c>
    </row>
  </sheetData>
  <mergeCells count="19"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  <mergeCell ref="B6:D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1"/>
  <sheetViews>
    <sheetView showGridLines="0" zoomScaleNormal="100" workbookViewId="0">
      <pane xSplit="1" ySplit="7" topLeftCell="K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45</v>
      </c>
    </row>
    <row r="2" spans="1:28" ht="15" customHeight="1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40</v>
      </c>
      <c r="C6" s="73"/>
      <c r="D6" s="79"/>
      <c r="E6" s="72" t="s">
        <v>40</v>
      </c>
      <c r="F6" s="73"/>
      <c r="G6" s="79"/>
      <c r="H6" s="72" t="s">
        <v>40</v>
      </c>
      <c r="I6" s="73"/>
      <c r="J6" s="79"/>
      <c r="K6" s="72" t="s">
        <v>40</v>
      </c>
      <c r="L6" s="73"/>
      <c r="M6" s="79"/>
      <c r="N6" s="72" t="s">
        <v>40</v>
      </c>
      <c r="O6" s="73"/>
      <c r="P6" s="79"/>
      <c r="Q6" s="72" t="s">
        <v>40</v>
      </c>
      <c r="R6" s="73"/>
      <c r="S6" s="79"/>
      <c r="T6" s="72" t="s">
        <v>40</v>
      </c>
      <c r="U6" s="73"/>
      <c r="V6" s="79"/>
      <c r="W6" s="72" t="s">
        <v>40</v>
      </c>
      <c r="X6" s="73"/>
      <c r="Y6" s="79"/>
      <c r="Z6" s="72" t="s">
        <v>40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23.323956732972434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16.520152985507686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28.443608406972437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17.371241583507686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8</v>
      </c>
      <c r="G447" s="9">
        <f t="shared" ref="G447" si="177">AVERAGE(E445:E447)</f>
        <v>-15.973459045700002</v>
      </c>
      <c r="H447" s="8">
        <v>-17.138050417799999</v>
      </c>
      <c r="I447" s="8" t="s">
        <v>8</v>
      </c>
      <c r="J447" s="9">
        <f t="shared" ref="J447" si="178">AVERAGE(H445:H447)</f>
        <v>-15.2876903715</v>
      </c>
      <c r="K447" s="8">
        <v>-18.311097730299998</v>
      </c>
      <c r="L447" s="8" t="s">
        <v>8</v>
      </c>
      <c r="M447" s="9">
        <f t="shared" ref="M447" si="179">AVERAGE(K445:K447)</f>
        <v>-17.391726347500001</v>
      </c>
      <c r="N447" s="8">
        <v>6.0134908713000002</v>
      </c>
      <c r="O447" s="8" t="s">
        <v>8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8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8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8</v>
      </c>
      <c r="G448" s="9">
        <f t="shared" ref="G448" si="186">AVERAGE(E446:E448)</f>
        <v>-16.935633329200002</v>
      </c>
      <c r="H448" s="8">
        <v>-16.553998738600001</v>
      </c>
      <c r="I448" s="8" t="s">
        <v>8</v>
      </c>
      <c r="J448" s="9">
        <f t="shared" ref="J448" si="187">AVERAGE(H446:H448)</f>
        <v>-16.146501405866669</v>
      </c>
      <c r="K448" s="8">
        <v>-18.184480941099999</v>
      </c>
      <c r="L448" s="8" t="s">
        <v>8</v>
      </c>
      <c r="M448" s="9">
        <f t="shared" ref="M448" si="188">AVERAGE(K446:K448)</f>
        <v>-18.417131144299997</v>
      </c>
      <c r="N448" s="8">
        <v>4.6739731449999997</v>
      </c>
      <c r="O448" s="8" t="s">
        <v>8</v>
      </c>
      <c r="P448" s="9">
        <f t="shared" ref="P448" si="189">AVERAGE(N446:N448)</f>
        <v>5.4922554773666663</v>
      </c>
      <c r="Q448" s="8">
        <v>1.0553540884999999</v>
      </c>
      <c r="R448" s="8">
        <v>4.1723167454999999</v>
      </c>
      <c r="S448" s="9">
        <f t="shared" ref="S448" si="190">AVERAGE(R446:R448)</f>
        <v>0.87223398139999997</v>
      </c>
      <c r="T448" s="8">
        <v>13.1688879257</v>
      </c>
      <c r="U448" s="8" t="s">
        <v>8</v>
      </c>
      <c r="V448" s="9">
        <f t="shared" ref="V448" si="191">AVERAGE(T446:T448)</f>
        <v>12.144220459133335</v>
      </c>
      <c r="W448" s="8">
        <v>5.8917734497999996</v>
      </c>
      <c r="X448" s="8">
        <v>9.8593906027999996</v>
      </c>
      <c r="Y448" s="9">
        <f t="shared" ref="Y448" si="192">AVERAGE(X446:X448)</f>
        <v>5.8566934774999995</v>
      </c>
      <c r="Z448" s="8">
        <v>0.44673091199999998</v>
      </c>
      <c r="AA448" s="8" t="s">
        <v>8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8</v>
      </c>
      <c r="G449" s="9">
        <f t="shared" ref="G449" si="195">AVERAGE(E447:E449)</f>
        <v>-19.209511025699999</v>
      </c>
      <c r="H449" s="8">
        <v>-15.3384689526</v>
      </c>
      <c r="I449" s="8" t="s">
        <v>8</v>
      </c>
      <c r="J449" s="9">
        <f t="shared" ref="J449" si="196">AVERAGE(H447:H449)</f>
        <v>-16.343506036333334</v>
      </c>
      <c r="K449" s="8">
        <v>-19.768579744099998</v>
      </c>
      <c r="L449" s="8" t="s">
        <v>8</v>
      </c>
      <c r="M449" s="9">
        <f t="shared" ref="M449" si="197">AVERAGE(K447:K449)</f>
        <v>-18.754719471833329</v>
      </c>
      <c r="N449" s="8">
        <v>7.3529930538999997</v>
      </c>
      <c r="O449" s="8" t="s">
        <v>8</v>
      </c>
      <c r="P449" s="9">
        <f t="shared" ref="P449" si="198">AVERAGE(N447:N449)</f>
        <v>6.0134856900666662</v>
      </c>
      <c r="Q449" s="8">
        <v>-1.7418901305000001</v>
      </c>
      <c r="R449" s="8">
        <v>-0.44241628249999998</v>
      </c>
      <c r="S449" s="9">
        <f t="shared" ref="S449" si="199">AVERAGE(R447:R449)</f>
        <v>0.32764855180000002</v>
      </c>
      <c r="T449" s="8">
        <v>12.0122348213</v>
      </c>
      <c r="U449" s="8" t="s">
        <v>8</v>
      </c>
      <c r="V449" s="9">
        <f t="shared" ref="V449" si="200">AVERAGE(T447:T449)</f>
        <v>12.982402269266666</v>
      </c>
      <c r="W449" s="8">
        <v>1.7283506122000001</v>
      </c>
      <c r="X449" s="8">
        <v>2.1537516412</v>
      </c>
      <c r="Y449" s="9">
        <f t="shared" ref="Y449" si="201">AVERAGE(X447:X449)</f>
        <v>4.5918102365999998</v>
      </c>
      <c r="Z449" s="8">
        <v>2.433243585</v>
      </c>
      <c r="AA449" s="8" t="s">
        <v>8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8</v>
      </c>
      <c r="G450" s="9">
        <f t="shared" ref="G450" si="204">AVERAGE(E448:E450)</f>
        <v>-20.587349551433331</v>
      </c>
      <c r="H450" s="8">
        <v>-16.213573792999998</v>
      </c>
      <c r="I450" s="8" t="s">
        <v>8</v>
      </c>
      <c r="J450" s="9">
        <f t="shared" ref="J450" si="205">AVERAGE(H448:H450)</f>
        <v>-16.035347161400001</v>
      </c>
      <c r="K450" s="8">
        <v>-19.017537299099999</v>
      </c>
      <c r="L450" s="8" t="s">
        <v>8</v>
      </c>
      <c r="M450" s="9">
        <f t="shared" ref="M450" si="206">AVERAGE(K448:K450)</f>
        <v>-18.990199328100001</v>
      </c>
      <c r="N450" s="8">
        <v>7.2887992145</v>
      </c>
      <c r="O450" s="8" t="s">
        <v>8</v>
      </c>
      <c r="P450" s="9">
        <f t="shared" ref="P450" si="207">AVERAGE(N448:N450)</f>
        <v>6.4385884711333325</v>
      </c>
      <c r="Q450" s="8">
        <v>-0.35336032789999999</v>
      </c>
      <c r="R450" s="8">
        <v>4.0861822000999997</v>
      </c>
      <c r="S450" s="9">
        <f t="shared" ref="S450" si="208">AVERAGE(R448:R450)</f>
        <v>2.6053608876999999</v>
      </c>
      <c r="T450" s="8">
        <v>6.7221496028000001</v>
      </c>
      <c r="U450" s="8" t="s">
        <v>8</v>
      </c>
      <c r="V450" s="9">
        <f t="shared" ref="V450" si="209">AVERAGE(T448:T450)</f>
        <v>10.6344241166</v>
      </c>
      <c r="W450" s="8">
        <v>7.6413359566999999</v>
      </c>
      <c r="X450" s="8">
        <v>3.7926819676999997</v>
      </c>
      <c r="Y450" s="9">
        <f t="shared" ref="Y450" si="210">AVERAGE(X448:X450)</f>
        <v>5.2686080705666667</v>
      </c>
      <c r="Z450" s="8">
        <v>-2.7897948750000001</v>
      </c>
      <c r="AA450" s="8" t="s">
        <v>8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8</v>
      </c>
      <c r="G451" s="9">
        <f t="shared" ref="G451" si="213">AVERAGE(E449:E451)</f>
        <v>-21.358271263599999</v>
      </c>
      <c r="H451" s="8">
        <v>-18.833765550900001</v>
      </c>
      <c r="I451" s="8" t="s">
        <v>8</v>
      </c>
      <c r="J451" s="9">
        <f t="shared" ref="J451" si="214">AVERAGE(H449:H451)</f>
        <v>-16.795269432166666</v>
      </c>
      <c r="K451" s="8">
        <v>-22.8465277076</v>
      </c>
      <c r="L451" s="8" t="s">
        <v>8</v>
      </c>
      <c r="M451" s="9">
        <f t="shared" ref="M451" si="215">AVERAGE(K449:K451)</f>
        <v>-20.544214916933331</v>
      </c>
      <c r="N451" s="8">
        <v>8.8933487949999996</v>
      </c>
      <c r="O451" s="8" t="s">
        <v>8</v>
      </c>
      <c r="P451" s="9">
        <f t="shared" ref="P451" si="216">AVERAGE(N449:N451)</f>
        <v>7.8450470211333325</v>
      </c>
      <c r="Q451" s="8">
        <v>-3.8702989163999999</v>
      </c>
      <c r="R451" s="8">
        <v>-1.5730964444</v>
      </c>
      <c r="S451" s="9">
        <f t="shared" ref="S451" si="217">AVERAGE(R449:R451)</f>
        <v>0.6902231577333332</v>
      </c>
      <c r="T451" s="8">
        <v>14.7886393243</v>
      </c>
      <c r="U451" s="8" t="s">
        <v>8</v>
      </c>
      <c r="V451" s="9">
        <f t="shared" ref="V451" si="218">AVERAGE(T449:T451)</f>
        <v>11.174341249466666</v>
      </c>
      <c r="W451" s="8">
        <v>10.9437069587</v>
      </c>
      <c r="X451" s="8">
        <v>6.4288278966999997</v>
      </c>
      <c r="Y451" s="9">
        <f t="shared" ref="Y451" si="219">AVERAGE(X449:X451)</f>
        <v>4.1250871685333328</v>
      </c>
      <c r="Z451" s="8">
        <v>-1.9898851331</v>
      </c>
      <c r="AA451" s="8" t="s">
        <v>8</v>
      </c>
      <c r="AB451" s="9">
        <f t="shared" ref="AB451" si="220">AVERAGE(Z449:Z451)</f>
        <v>-0.7821454743666667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1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47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41</v>
      </c>
      <c r="C6" s="73"/>
      <c r="D6" s="79"/>
      <c r="E6" s="72" t="s">
        <v>41</v>
      </c>
      <c r="F6" s="73"/>
      <c r="G6" s="79"/>
      <c r="H6" s="72" t="s">
        <v>41</v>
      </c>
      <c r="I6" s="73"/>
      <c r="J6" s="79"/>
      <c r="K6" s="72" t="s">
        <v>41</v>
      </c>
      <c r="L6" s="73"/>
      <c r="M6" s="79"/>
      <c r="N6" s="72" t="s">
        <v>41</v>
      </c>
      <c r="O6" s="73"/>
      <c r="P6" s="79"/>
      <c r="Q6" s="72" t="s">
        <v>41</v>
      </c>
      <c r="R6" s="73"/>
      <c r="S6" s="79"/>
      <c r="T6" s="72" t="s">
        <v>41</v>
      </c>
      <c r="U6" s="73"/>
      <c r="V6" s="79"/>
      <c r="W6" s="72" t="s">
        <v>41</v>
      </c>
      <c r="X6" s="73"/>
      <c r="Y6" s="79"/>
      <c r="Z6" s="72" t="s">
        <v>41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8</v>
      </c>
      <c r="D447" s="11">
        <f t="shared" ref="D447" si="181">IFERROR(AVERAGE(B445:B447),"-")</f>
        <v>6.5615674707666658</v>
      </c>
      <c r="E447" s="8">
        <v>-8.2328560653</v>
      </c>
      <c r="F447" s="8" t="s">
        <v>8</v>
      </c>
      <c r="G447" s="11">
        <f t="shared" ref="G447" si="182">IFERROR(AVERAGE(E445:E447),"-")</f>
        <v>-9.5491081316000006</v>
      </c>
      <c r="H447" s="8">
        <v>-6.1535629185999996</v>
      </c>
      <c r="I447" s="8" t="s">
        <v>8</v>
      </c>
      <c r="J447" s="11">
        <f t="shared" ref="J447" si="183">IFERROR(AVERAGE(H445:H447),"-")</f>
        <v>-8.610931726433332</v>
      </c>
      <c r="K447" s="8">
        <v>-12.7416068059</v>
      </c>
      <c r="L447" s="8" t="s">
        <v>8</v>
      </c>
      <c r="M447" s="11">
        <f t="shared" ref="M447" si="184">IFERROR(AVERAGE(K445:K447),"-")</f>
        <v>-11.886776556366668</v>
      </c>
      <c r="N447" s="8">
        <v>3.1575656218999999</v>
      </c>
      <c r="O447" s="8" t="s">
        <v>8</v>
      </c>
      <c r="P447" s="11">
        <f t="shared" ref="P447" si="185">IFERROR(AVERAGE(N445:N447),"-")</f>
        <v>1.1222132254999999</v>
      </c>
      <c r="Q447" s="8">
        <v>11.0867933905</v>
      </c>
      <c r="R447" s="8" t="s">
        <v>8</v>
      </c>
      <c r="S447" s="11">
        <f t="shared" ref="S447" si="186">IFERROR(AVERAGE(Q445:Q447),"-")</f>
        <v>6.9408282642000003</v>
      </c>
      <c r="T447" s="8">
        <v>-1.7210879967999999</v>
      </c>
      <c r="U447" s="8" t="s">
        <v>8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8</v>
      </c>
      <c r="Y447" s="11">
        <f t="shared" ref="Y447" si="188">IFERROR(AVERAGE(W445:W447),"-")</f>
        <v>7.4922780214333331</v>
      </c>
      <c r="Z447" s="8">
        <v>5.9505730306000002</v>
      </c>
      <c r="AA447" s="8" t="s">
        <v>8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8</v>
      </c>
      <c r="D448" s="11">
        <f t="shared" ref="D448" si="190">IFERROR(AVERAGE(B446:B448),"-")</f>
        <v>3.569368539233333</v>
      </c>
      <c r="E448" s="8">
        <v>-10.539756110500001</v>
      </c>
      <c r="F448" s="8" t="s">
        <v>8</v>
      </c>
      <c r="G448" s="11">
        <f t="shared" ref="G448" si="191">IFERROR(AVERAGE(E446:E448),"-")</f>
        <v>-9.3689516571666669</v>
      </c>
      <c r="H448" s="8">
        <v>-7.8413633100000002</v>
      </c>
      <c r="I448" s="8" t="s">
        <v>8</v>
      </c>
      <c r="J448" s="11">
        <f t="shared" ref="J448" si="192">IFERROR(AVERAGE(H446:H448),"-")</f>
        <v>-7.6007067948999989</v>
      </c>
      <c r="K448" s="8">
        <v>-14.463834562900001</v>
      </c>
      <c r="L448" s="8" t="s">
        <v>8</v>
      </c>
      <c r="M448" s="11">
        <f t="shared" ref="M448" si="193">IFERROR(AVERAGE(K446:K448),"-")</f>
        <v>-13.221165159366668</v>
      </c>
      <c r="N448" s="8">
        <v>2.6259722840999999</v>
      </c>
      <c r="O448" s="8" t="s">
        <v>8</v>
      </c>
      <c r="P448" s="11">
        <f t="shared" ref="P448" si="194">IFERROR(AVERAGE(N446:N448),"-")</f>
        <v>1.1984766624999998</v>
      </c>
      <c r="Q448" s="8">
        <v>-19.126843450100001</v>
      </c>
      <c r="R448" s="8" t="s">
        <v>8</v>
      </c>
      <c r="S448" s="11">
        <f t="shared" ref="S448" si="195">IFERROR(AVERAGE(Q446:Q448),"-")</f>
        <v>-2.230277727566667</v>
      </c>
      <c r="T448" s="8">
        <v>2.0171300628000002</v>
      </c>
      <c r="U448" s="8" t="s">
        <v>8</v>
      </c>
      <c r="V448" s="11">
        <f t="shared" ref="V448" si="196">IFERROR(AVERAGE(T446:T448),"-")</f>
        <v>-0.49333420419999979</v>
      </c>
      <c r="W448" s="8">
        <v>6.5620381245999999</v>
      </c>
      <c r="X448" s="8" t="s">
        <v>8</v>
      </c>
      <c r="Y448" s="11">
        <f t="shared" ref="Y448" si="197">IFERROR(AVERAGE(W446:W448),"-")</f>
        <v>7.7129914052333328</v>
      </c>
      <c r="Z448" s="8">
        <v>1.7908091981000001</v>
      </c>
      <c r="AA448" s="8" t="s">
        <v>8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8</v>
      </c>
      <c r="D449" s="11">
        <f t="shared" ref="D449" si="199">IFERROR(AVERAGE(B447:B449),"-")</f>
        <v>0.72711256566666671</v>
      </c>
      <c r="E449" s="8">
        <v>-10.7927366752</v>
      </c>
      <c r="F449" s="8" t="s">
        <v>8</v>
      </c>
      <c r="G449" s="11">
        <f t="shared" ref="G449" si="200">IFERROR(AVERAGE(E447:E449),"-")</f>
        <v>-9.8551162836666659</v>
      </c>
      <c r="H449" s="8">
        <v>-7.4506793893000003</v>
      </c>
      <c r="I449" s="8" t="s">
        <v>8</v>
      </c>
      <c r="J449" s="11">
        <f t="shared" ref="J449" si="201">IFERROR(AVERAGE(H447:H449),"-")</f>
        <v>-7.1485352059666667</v>
      </c>
      <c r="K449" s="8">
        <v>-15.518411932899999</v>
      </c>
      <c r="L449" s="8" t="s">
        <v>8</v>
      </c>
      <c r="M449" s="11">
        <f t="shared" ref="M449" si="202">IFERROR(AVERAGE(K447:K449),"-")</f>
        <v>-14.241284433900001</v>
      </c>
      <c r="N449" s="8">
        <v>1.8171887507</v>
      </c>
      <c r="O449" s="8" t="s">
        <v>8</v>
      </c>
      <c r="P449" s="11">
        <f t="shared" ref="P449" si="203">IFERROR(AVERAGE(N447:N449),"-")</f>
        <v>2.5335755522333332</v>
      </c>
      <c r="Q449" s="8">
        <v>15.0981370435</v>
      </c>
      <c r="R449" s="8" t="s">
        <v>8</v>
      </c>
      <c r="S449" s="11">
        <f t="shared" ref="S449" si="204">IFERROR(AVERAGE(Q447:Q449),"-")</f>
        <v>2.3526956612999999</v>
      </c>
      <c r="T449" s="8">
        <v>6.4488552531999996</v>
      </c>
      <c r="U449" s="8" t="s">
        <v>8</v>
      </c>
      <c r="V449" s="11">
        <f t="shared" ref="V449" si="205">IFERROR(AVERAGE(T447:T449),"-")</f>
        <v>2.2482991063999997</v>
      </c>
      <c r="W449" s="8">
        <v>10.6927040055</v>
      </c>
      <c r="X449" s="8" t="s">
        <v>8</v>
      </c>
      <c r="Y449" s="11">
        <f t="shared" ref="Y449" si="206">IFERROR(AVERAGE(W447:W449),"-")</f>
        <v>10.052200760966665</v>
      </c>
      <c r="Z449" s="8">
        <v>1.8746884928000001</v>
      </c>
      <c r="AA449" s="8" t="s">
        <v>8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8</v>
      </c>
      <c r="D450" s="11">
        <f t="shared" ref="D450" si="208">IFERROR(AVERAGE(B448:B450),"-")</f>
        <v>-5.5130246928333335</v>
      </c>
      <c r="E450" s="8">
        <v>-6.9754556618999999</v>
      </c>
      <c r="F450" s="8" t="s">
        <v>8</v>
      </c>
      <c r="G450" s="11">
        <f t="shared" ref="G450" si="209">IFERROR(AVERAGE(E448:E450),"-")</f>
        <v>-9.4359828158666677</v>
      </c>
      <c r="H450" s="8">
        <v>-4.7805075584000001</v>
      </c>
      <c r="I450" s="8" t="s">
        <v>8</v>
      </c>
      <c r="J450" s="11">
        <f t="shared" ref="J450" si="210">IFERROR(AVERAGE(H448:H450),"-")</f>
        <v>-6.6908500859000002</v>
      </c>
      <c r="K450" s="8">
        <v>-11.450461543199999</v>
      </c>
      <c r="L450" s="8" t="s">
        <v>8</v>
      </c>
      <c r="M450" s="11">
        <f t="shared" ref="M450" si="211">IFERROR(AVERAGE(K448:K450),"-")</f>
        <v>-13.810902679666667</v>
      </c>
      <c r="N450" s="8">
        <v>0.54828996109999995</v>
      </c>
      <c r="O450" s="8" t="s">
        <v>8</v>
      </c>
      <c r="P450" s="11">
        <f t="shared" ref="P450" si="212">IFERROR(AVERAGE(N448:N450),"-")</f>
        <v>1.6638169986333333</v>
      </c>
      <c r="Q450" s="8">
        <v>-4.2952290038000003</v>
      </c>
      <c r="R450" s="8" t="s">
        <v>8</v>
      </c>
      <c r="S450" s="11">
        <f t="shared" ref="S450" si="213">IFERROR(AVERAGE(Q448:Q450),"-")</f>
        <v>-2.7746451368000002</v>
      </c>
      <c r="T450" s="8">
        <v>-0.4344422013</v>
      </c>
      <c r="U450" s="8" t="s">
        <v>8</v>
      </c>
      <c r="V450" s="11">
        <f t="shared" ref="V450" si="214">IFERROR(AVERAGE(T448:T450),"-")</f>
        <v>2.6771810382333334</v>
      </c>
      <c r="W450" s="8">
        <v>11.3858503089</v>
      </c>
      <c r="X450" s="8" t="s">
        <v>8</v>
      </c>
      <c r="Y450" s="11">
        <f t="shared" ref="Y450" si="215">IFERROR(AVERAGE(W448:W450),"-")</f>
        <v>9.5468641463333324</v>
      </c>
      <c r="Z450" s="8">
        <v>2.0370141104999999</v>
      </c>
      <c r="AA450" s="8" t="s">
        <v>8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8</v>
      </c>
      <c r="D451" s="11">
        <f t="shared" ref="D451" si="217">IFERROR(AVERAGE(B449:B451),"-")</f>
        <v>-4.2694930392999995</v>
      </c>
      <c r="E451" s="8">
        <v>-9.5820064156000004</v>
      </c>
      <c r="F451" s="8" t="s">
        <v>8</v>
      </c>
      <c r="G451" s="11">
        <f t="shared" ref="G451" si="218">IFERROR(AVERAGE(E449:E451),"-")</f>
        <v>-9.1167329175666669</v>
      </c>
      <c r="H451" s="8">
        <v>-7.4843111648000002</v>
      </c>
      <c r="I451" s="8" t="s">
        <v>8</v>
      </c>
      <c r="J451" s="11">
        <f t="shared" ref="J451" si="219">IFERROR(AVERAGE(H449:H451),"-")</f>
        <v>-6.5718327041666669</v>
      </c>
      <c r="K451" s="8">
        <v>-12.218847032299999</v>
      </c>
      <c r="L451" s="8" t="s">
        <v>8</v>
      </c>
      <c r="M451" s="11">
        <f t="shared" ref="M451" si="220">IFERROR(AVERAGE(K449:K451),"-")</f>
        <v>-13.062573502799999</v>
      </c>
      <c r="N451" s="8">
        <v>4.0461431371999996</v>
      </c>
      <c r="O451" s="8" t="s">
        <v>8</v>
      </c>
      <c r="P451" s="11">
        <f t="shared" ref="P451" si="221">IFERROR(AVERAGE(N449:N451),"-")</f>
        <v>2.137207283</v>
      </c>
      <c r="Q451" s="8">
        <v>-0.43702844829999998</v>
      </c>
      <c r="R451" s="8" t="s">
        <v>8</v>
      </c>
      <c r="S451" s="11">
        <f t="shared" ref="S451" si="222">IFERROR(AVERAGE(Q449:Q451),"-")</f>
        <v>3.4552931971333334</v>
      </c>
      <c r="T451" s="8">
        <v>-1.5290517803999999</v>
      </c>
      <c r="U451" s="8" t="s">
        <v>8</v>
      </c>
      <c r="V451" s="11">
        <f t="shared" ref="V451" si="223">IFERROR(AVERAGE(T449:T451),"-")</f>
        <v>1.4951204238333335</v>
      </c>
      <c r="W451" s="8">
        <v>13.7335901377</v>
      </c>
      <c r="X451" s="8" t="s">
        <v>8</v>
      </c>
      <c r="Y451" s="11">
        <f t="shared" ref="Y451" si="224">IFERROR(AVERAGE(W449:W451),"-")</f>
        <v>11.937381484033333</v>
      </c>
      <c r="Z451" s="8">
        <v>-0.294890965</v>
      </c>
      <c r="AA451" s="8" t="s">
        <v>8</v>
      </c>
      <c r="AB451" s="11">
        <f t="shared" ref="AB451" si="225">IFERROR(AVERAGE(Z449:Z451),"-")</f>
        <v>1.2056038794333335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2023-12-29T11:13:49Z</dcterms:modified>
</cp:coreProperties>
</file>