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120" windowWidth="20700" windowHeight="11760" tabRatio="768"/>
  </bookViews>
  <sheets>
    <sheet name="Index" sheetId="17" r:id="rId1"/>
    <sheet name="Sample" sheetId="15" r:id="rId2"/>
    <sheet name="Q1" sheetId="1" r:id="rId3"/>
    <sheet name="Q2" sheetId="5" r:id="rId4"/>
    <sheet name="Q3" sheetId="2" r:id="rId5"/>
    <sheet name="Q31" sheetId="3" r:id="rId6"/>
    <sheet name="Q4" sheetId="22" r:id="rId7"/>
    <sheet name="Q5" sheetId="4" r:id="rId8"/>
    <sheet name="Q6" sheetId="6" r:id="rId9"/>
    <sheet name="Q61" sheetId="7" r:id="rId10"/>
    <sheet name="Q7" sheetId="23" r:id="rId11"/>
    <sheet name="Q8" sheetId="8" r:id="rId12"/>
    <sheet name="Q9" sheetId="21" r:id="rId13"/>
    <sheet name="Q10" sheetId="24" r:id="rId14"/>
    <sheet name="Q11" sheetId="9" r:id="rId15"/>
    <sheet name="Q12" sheetId="11" r:id="rId16"/>
    <sheet name="Q121" sheetId="12" r:id="rId17"/>
    <sheet name="Note" sheetId="18" r:id="rId18"/>
  </sheets>
  <definedNames>
    <definedName name="_xlnm._FilterDatabase" localSheetId="5" hidden="1">'Q31'!#REF!</definedName>
    <definedName name="_xlnm._FilterDatabase" localSheetId="6" hidden="1">'Q4'!#REF!</definedName>
    <definedName name="_xlnm._FilterDatabase" localSheetId="7" hidden="1">'Q5'!#REF!</definedName>
    <definedName name="_xlnm._FilterDatabase" localSheetId="8" hidden="1">'Q6'!#REF!</definedName>
    <definedName name="_xlnm._FilterDatabase" localSheetId="10" hidden="1">'Q7'!#REF!</definedName>
    <definedName name="_xlnm._FilterDatabase" localSheetId="11" hidden="1">'Q8'!#REF!</definedName>
    <definedName name="_xlnm.Print_Area" localSheetId="15">'Q12'!$A$5:$K$25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4" i="17"/>
  <c r="B22" l="1"/>
  <c r="B21"/>
  <c r="B20"/>
  <c r="B19"/>
  <c r="B18"/>
  <c r="B17"/>
  <c r="B16"/>
  <c r="B15"/>
  <c r="B14"/>
  <c r="B13"/>
  <c r="B12"/>
  <c r="B11"/>
  <c r="AD25" i="24"/>
  <c r="AO25" i="8"/>
  <c r="AG25"/>
  <c r="AN23"/>
  <c r="BH22"/>
  <c r="AN22"/>
  <c r="BH21"/>
  <c r="AN21"/>
  <c r="BH20"/>
  <c r="AN20"/>
  <c r="BH19"/>
  <c r="AN19"/>
  <c r="BH18"/>
  <c r="BH17"/>
  <c r="AN17"/>
  <c r="BH15"/>
  <c r="AT15"/>
  <c r="BB14"/>
  <c r="AZ14"/>
  <c r="AT14"/>
  <c r="BB13"/>
  <c r="AV13"/>
  <c r="AT13"/>
  <c r="BB12"/>
  <c r="AT12"/>
  <c r="AH10"/>
  <c r="AS10"/>
  <c r="BA10"/>
  <c r="BG10"/>
  <c r="AG10"/>
  <c r="BH23"/>
  <c r="BD22"/>
  <c r="AZ21"/>
  <c r="AV20"/>
  <c r="AR19"/>
  <c r="AN18"/>
  <c r="AT17"/>
  <c r="BF15"/>
  <c r="AV15"/>
  <c r="AN15"/>
  <c r="AJ14"/>
  <c r="AR12"/>
  <c r="AX10" l="1"/>
  <c r="BD13"/>
  <c r="AR14"/>
  <c r="AR15"/>
  <c r="AZ15"/>
  <c r="AL17"/>
  <c r="BD18"/>
  <c r="AJ21"/>
  <c r="AR23"/>
  <c r="BE25"/>
  <c r="AP10"/>
  <c r="BH12"/>
  <c r="BH14"/>
  <c r="BB17"/>
  <c r="BB10"/>
  <c r="AT10"/>
  <c r="AL10"/>
  <c r="AJ12"/>
  <c r="AZ12"/>
  <c r="BF10"/>
  <c r="AV12"/>
  <c r="BD12"/>
  <c r="AJ13"/>
  <c r="AR13"/>
  <c r="AZ13"/>
  <c r="AV14"/>
  <c r="BD14"/>
  <c r="AJ15"/>
  <c r="AN13"/>
  <c r="BE10"/>
  <c r="BC10"/>
  <c r="AY10"/>
  <c r="AW10"/>
  <c r="AU10"/>
  <c r="AQ10"/>
  <c r="AO10"/>
  <c r="AM10"/>
  <c r="AK10"/>
  <c r="AI10"/>
  <c r="AH12"/>
  <c r="AL12"/>
  <c r="AP12"/>
  <c r="AX12"/>
  <c r="BF12"/>
  <c r="AH13"/>
  <c r="AL13"/>
  <c r="AP13"/>
  <c r="AX13"/>
  <c r="BF13"/>
  <c r="AH14"/>
  <c r="AL14"/>
  <c r="AP14"/>
  <c r="AX14"/>
  <c r="BF14"/>
  <c r="AH15"/>
  <c r="AL15"/>
  <c r="AP15"/>
  <c r="AX15"/>
  <c r="AH17"/>
  <c r="AP17"/>
  <c r="AX17"/>
  <c r="AV18"/>
  <c r="AJ19"/>
  <c r="AZ19"/>
  <c r="BD20"/>
  <c r="AR21"/>
  <c r="AV22"/>
  <c r="AJ23"/>
  <c r="AZ23"/>
  <c r="AS26"/>
  <c r="AH10" i="4"/>
  <c r="AN10"/>
  <c r="AV10"/>
  <c r="BB10"/>
  <c r="AN12"/>
  <c r="AV12"/>
  <c r="BB12"/>
  <c r="AH13"/>
  <c r="AV13"/>
  <c r="BB13"/>
  <c r="AH14"/>
  <c r="AN14"/>
  <c r="AV14"/>
  <c r="BB14"/>
  <c r="AH15"/>
  <c r="AN15"/>
  <c r="AV15"/>
  <c r="BB15"/>
  <c r="AH17"/>
  <c r="AN25"/>
  <c r="AV25"/>
  <c r="BB25"/>
  <c r="AH26"/>
  <c r="AN26"/>
  <c r="AV26"/>
  <c r="BB26"/>
  <c r="AJ10" i="8"/>
  <c r="AN10"/>
  <c r="AR10"/>
  <c r="AV10"/>
  <c r="AZ10"/>
  <c r="BD10"/>
  <c r="BH10"/>
  <c r="AN12"/>
  <c r="BH13"/>
  <c r="AN14"/>
  <c r="BD15"/>
  <c r="AJ17"/>
  <c r="AR17"/>
  <c r="AV17"/>
  <c r="AZ17"/>
  <c r="BD17"/>
  <c r="AJ18"/>
  <c r="AR18"/>
  <c r="AZ18"/>
  <c r="AV19"/>
  <c r="BD19"/>
  <c r="AJ20"/>
  <c r="AR20"/>
  <c r="AZ20"/>
  <c r="AV21"/>
  <c r="BD21"/>
  <c r="AJ22"/>
  <c r="AR22"/>
  <c r="AZ22"/>
  <c r="AV23"/>
  <c r="BD23"/>
  <c r="AW25"/>
  <c r="AK26"/>
  <c r="BA26"/>
  <c r="BB15"/>
  <c r="X10" i="21"/>
  <c r="X12"/>
  <c r="X13"/>
  <c r="X14"/>
  <c r="X15"/>
  <c r="X17"/>
  <c r="X18"/>
  <c r="X19"/>
  <c r="X20"/>
  <c r="X21"/>
  <c r="X22"/>
  <c r="X23"/>
  <c r="X25"/>
  <c r="X26"/>
  <c r="BB10" i="24"/>
  <c r="AR10"/>
  <c r="AD12"/>
  <c r="AN12"/>
  <c r="AX12"/>
  <c r="AI13"/>
  <c r="AS13"/>
  <c r="AN14"/>
  <c r="AX14"/>
  <c r="AI15"/>
  <c r="AS15"/>
  <c r="AD17"/>
  <c r="AN17"/>
  <c r="AX17"/>
  <c r="AE18"/>
  <c r="AI18"/>
  <c r="AO18"/>
  <c r="AS18"/>
  <c r="AY18"/>
  <c r="AD19"/>
  <c r="AJ19"/>
  <c r="AN19"/>
  <c r="AT19"/>
  <c r="AX19"/>
  <c r="AE20"/>
  <c r="AI20"/>
  <c r="AO20"/>
  <c r="AS20"/>
  <c r="AY20"/>
  <c r="AD21"/>
  <c r="AJ21"/>
  <c r="AN21"/>
  <c r="AT21"/>
  <c r="AX21"/>
  <c r="AE22"/>
  <c r="AI22"/>
  <c r="AO22"/>
  <c r="AS22"/>
  <c r="AY22"/>
  <c r="AD23"/>
  <c r="AJ23"/>
  <c r="AN23"/>
  <c r="AT23"/>
  <c r="AX23"/>
  <c r="AN17" i="4"/>
  <c r="AV17"/>
  <c r="BB17"/>
  <c r="AH18"/>
  <c r="AN18"/>
  <c r="AV18"/>
  <c r="BB18"/>
  <c r="AH19"/>
  <c r="AN19"/>
  <c r="AV19"/>
  <c r="BB19"/>
  <c r="AH20"/>
  <c r="AN20"/>
  <c r="AV20"/>
  <c r="BB20"/>
  <c r="AH21"/>
  <c r="AN21"/>
  <c r="AV21"/>
  <c r="BB21"/>
  <c r="AH22"/>
  <c r="AN22"/>
  <c r="AV22"/>
  <c r="BB22"/>
  <c r="AH23"/>
  <c r="AN23"/>
  <c r="AV23"/>
  <c r="BB23"/>
  <c r="AH25"/>
  <c r="AN13"/>
  <c r="AH12"/>
  <c r="AJ10"/>
  <c r="AL10"/>
  <c r="AJ12"/>
  <c r="AL12"/>
  <c r="AP12"/>
  <c r="AR12"/>
  <c r="AT12"/>
  <c r="AJ14"/>
  <c r="AL14"/>
  <c r="AP14"/>
  <c r="AR14"/>
  <c r="AT14"/>
  <c r="AJ17"/>
  <c r="AL17"/>
  <c r="AP17"/>
  <c r="AR17"/>
  <c r="AT17"/>
  <c r="AJ19"/>
  <c r="AL19"/>
  <c r="AJ21"/>
  <c r="AL21"/>
  <c r="AJ23"/>
  <c r="AL23"/>
  <c r="AJ25"/>
  <c r="AL25"/>
  <c r="Z10" i="21"/>
  <c r="AB10"/>
  <c r="Z12"/>
  <c r="AB12"/>
  <c r="Z13"/>
  <c r="AB13"/>
  <c r="Z14"/>
  <c r="K9" i="22"/>
  <c r="AG10" i="4"/>
  <c r="AI10"/>
  <c r="AK10"/>
  <c r="AM10"/>
  <c r="AO10"/>
  <c r="AQ10"/>
  <c r="AS10"/>
  <c r="AG13"/>
  <c r="AI13"/>
  <c r="AK13"/>
  <c r="AM13"/>
  <c r="AO13"/>
  <c r="AQ13"/>
  <c r="AS13"/>
  <c r="AG15"/>
  <c r="AI15"/>
  <c r="AK15"/>
  <c r="AM15"/>
  <c r="AO15"/>
  <c r="AQ15"/>
  <c r="AS15"/>
  <c r="AG18"/>
  <c r="AI18"/>
  <c r="AK18"/>
  <c r="AM18"/>
  <c r="AO18"/>
  <c r="AG20"/>
  <c r="AI20"/>
  <c r="AK20"/>
  <c r="AM20"/>
  <c r="AG22"/>
  <c r="AI22"/>
  <c r="AK22"/>
  <c r="AM22"/>
  <c r="AG26"/>
  <c r="AI26"/>
  <c r="AK26"/>
  <c r="AM26"/>
  <c r="AG12" i="8"/>
  <c r="AO12"/>
  <c r="AU12"/>
  <c r="BC12"/>
  <c r="AG13"/>
  <c r="AO13"/>
  <c r="AU13"/>
  <c r="BC13"/>
  <c r="AG14"/>
  <c r="AO14"/>
  <c r="AU14"/>
  <c r="BC14"/>
  <c r="AG15"/>
  <c r="AO15"/>
  <c r="AU15"/>
  <c r="BC15"/>
  <c r="AG17"/>
  <c r="AO17"/>
  <c r="AU17"/>
  <c r="BC17"/>
  <c r="AG18"/>
  <c r="AO18"/>
  <c r="AU18"/>
  <c r="BC18"/>
  <c r="AG19"/>
  <c r="AO19"/>
  <c r="AU19"/>
  <c r="BC19"/>
  <c r="AG20"/>
  <c r="AO20"/>
  <c r="AU20"/>
  <c r="BC20"/>
  <c r="AG21"/>
  <c r="AO21"/>
  <c r="AU21"/>
  <c r="BC21"/>
  <c r="AG22"/>
  <c r="AO22"/>
  <c r="AU22"/>
  <c r="BC22"/>
  <c r="AG23"/>
  <c r="AO23"/>
  <c r="AU23"/>
  <c r="BC23"/>
  <c r="AU25"/>
  <c r="AG26"/>
  <c r="AU26"/>
  <c r="Q10" i="21"/>
  <c r="W10"/>
  <c r="Y10"/>
  <c r="AA10"/>
  <c r="Q12"/>
  <c r="W12"/>
  <c r="Y12"/>
  <c r="AA12"/>
  <c r="W13"/>
  <c r="Y13"/>
  <c r="AA13"/>
  <c r="W14"/>
  <c r="Y14"/>
  <c r="AA14"/>
  <c r="W15"/>
  <c r="W17"/>
  <c r="W18"/>
  <c r="W19"/>
  <c r="W20"/>
  <c r="W21"/>
  <c r="W22"/>
  <c r="W23"/>
  <c r="W25"/>
  <c r="W26"/>
  <c r="AD10" i="24"/>
  <c r="BA10"/>
  <c r="AW10"/>
  <c r="AQ10"/>
  <c r="AM10"/>
  <c r="AE12"/>
  <c r="AI12"/>
  <c r="AO12"/>
  <c r="AS12"/>
  <c r="AY12"/>
  <c r="AD13"/>
  <c r="AJ13"/>
  <c r="AN13"/>
  <c r="AT13"/>
  <c r="AX13"/>
  <c r="AE14"/>
  <c r="AI14"/>
  <c r="AO14"/>
  <c r="AS14"/>
  <c r="AY14"/>
  <c r="AD15"/>
  <c r="AJ15"/>
  <c r="AN15"/>
  <c r="AT15"/>
  <c r="AX15"/>
  <c r="AE17"/>
  <c r="AI17"/>
  <c r="AO17"/>
  <c r="AS17"/>
  <c r="AD18"/>
  <c r="AN18"/>
  <c r="AX18"/>
  <c r="AI19"/>
  <c r="AS19"/>
  <c r="AD20"/>
  <c r="AN20"/>
  <c r="AX20"/>
  <c r="AI21"/>
  <c r="AS21"/>
  <c r="AD22"/>
  <c r="AN22"/>
  <c r="AX22"/>
  <c r="AI23"/>
  <c r="AS23"/>
  <c r="AE25"/>
  <c r="AI25"/>
  <c r="AO25"/>
  <c r="AS25"/>
  <c r="AY25"/>
  <c r="AD26"/>
  <c r="AJ26"/>
  <c r="AN26"/>
  <c r="AT26"/>
  <c r="AX26"/>
  <c r="AU10" i="4"/>
  <c r="AW10"/>
  <c r="AY10"/>
  <c r="BA10"/>
  <c r="BC10"/>
  <c r="BE10"/>
  <c r="BG10"/>
  <c r="AG12"/>
  <c r="AI12"/>
  <c r="AK12"/>
  <c r="AM12"/>
  <c r="AO12"/>
  <c r="AQ12"/>
  <c r="AS12"/>
  <c r="AU12"/>
  <c r="AW12"/>
  <c r="AY12"/>
  <c r="BA12"/>
  <c r="BC12"/>
  <c r="BE12"/>
  <c r="BG12"/>
  <c r="AU13"/>
  <c r="AW13"/>
  <c r="AY13"/>
  <c r="BA13"/>
  <c r="BC13"/>
  <c r="BE13"/>
  <c r="BG13"/>
  <c r="AG14"/>
  <c r="AI14"/>
  <c r="AK14"/>
  <c r="AM14"/>
  <c r="AO14"/>
  <c r="AQ14"/>
  <c r="AS14"/>
  <c r="AU14"/>
  <c r="AW14"/>
  <c r="AY14"/>
  <c r="BA14"/>
  <c r="BC14"/>
  <c r="BE14"/>
  <c r="BG14"/>
  <c r="AU15"/>
  <c r="AW15"/>
  <c r="AY15"/>
  <c r="BA15"/>
  <c r="BC15"/>
  <c r="BE15"/>
  <c r="BG15"/>
  <c r="AG17"/>
  <c r="AI17"/>
  <c r="AK17"/>
  <c r="AM17"/>
  <c r="AO17"/>
  <c r="AQ17"/>
  <c r="AS17"/>
  <c r="AU17"/>
  <c r="AW17"/>
  <c r="AY17"/>
  <c r="BA17"/>
  <c r="BC17"/>
  <c r="BE17"/>
  <c r="BG17"/>
  <c r="AQ18"/>
  <c r="AS18"/>
  <c r="AU18"/>
  <c r="AW18"/>
  <c r="AY18"/>
  <c r="BA18"/>
  <c r="BC18"/>
  <c r="BE18"/>
  <c r="BG18"/>
  <c r="AG19"/>
  <c r="AI19"/>
  <c r="AK19"/>
  <c r="AM19"/>
  <c r="AO19"/>
  <c r="AQ19"/>
  <c r="AS19"/>
  <c r="AU19"/>
  <c r="AW19"/>
  <c r="AY19"/>
  <c r="BA19"/>
  <c r="BC19"/>
  <c r="BE19"/>
  <c r="BG19"/>
  <c r="AO20"/>
  <c r="AQ20"/>
  <c r="AS20"/>
  <c r="AU20"/>
  <c r="AW20"/>
  <c r="AY20"/>
  <c r="BA20"/>
  <c r="BC20"/>
  <c r="BE20"/>
  <c r="BG20"/>
  <c r="AG21"/>
  <c r="AI21"/>
  <c r="AK21"/>
  <c r="AM21"/>
  <c r="AO21"/>
  <c r="AQ21"/>
  <c r="AS21"/>
  <c r="AU21"/>
  <c r="AW21"/>
  <c r="AY21"/>
  <c r="BA21"/>
  <c r="BC21"/>
  <c r="BE21"/>
  <c r="BG21"/>
  <c r="AO22"/>
  <c r="AQ22"/>
  <c r="AS22"/>
  <c r="AU22"/>
  <c r="AW22"/>
  <c r="AY22"/>
  <c r="BA22"/>
  <c r="BC22"/>
  <c r="BE22"/>
  <c r="BG22"/>
  <c r="AG23"/>
  <c r="AI23"/>
  <c r="AK23"/>
  <c r="AM23"/>
  <c r="AO23"/>
  <c r="AQ23"/>
  <c r="AS23"/>
  <c r="AU23"/>
  <c r="AW23"/>
  <c r="AY23"/>
  <c r="BA23"/>
  <c r="BC23"/>
  <c r="BE23"/>
  <c r="BG23"/>
  <c r="AG25"/>
  <c r="AI25"/>
  <c r="AK25"/>
  <c r="AM25"/>
  <c r="AO25"/>
  <c r="AQ25"/>
  <c r="AS25"/>
  <c r="AU25"/>
  <c r="AW25"/>
  <c r="AY25"/>
  <c r="BA25"/>
  <c r="BC25"/>
  <c r="BE25"/>
  <c r="BG25"/>
  <c r="AO26"/>
  <c r="AQ26"/>
  <c r="AS26"/>
  <c r="AU26"/>
  <c r="AW26"/>
  <c r="AY26"/>
  <c r="BA26"/>
  <c r="BC26"/>
  <c r="BE26"/>
  <c r="BG26"/>
  <c r="AP10"/>
  <c r="AR10"/>
  <c r="AT10"/>
  <c r="AX10"/>
  <c r="AZ10"/>
  <c r="BD10"/>
  <c r="BF10"/>
  <c r="BH10"/>
  <c r="AX12"/>
  <c r="AZ12"/>
  <c r="BD12"/>
  <c r="BF12"/>
  <c r="BH12"/>
  <c r="AJ13"/>
  <c r="AL13"/>
  <c r="AP13"/>
  <c r="AR13"/>
  <c r="AT13"/>
  <c r="AX13"/>
  <c r="AZ13"/>
  <c r="BD13"/>
  <c r="BF13"/>
  <c r="BH13"/>
  <c r="AX14"/>
  <c r="AZ14"/>
  <c r="BD14"/>
  <c r="BF14"/>
  <c r="BH14"/>
  <c r="AJ15"/>
  <c r="AL15"/>
  <c r="AP15"/>
  <c r="AR15"/>
  <c r="AT15"/>
  <c r="AX15"/>
  <c r="AZ15"/>
  <c r="BD15"/>
  <c r="BF15"/>
  <c r="BH15"/>
  <c r="AX17"/>
  <c r="AZ17"/>
  <c r="BD17"/>
  <c r="BF17"/>
  <c r="BH17"/>
  <c r="AJ18"/>
  <c r="AL18"/>
  <c r="AP18"/>
  <c r="AR18"/>
  <c r="AT18"/>
  <c r="AX18"/>
  <c r="AZ18"/>
  <c r="BD18"/>
  <c r="BF18"/>
  <c r="BH18"/>
  <c r="AP19"/>
  <c r="AR19"/>
  <c r="AT19"/>
  <c r="AX19"/>
  <c r="AZ19"/>
  <c r="BD19"/>
  <c r="BF19"/>
  <c r="BH19"/>
  <c r="AJ20"/>
  <c r="AL20"/>
  <c r="AP20"/>
  <c r="AR20"/>
  <c r="AT20"/>
  <c r="AX20"/>
  <c r="AZ20"/>
  <c r="BD20"/>
  <c r="BF20"/>
  <c r="BH20"/>
  <c r="AP21"/>
  <c r="AR21"/>
  <c r="AT21"/>
  <c r="AX21"/>
  <c r="AZ21"/>
  <c r="BD21"/>
  <c r="BF21"/>
  <c r="BH21"/>
  <c r="AJ22"/>
  <c r="AL22"/>
  <c r="AP22"/>
  <c r="AR22"/>
  <c r="AT22"/>
  <c r="AX22"/>
  <c r="AZ22"/>
  <c r="BD22"/>
  <c r="BF22"/>
  <c r="BH22"/>
  <c r="AP23"/>
  <c r="AR23"/>
  <c r="AT23"/>
  <c r="AX23"/>
  <c r="AZ23"/>
  <c r="BD23"/>
  <c r="BF23"/>
  <c r="BH23"/>
  <c r="AP25"/>
  <c r="AR25"/>
  <c r="AT25"/>
  <c r="AX25"/>
  <c r="AZ25"/>
  <c r="BD25"/>
  <c r="BF25"/>
  <c r="BH25"/>
  <c r="AJ26"/>
  <c r="AL26"/>
  <c r="AP26"/>
  <c r="AR26"/>
  <c r="AT26"/>
  <c r="AX26"/>
  <c r="AZ26"/>
  <c r="BD26"/>
  <c r="BF26"/>
  <c r="BH26"/>
  <c r="AI12" i="8"/>
  <c r="AK12"/>
  <c r="AM12"/>
  <c r="AQ12"/>
  <c r="AS12"/>
  <c r="AW12"/>
  <c r="AY12"/>
  <c r="BA12"/>
  <c r="BE12"/>
  <c r="BG12"/>
  <c r="AI13"/>
  <c r="AK13"/>
  <c r="AM13"/>
  <c r="AQ13"/>
  <c r="AS13"/>
  <c r="AW13"/>
  <c r="AY13"/>
  <c r="BA13"/>
  <c r="BE13"/>
  <c r="BG13"/>
  <c r="AI14"/>
  <c r="AK14"/>
  <c r="AM14"/>
  <c r="AQ14"/>
  <c r="AS14"/>
  <c r="AW14"/>
  <c r="AY14"/>
  <c r="BA14"/>
  <c r="BE14"/>
  <c r="BG14"/>
  <c r="AI15"/>
  <c r="AK15"/>
  <c r="AM15"/>
  <c r="AQ15"/>
  <c r="AS15"/>
  <c r="AW15"/>
  <c r="AY15"/>
  <c r="BA15"/>
  <c r="BE15"/>
  <c r="BG15"/>
  <c r="AI17"/>
  <c r="AK17"/>
  <c r="AM17"/>
  <c r="AQ17"/>
  <c r="AS17"/>
  <c r="AW17"/>
  <c r="AY17"/>
  <c r="BA17"/>
  <c r="Y15" i="21"/>
  <c r="AA15"/>
  <c r="Y17"/>
  <c r="AA17"/>
  <c r="Y18"/>
  <c r="AA18"/>
  <c r="Y19"/>
  <c r="AA19"/>
  <c r="Y20"/>
  <c r="AA20"/>
  <c r="Y21"/>
  <c r="AA21"/>
  <c r="Y22"/>
  <c r="AA22"/>
  <c r="Y23"/>
  <c r="AA23"/>
  <c r="Y25"/>
  <c r="AA25"/>
  <c r="Y26"/>
  <c r="AA26"/>
  <c r="AB14"/>
  <c r="Z15"/>
  <c r="AB15"/>
  <c r="Z17"/>
  <c r="AB17"/>
  <c r="Z18"/>
  <c r="AB18"/>
  <c r="Z19"/>
  <c r="AB19"/>
  <c r="Z20"/>
  <c r="AB20"/>
  <c r="Z21"/>
  <c r="AB21"/>
  <c r="Z22"/>
  <c r="AB22"/>
  <c r="Z23"/>
  <c r="AB23"/>
  <c r="Z25"/>
  <c r="AB25"/>
  <c r="Z26"/>
  <c r="AB26"/>
  <c r="AZ10" i="24"/>
  <c r="AX10"/>
  <c r="AV10"/>
  <c r="AT10"/>
  <c r="AP10"/>
  <c r="AN10"/>
  <c r="AL10"/>
  <c r="AJ10"/>
  <c r="AH10"/>
  <c r="AF10"/>
  <c r="AF12"/>
  <c r="AH12"/>
  <c r="AJ12"/>
  <c r="AL12"/>
  <c r="AP12"/>
  <c r="AR12"/>
  <c r="AT12"/>
  <c r="AV12"/>
  <c r="AZ12"/>
  <c r="BB12"/>
  <c r="AE13"/>
  <c r="AG13"/>
  <c r="AK13"/>
  <c r="AM13"/>
  <c r="AO13"/>
  <c r="AQ13"/>
  <c r="AU13"/>
  <c r="AW13"/>
  <c r="AY13"/>
  <c r="BA13"/>
  <c r="AD14"/>
  <c r="AF14"/>
  <c r="AH14"/>
  <c r="AJ14"/>
  <c r="AL14"/>
  <c r="AP14"/>
  <c r="AR14"/>
  <c r="AT14"/>
  <c r="AV14"/>
  <c r="AZ14"/>
  <c r="BB14"/>
  <c r="AE15"/>
  <c r="AG15"/>
  <c r="AK15"/>
  <c r="AM15"/>
  <c r="AO15"/>
  <c r="AQ15"/>
  <c r="AU15"/>
  <c r="AW15"/>
  <c r="AY15"/>
  <c r="BA15"/>
  <c r="AF17"/>
  <c r="AH17"/>
  <c r="AJ17"/>
  <c r="AL17"/>
  <c r="AP17"/>
  <c r="AR17"/>
  <c r="AT17"/>
  <c r="AV17"/>
  <c r="AZ17"/>
  <c r="BB17"/>
  <c r="AG18"/>
  <c r="AK18"/>
  <c r="AM18"/>
  <c r="AQ18"/>
  <c r="AU18"/>
  <c r="AW18"/>
  <c r="BA18"/>
  <c r="AF19"/>
  <c r="AH19"/>
  <c r="AL19"/>
  <c r="AP19"/>
  <c r="AR19"/>
  <c r="AV19"/>
  <c r="AZ19"/>
  <c r="BB19"/>
  <c r="AG20"/>
  <c r="AK20"/>
  <c r="AM20"/>
  <c r="AQ20"/>
  <c r="AU20"/>
  <c r="AW20"/>
  <c r="BA20"/>
  <c r="AF21"/>
  <c r="AH21"/>
  <c r="AL21"/>
  <c r="AP21"/>
  <c r="AR21"/>
  <c r="AV21"/>
  <c r="AZ21"/>
  <c r="BB21"/>
  <c r="AG22"/>
  <c r="AK22"/>
  <c r="AM22"/>
  <c r="AQ22"/>
  <c r="AU22"/>
  <c r="AW22"/>
  <c r="BA22"/>
  <c r="AF23"/>
  <c r="AH23"/>
  <c r="AL23"/>
  <c r="AP23"/>
  <c r="AR23"/>
  <c r="AV23"/>
  <c r="AZ23"/>
  <c r="BB23"/>
  <c r="AY10"/>
  <c r="AU10"/>
  <c r="AS10"/>
  <c r="AO10"/>
  <c r="AK10"/>
  <c r="AI10"/>
  <c r="AG10"/>
  <c r="AE10"/>
  <c r="AG12"/>
  <c r="AK12"/>
  <c r="AM12"/>
  <c r="AQ12"/>
  <c r="AU12"/>
  <c r="AW12"/>
  <c r="BA12"/>
  <c r="AF13"/>
  <c r="AH13"/>
  <c r="AL13"/>
  <c r="AP13"/>
  <c r="AR13"/>
  <c r="AV13"/>
  <c r="AZ13"/>
  <c r="BB13"/>
  <c r="AG14"/>
  <c r="AK14"/>
  <c r="AM14"/>
  <c r="AQ14"/>
  <c r="AU14"/>
  <c r="AW14"/>
  <c r="BA14"/>
  <c r="AF15"/>
  <c r="AH15"/>
  <c r="AL15"/>
  <c r="AP15"/>
  <c r="AR15"/>
  <c r="AV15"/>
  <c r="AZ15"/>
  <c r="BB15"/>
  <c r="AG17"/>
  <c r="AK17"/>
  <c r="AM17"/>
  <c r="AQ17"/>
  <c r="AU17"/>
  <c r="AW17"/>
  <c r="AY17"/>
  <c r="BA17"/>
  <c r="AF18"/>
  <c r="AH18"/>
  <c r="AJ18"/>
  <c r="AL18"/>
  <c r="AP18"/>
  <c r="AR18"/>
  <c r="AT18"/>
  <c r="AV18"/>
  <c r="AZ18"/>
  <c r="BB18"/>
  <c r="AE19"/>
  <c r="AG19"/>
  <c r="AK19"/>
  <c r="AM19"/>
  <c r="AO19"/>
  <c r="AQ19"/>
  <c r="AU19"/>
  <c r="AW19"/>
  <c r="AY19"/>
  <c r="BA19"/>
  <c r="AF20"/>
  <c r="AH20"/>
  <c r="AJ20"/>
  <c r="AL20"/>
  <c r="AP20"/>
  <c r="AR20"/>
  <c r="AT20"/>
  <c r="AV20"/>
  <c r="AZ20"/>
  <c r="BB20"/>
  <c r="AE21"/>
  <c r="AG21"/>
  <c r="AK21"/>
  <c r="AM21"/>
  <c r="AO21"/>
  <c r="AQ21"/>
  <c r="AU21"/>
  <c r="AW21"/>
  <c r="AY21"/>
  <c r="BA21"/>
  <c r="AF22"/>
  <c r="AH22"/>
  <c r="AJ22"/>
  <c r="AL22"/>
  <c r="AP22"/>
  <c r="AR22"/>
  <c r="AT22"/>
  <c r="AV22"/>
  <c r="AZ22"/>
  <c r="BB22"/>
  <c r="AE23"/>
  <c r="AG23"/>
  <c r="AK23"/>
  <c r="AM23"/>
  <c r="AO23"/>
  <c r="AQ23"/>
  <c r="AU23"/>
  <c r="AW23"/>
  <c r="AY23"/>
  <c r="BA23"/>
  <c r="AG25"/>
  <c r="AK25"/>
  <c r="AM25"/>
  <c r="AQ25"/>
  <c r="AU25"/>
  <c r="AW25"/>
  <c r="BA25"/>
  <c r="AF26"/>
  <c r="AH26"/>
  <c r="AL26"/>
  <c r="AP26"/>
  <c r="AR26"/>
  <c r="AV26"/>
  <c r="AZ26"/>
  <c r="BB26"/>
  <c r="AF25"/>
  <c r="AH25"/>
  <c r="AJ25"/>
  <c r="AL25"/>
  <c r="AN25"/>
  <c r="AP25"/>
  <c r="AR25"/>
  <c r="AT25"/>
  <c r="AV25"/>
  <c r="AX25"/>
  <c r="AZ25"/>
  <c r="BB25"/>
  <c r="AE26"/>
  <c r="AG26"/>
  <c r="AI26"/>
  <c r="AK26"/>
  <c r="AM26"/>
  <c r="AO26"/>
  <c r="AQ26"/>
  <c r="AS26"/>
  <c r="AU26"/>
  <c r="AW26"/>
  <c r="AY26"/>
  <c r="BA26"/>
  <c r="BE17" i="8"/>
  <c r="BG17"/>
  <c r="AI18"/>
  <c r="AK18"/>
  <c r="AM18"/>
  <c r="AQ18"/>
  <c r="AS18"/>
  <c r="AW18"/>
  <c r="AY18"/>
  <c r="BA18"/>
  <c r="BE18"/>
  <c r="BG18"/>
  <c r="AI19"/>
  <c r="AK19"/>
  <c r="AM19"/>
  <c r="AQ19"/>
  <c r="AS19"/>
  <c r="AW19"/>
  <c r="AY19"/>
  <c r="BA19"/>
  <c r="BE19"/>
  <c r="BG19"/>
  <c r="AI20"/>
  <c r="AK20"/>
  <c r="AM20"/>
  <c r="AQ20"/>
  <c r="AS20"/>
  <c r="AW20"/>
  <c r="AY20"/>
  <c r="BA20"/>
  <c r="BE20"/>
  <c r="BG20"/>
  <c r="AI21"/>
  <c r="AK21"/>
  <c r="AM21"/>
  <c r="AQ21"/>
  <c r="AS21"/>
  <c r="AW21"/>
  <c r="AY21"/>
  <c r="BA21"/>
  <c r="BE21"/>
  <c r="BG21"/>
  <c r="AI22"/>
  <c r="AK22"/>
  <c r="AM22"/>
  <c r="AQ22"/>
  <c r="AS22"/>
  <c r="AW22"/>
  <c r="AY22"/>
  <c r="BA22"/>
  <c r="BE22"/>
  <c r="BG22"/>
  <c r="AI23"/>
  <c r="AK23"/>
  <c r="AM23"/>
  <c r="AQ23"/>
  <c r="AS23"/>
  <c r="AW23"/>
  <c r="AY23"/>
  <c r="BA23"/>
  <c r="BE23"/>
  <c r="BG23"/>
  <c r="AH25"/>
  <c r="AI25"/>
  <c r="AJ25"/>
  <c r="AL25"/>
  <c r="AM25"/>
  <c r="AT25"/>
  <c r="AN25"/>
  <c r="AP25"/>
  <c r="AQ25"/>
  <c r="AR25"/>
  <c r="AV25"/>
  <c r="AX25"/>
  <c r="AY25"/>
  <c r="AZ25"/>
  <c r="BH25"/>
  <c r="BB25"/>
  <c r="BC25"/>
  <c r="BD25"/>
  <c r="BF25"/>
  <c r="BG25"/>
  <c r="AH26"/>
  <c r="AI26"/>
  <c r="AJ26"/>
  <c r="AL26"/>
  <c r="AM26"/>
  <c r="AT26"/>
  <c r="AN26"/>
  <c r="AP26"/>
  <c r="AQ26"/>
  <c r="AR26"/>
  <c r="AV26"/>
  <c r="AX26"/>
  <c r="AY26"/>
  <c r="AZ26"/>
  <c r="BH26"/>
  <c r="BB26"/>
  <c r="BC26"/>
  <c r="BD26"/>
  <c r="BF26"/>
  <c r="BG26"/>
  <c r="BF17"/>
  <c r="AH18"/>
  <c r="AL18"/>
  <c r="AP18"/>
  <c r="AT18"/>
  <c r="AX18"/>
  <c r="BB18"/>
  <c r="BF18"/>
  <c r="AH19"/>
  <c r="AL19"/>
  <c r="AP19"/>
  <c r="AT19"/>
  <c r="AX19"/>
  <c r="BB19"/>
  <c r="BF19"/>
  <c r="AH20"/>
  <c r="AL20"/>
  <c r="AP20"/>
  <c r="AT20"/>
  <c r="AX20"/>
  <c r="BB20"/>
  <c r="BF20"/>
  <c r="AH21"/>
  <c r="AL21"/>
  <c r="AP21"/>
  <c r="AT21"/>
  <c r="AX21"/>
  <c r="BB21"/>
  <c r="BF21"/>
  <c r="AH22"/>
  <c r="AL22"/>
  <c r="AP22"/>
  <c r="AT22"/>
  <c r="AX22"/>
  <c r="BB22"/>
  <c r="BF22"/>
  <c r="AH23"/>
  <c r="AL23"/>
  <c r="AP23"/>
  <c r="AT23"/>
  <c r="AX23"/>
  <c r="BB23"/>
  <c r="BF23"/>
  <c r="AK25"/>
  <c r="AS25"/>
  <c r="BA25"/>
  <c r="AO26"/>
  <c r="AW26"/>
  <c r="BE26"/>
  <c r="H10" i="1" l="1"/>
  <c r="B10" i="17" l="1"/>
  <c r="B9"/>
  <c r="P25" i="23"/>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P9"/>
  <c r="O9"/>
  <c r="N9"/>
  <c r="M9"/>
  <c r="L9"/>
  <c r="K9"/>
  <c r="P25" i="22"/>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O9"/>
  <c r="P9"/>
  <c r="N9"/>
  <c r="M9"/>
  <c r="L9"/>
  <c r="R23" i="21" l="1"/>
  <c r="R22"/>
  <c r="R21"/>
  <c r="R20"/>
  <c r="R19"/>
  <c r="R18"/>
  <c r="R17"/>
  <c r="R15"/>
  <c r="R14"/>
  <c r="R13"/>
  <c r="R12"/>
  <c r="R10"/>
  <c r="R25" l="1"/>
  <c r="R26"/>
  <c r="T10"/>
  <c r="V10"/>
  <c r="T12"/>
  <c r="V12"/>
  <c r="T13"/>
  <c r="V13"/>
  <c r="T14"/>
  <c r="V14"/>
  <c r="T15"/>
  <c r="V15"/>
  <c r="T17"/>
  <c r="V17"/>
  <c r="T18"/>
  <c r="V18"/>
  <c r="T19"/>
  <c r="V19"/>
  <c r="T20"/>
  <c r="V20"/>
  <c r="T21"/>
  <c r="V21"/>
  <c r="T22"/>
  <c r="V22"/>
  <c r="T23"/>
  <c r="V23"/>
  <c r="T25"/>
  <c r="V25"/>
  <c r="T26"/>
  <c r="V26"/>
  <c r="S10"/>
  <c r="U10"/>
  <c r="S12"/>
  <c r="U12"/>
  <c r="Q13"/>
  <c r="S13"/>
  <c r="U13"/>
  <c r="Q14"/>
  <c r="S14"/>
  <c r="U14"/>
  <c r="Q15"/>
  <c r="S15"/>
  <c r="U15"/>
  <c r="Q17"/>
  <c r="S17"/>
  <c r="U17"/>
  <c r="Q18"/>
  <c r="S18"/>
  <c r="U18"/>
  <c r="Q19"/>
  <c r="S19"/>
  <c r="U19"/>
  <c r="Q20"/>
  <c r="S20"/>
  <c r="U20"/>
  <c r="Q21"/>
  <c r="S21"/>
  <c r="U21"/>
  <c r="Q22"/>
  <c r="S22"/>
  <c r="U22"/>
  <c r="Q23"/>
  <c r="S23"/>
  <c r="U23"/>
  <c r="Q25"/>
  <c r="Q26"/>
  <c r="S25"/>
  <c r="U25"/>
  <c r="S26"/>
  <c r="U26"/>
  <c r="AH26" i="12" l="1"/>
  <c r="AG26"/>
  <c r="AF26"/>
  <c r="AE26"/>
  <c r="AD26"/>
  <c r="AC26"/>
  <c r="AB26"/>
  <c r="AA26"/>
  <c r="Z26"/>
  <c r="Y26"/>
  <c r="X26"/>
  <c r="W26"/>
  <c r="V26"/>
  <c r="U26"/>
  <c r="T26"/>
  <c r="AH25"/>
  <c r="AG25"/>
  <c r="AF25"/>
  <c r="AE25"/>
  <c r="AD25"/>
  <c r="AC25"/>
  <c r="AB25"/>
  <c r="AA25"/>
  <c r="Z25"/>
  <c r="Y25"/>
  <c r="X25"/>
  <c r="W25"/>
  <c r="V25"/>
  <c r="U25"/>
  <c r="T25"/>
  <c r="J25" i="11"/>
  <c r="I25"/>
  <c r="H25"/>
  <c r="J24"/>
  <c r="I24"/>
  <c r="H24"/>
  <c r="AR26" i="9"/>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7"/>
  <c r="W26"/>
  <c r="V26"/>
  <c r="U26"/>
  <c r="T26"/>
  <c r="S26"/>
  <c r="R26"/>
  <c r="Q26"/>
  <c r="P26"/>
  <c r="O26"/>
  <c r="X25"/>
  <c r="W25"/>
  <c r="V25"/>
  <c r="U25"/>
  <c r="T25"/>
  <c r="S25"/>
  <c r="R25"/>
  <c r="Q25"/>
  <c r="P25"/>
  <c r="O25"/>
  <c r="L25" i="6"/>
  <c r="K25"/>
  <c r="J25"/>
  <c r="I25"/>
  <c r="L24"/>
  <c r="K24"/>
  <c r="J24"/>
  <c r="I24"/>
  <c r="AR26" i="5"/>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3"/>
  <c r="W26"/>
  <c r="V26"/>
  <c r="U26"/>
  <c r="T26"/>
  <c r="S26"/>
  <c r="R26"/>
  <c r="Q26"/>
  <c r="P26"/>
  <c r="O26"/>
  <c r="X25"/>
  <c r="W25"/>
  <c r="V25"/>
  <c r="U25"/>
  <c r="T25"/>
  <c r="S25"/>
  <c r="R25"/>
  <c r="Q25"/>
  <c r="P25"/>
  <c r="O25"/>
  <c r="L25" i="2"/>
  <c r="K25"/>
  <c r="J25"/>
  <c r="I25"/>
  <c r="L24"/>
  <c r="K24"/>
  <c r="J24"/>
  <c r="I24"/>
  <c r="K26" i="15"/>
  <c r="J26"/>
  <c r="I26"/>
  <c r="K25"/>
  <c r="J25"/>
  <c r="I25"/>
  <c r="K23"/>
  <c r="J23"/>
  <c r="I23"/>
  <c r="K22"/>
  <c r="J22"/>
  <c r="I22"/>
  <c r="K21"/>
  <c r="J21"/>
  <c r="I21"/>
  <c r="K20"/>
  <c r="J20"/>
  <c r="I20"/>
  <c r="K19"/>
  <c r="J19"/>
  <c r="I19"/>
  <c r="K18"/>
  <c r="J18"/>
  <c r="I18"/>
  <c r="K17"/>
  <c r="J17"/>
  <c r="I17"/>
  <c r="K15"/>
  <c r="J15"/>
  <c r="I15"/>
  <c r="K14"/>
  <c r="J14"/>
  <c r="I14"/>
  <c r="K13"/>
  <c r="J13"/>
  <c r="I13"/>
  <c r="K12"/>
  <c r="J12"/>
  <c r="I12"/>
  <c r="J10"/>
  <c r="K10"/>
  <c r="I10"/>
  <c r="J26" i="1"/>
  <c r="I26"/>
  <c r="H26"/>
  <c r="J25"/>
  <c r="I25"/>
  <c r="H25"/>
  <c r="S26" i="15"/>
  <c r="R26"/>
  <c r="Q26"/>
  <c r="P26"/>
  <c r="O26"/>
  <c r="N26"/>
  <c r="S25"/>
  <c r="R25"/>
  <c r="Q25"/>
  <c r="P25"/>
  <c r="O25"/>
  <c r="N25"/>
  <c r="N18"/>
  <c r="O18"/>
  <c r="P18"/>
  <c r="Q18"/>
  <c r="R18"/>
  <c r="S18"/>
  <c r="N19"/>
  <c r="O19"/>
  <c r="P19"/>
  <c r="Q19"/>
  <c r="R19"/>
  <c r="S19"/>
  <c r="N20"/>
  <c r="O20"/>
  <c r="P20"/>
  <c r="Q20"/>
  <c r="R20"/>
  <c r="S20"/>
  <c r="N21"/>
  <c r="O21"/>
  <c r="P21"/>
  <c r="Q21"/>
  <c r="R21"/>
  <c r="S21"/>
  <c r="N22"/>
  <c r="O22"/>
  <c r="P22"/>
  <c r="Q22"/>
  <c r="R22"/>
  <c r="S22"/>
  <c r="N23"/>
  <c r="O23"/>
  <c r="P23"/>
  <c r="Q23"/>
  <c r="R23"/>
  <c r="S23"/>
  <c r="S17"/>
  <c r="R17"/>
  <c r="Q17"/>
  <c r="P17"/>
  <c r="O17"/>
  <c r="N17"/>
  <c r="N13"/>
  <c r="O13"/>
  <c r="P13"/>
  <c r="Q13"/>
  <c r="R13"/>
  <c r="S13"/>
  <c r="N14"/>
  <c r="O14"/>
  <c r="P14"/>
  <c r="Q14"/>
  <c r="R14"/>
  <c r="S14"/>
  <c r="N15"/>
  <c r="O15"/>
  <c r="P15"/>
  <c r="Q15"/>
  <c r="R15"/>
  <c r="S15"/>
  <c r="S12"/>
  <c r="R12"/>
  <c r="Q12"/>
  <c r="P12"/>
  <c r="O12"/>
  <c r="N12"/>
  <c r="X26"/>
  <c r="W26"/>
  <c r="V26"/>
  <c r="X25"/>
  <c r="W25"/>
  <c r="V25"/>
  <c r="N10" l="1"/>
  <c r="P10"/>
  <c r="R10"/>
  <c r="O10"/>
  <c r="Q10"/>
  <c r="S10"/>
  <c r="AO23" i="9" l="1"/>
  <c r="AI23"/>
  <c r="AE23"/>
  <c r="Y23"/>
  <c r="AO22"/>
  <c r="AI22"/>
  <c r="AE22"/>
  <c r="Y22"/>
  <c r="AO21"/>
  <c r="AI21"/>
  <c r="AE21"/>
  <c r="Y21"/>
  <c r="AO20"/>
  <c r="AI20"/>
  <c r="AE20"/>
  <c r="Y20"/>
  <c r="AO19"/>
  <c r="AI19"/>
  <c r="AE19"/>
  <c r="Y19"/>
  <c r="AO18"/>
  <c r="AI18"/>
  <c r="AE18"/>
  <c r="Y18"/>
  <c r="AO17"/>
  <c r="AI17"/>
  <c r="AE17"/>
  <c r="Y17"/>
  <c r="AO15"/>
  <c r="AI15"/>
  <c r="AE15"/>
  <c r="Y15"/>
  <c r="AO14"/>
  <c r="AI14"/>
  <c r="AE14"/>
  <c r="Y14"/>
  <c r="AO13"/>
  <c r="AI13"/>
  <c r="AE13"/>
  <c r="Y13"/>
  <c r="AO12"/>
  <c r="AI12"/>
  <c r="AE12"/>
  <c r="Y12"/>
  <c r="AO10"/>
  <c r="AI10"/>
  <c r="AE10"/>
  <c r="Y10"/>
  <c r="AA10" l="1"/>
  <c r="AC10"/>
  <c r="AG10"/>
  <c r="AK10"/>
  <c r="AM10"/>
  <c r="AQ10"/>
  <c r="AA12"/>
  <c r="AC12"/>
  <c r="AG12"/>
  <c r="AK12"/>
  <c r="AM12"/>
  <c r="AQ12"/>
  <c r="AA13"/>
  <c r="AC13"/>
  <c r="AG13"/>
  <c r="AK13"/>
  <c r="AM13"/>
  <c r="AQ13"/>
  <c r="AA14"/>
  <c r="AC14"/>
  <c r="AG14"/>
  <c r="AK14"/>
  <c r="AM14"/>
  <c r="AQ14"/>
  <c r="AA15"/>
  <c r="AC15"/>
  <c r="AG15"/>
  <c r="AK15"/>
  <c r="AM15"/>
  <c r="AQ15"/>
  <c r="AA17"/>
  <c r="AC17"/>
  <c r="AG17"/>
  <c r="AK17"/>
  <c r="AM17"/>
  <c r="AQ17"/>
  <c r="AA18"/>
  <c r="AC18"/>
  <c r="AG18"/>
  <c r="AK18"/>
  <c r="AM18"/>
  <c r="AQ18"/>
  <c r="AA19"/>
  <c r="AC19"/>
  <c r="AG19"/>
  <c r="AK19"/>
  <c r="AM19"/>
  <c r="AQ19"/>
  <c r="AA20"/>
  <c r="AC20"/>
  <c r="AG20"/>
  <c r="AK20"/>
  <c r="AM20"/>
  <c r="AQ20"/>
  <c r="AA21"/>
  <c r="AC21"/>
  <c r="AG21"/>
  <c r="AK21"/>
  <c r="AM21"/>
  <c r="AQ21"/>
  <c r="AA22"/>
  <c r="AC22"/>
  <c r="AG22"/>
  <c r="AK22"/>
  <c r="AM22"/>
  <c r="AQ22"/>
  <c r="AA23"/>
  <c r="AC23"/>
  <c r="AG23"/>
  <c r="AK23"/>
  <c r="Z10"/>
  <c r="AB10"/>
  <c r="AD10"/>
  <c r="AF10"/>
  <c r="AH10"/>
  <c r="AJ10"/>
  <c r="AL10"/>
  <c r="AN10"/>
  <c r="AP10"/>
  <c r="AR10"/>
  <c r="Z12"/>
  <c r="AB12"/>
  <c r="AD12"/>
  <c r="AF12"/>
  <c r="AH12"/>
  <c r="AJ12"/>
  <c r="AL12"/>
  <c r="AN12"/>
  <c r="AP12"/>
  <c r="AR12"/>
  <c r="Z13"/>
  <c r="AB13"/>
  <c r="AD13"/>
  <c r="AF13"/>
  <c r="AH13"/>
  <c r="AJ13"/>
  <c r="AL13"/>
  <c r="AN13"/>
  <c r="AP13"/>
  <c r="AR13"/>
  <c r="Z14"/>
  <c r="AB14"/>
  <c r="AD14"/>
  <c r="AF14"/>
  <c r="AH14"/>
  <c r="AJ14"/>
  <c r="AL14"/>
  <c r="AN14"/>
  <c r="AP14"/>
  <c r="AR14"/>
  <c r="Z15"/>
  <c r="AB15"/>
  <c r="AD15"/>
  <c r="AF15"/>
  <c r="AH15"/>
  <c r="AJ15"/>
  <c r="AL15"/>
  <c r="AN15"/>
  <c r="AP15"/>
  <c r="AR15"/>
  <c r="Z17"/>
  <c r="AB17"/>
  <c r="AD17"/>
  <c r="AF17"/>
  <c r="AH17"/>
  <c r="AJ17"/>
  <c r="AL17"/>
  <c r="AN17"/>
  <c r="AP17"/>
  <c r="AR17"/>
  <c r="Z18"/>
  <c r="AB18"/>
  <c r="AD18"/>
  <c r="AF18"/>
  <c r="AH18"/>
  <c r="AJ18"/>
  <c r="AL18"/>
  <c r="AN18"/>
  <c r="AP18"/>
  <c r="AR18"/>
  <c r="Z19"/>
  <c r="AB19"/>
  <c r="AD19"/>
  <c r="AF19"/>
  <c r="AH19"/>
  <c r="AJ19"/>
  <c r="AL19"/>
  <c r="AN19"/>
  <c r="AP19"/>
  <c r="AR19"/>
  <c r="Z20"/>
  <c r="AB20"/>
  <c r="AD20"/>
  <c r="AF20"/>
  <c r="AH20"/>
  <c r="AJ20"/>
  <c r="AL20"/>
  <c r="AN20"/>
  <c r="Z21"/>
  <c r="AB21"/>
  <c r="Z23"/>
  <c r="AB23"/>
  <c r="AP20"/>
  <c r="AR20"/>
  <c r="AD21"/>
  <c r="AF21"/>
  <c r="AH21"/>
  <c r="AJ21"/>
  <c r="AL21"/>
  <c r="AN21"/>
  <c r="AP21"/>
  <c r="AR21"/>
  <c r="Z22"/>
  <c r="AB22"/>
  <c r="AD22"/>
  <c r="AF22"/>
  <c r="AH22"/>
  <c r="AJ22"/>
  <c r="AL22"/>
  <c r="AN22"/>
  <c r="AP22"/>
  <c r="AR22"/>
  <c r="AD23"/>
  <c r="AF23"/>
  <c r="AH23"/>
  <c r="AJ23"/>
  <c r="AL23"/>
  <c r="AN23"/>
  <c r="AP23"/>
  <c r="AR23"/>
  <c r="AM23"/>
  <c r="AQ23"/>
  <c r="B8" i="17" l="1"/>
  <c r="B6"/>
  <c r="W23" i="15" l="1"/>
  <c r="X23"/>
  <c r="X10" l="1"/>
  <c r="W10"/>
  <c r="V10"/>
  <c r="V22" l="1"/>
  <c r="V18"/>
  <c r="V13"/>
  <c r="V23"/>
  <c r="W20"/>
  <c r="V19"/>
  <c r="W15"/>
  <c r="V14"/>
  <c r="W21"/>
  <c r="V20"/>
  <c r="X18"/>
  <c r="V15"/>
  <c r="X13"/>
  <c r="W12"/>
  <c r="AL22" i="5"/>
  <c r="W14" i="3"/>
  <c r="AJ18" i="5"/>
  <c r="AI23"/>
  <c r="V18" i="12"/>
  <c r="X17"/>
  <c r="U21"/>
  <c r="AG22"/>
  <c r="AF19"/>
  <c r="AG23"/>
  <c r="AF20"/>
  <c r="AH21"/>
  <c r="AH12"/>
  <c r="AD17"/>
  <c r="AA20"/>
  <c r="Z17"/>
  <c r="Y18"/>
  <c r="V14" i="7"/>
  <c r="W13"/>
  <c r="O14"/>
  <c r="P13"/>
  <c r="Q12"/>
  <c r="Z23" i="5"/>
  <c r="AB21"/>
  <c r="Z18"/>
  <c r="Y13"/>
  <c r="AF12"/>
  <c r="AR15"/>
  <c r="S10" i="3"/>
  <c r="AL15" i="5"/>
  <c r="AH10" i="12"/>
  <c r="AQ13" i="5"/>
  <c r="AA12" i="12"/>
  <c r="T15" i="3"/>
  <c r="X10" i="7"/>
  <c r="P10"/>
  <c r="AK14" i="5"/>
  <c r="AE15"/>
  <c r="AD13"/>
  <c r="AF10"/>
  <c r="W17" i="15" l="1"/>
  <c r="AR14" i="5"/>
  <c r="O15" i="3"/>
  <c r="Y12" i="5"/>
  <c r="AB20"/>
  <c r="AB17"/>
  <c r="Z19"/>
  <c r="AA22"/>
  <c r="AB19" i="12"/>
  <c r="AC22"/>
  <c r="Z21"/>
  <c r="Y23"/>
  <c r="AG18"/>
  <c r="T22"/>
  <c r="T20"/>
  <c r="V19"/>
  <c r="W23"/>
  <c r="X15" i="3"/>
  <c r="S15"/>
  <c r="P15"/>
  <c r="AL14" i="5"/>
  <c r="AE13"/>
  <c r="AA12"/>
  <c r="AA13"/>
  <c r="AA18"/>
  <c r="Y20"/>
  <c r="AA21"/>
  <c r="AC12"/>
  <c r="Y17"/>
  <c r="AB18"/>
  <c r="Z20"/>
  <c r="AC21"/>
  <c r="AA23"/>
  <c r="AC19"/>
  <c r="AC23"/>
  <c r="Z12"/>
  <c r="Y18"/>
  <c r="AB19"/>
  <c r="Z21"/>
  <c r="AC22"/>
  <c r="J9" i="6"/>
  <c r="J16"/>
  <c r="J18"/>
  <c r="J20"/>
  <c r="J22"/>
  <c r="K22"/>
  <c r="L22"/>
  <c r="R10" i="7"/>
  <c r="S14"/>
  <c r="R12"/>
  <c r="P12"/>
  <c r="S13"/>
  <c r="P14"/>
  <c r="U10"/>
  <c r="U14"/>
  <c r="S10"/>
  <c r="H16" i="11"/>
  <c r="I11"/>
  <c r="AB23" i="12"/>
  <c r="AC19"/>
  <c r="Y19"/>
  <c r="Z22"/>
  <c r="AB17"/>
  <c r="Z19"/>
  <c r="AC20"/>
  <c r="AA22"/>
  <c r="Y12"/>
  <c r="AC17"/>
  <c r="AA19"/>
  <c r="Y21"/>
  <c r="AB22"/>
  <c r="AD12"/>
  <c r="AF23"/>
  <c r="AD22"/>
  <c r="AD18"/>
  <c r="AE21"/>
  <c r="AG10"/>
  <c r="AE18"/>
  <c r="AH19"/>
  <c r="AF21"/>
  <c r="AD23"/>
  <c r="AD10"/>
  <c r="AG17"/>
  <c r="AE19"/>
  <c r="AH20"/>
  <c r="AF22"/>
  <c r="X22"/>
  <c r="T18"/>
  <c r="T17"/>
  <c r="W18"/>
  <c r="U20"/>
  <c r="W21"/>
  <c r="U23"/>
  <c r="T19"/>
  <c r="U17"/>
  <c r="X18"/>
  <c r="V20"/>
  <c r="V21"/>
  <c r="U22"/>
  <c r="T23"/>
  <c r="X23"/>
  <c r="AE12" i="5"/>
  <c r="AD15"/>
  <c r="AH15"/>
  <c r="AE10"/>
  <c r="AD12"/>
  <c r="AG13"/>
  <c r="AI19"/>
  <c r="R15" i="3"/>
  <c r="AN13" i="5"/>
  <c r="AR13"/>
  <c r="AN15"/>
  <c r="AQ15"/>
  <c r="X13" i="7"/>
  <c r="U14" i="3"/>
  <c r="V14"/>
  <c r="U15"/>
  <c r="AJ15" i="5"/>
  <c r="AK22"/>
  <c r="AJ19"/>
  <c r="AJ14"/>
  <c r="AK23"/>
  <c r="AM23"/>
  <c r="H21" i="1"/>
  <c r="AI22" i="5"/>
  <c r="O10" i="7"/>
  <c r="X22" i="15"/>
  <c r="X12"/>
  <c r="X17"/>
  <c r="X21"/>
  <c r="W14"/>
  <c r="X15"/>
  <c r="W19"/>
  <c r="X20"/>
  <c r="V12"/>
  <c r="W13"/>
  <c r="X14"/>
  <c r="V17"/>
  <c r="W18"/>
  <c r="X19"/>
  <c r="V21"/>
  <c r="W22"/>
  <c r="AH13" i="5"/>
  <c r="AI14"/>
  <c r="K9" i="6"/>
  <c r="AN14" i="5"/>
  <c r="J11" i="11"/>
  <c r="AO14" i="5"/>
  <c r="P10" i="3"/>
  <c r="O10"/>
  <c r="AK15" i="5"/>
  <c r="AI15"/>
  <c r="AB12"/>
  <c r="AC20"/>
  <c r="Z13"/>
  <c r="Y19"/>
  <c r="Y23"/>
  <c r="AB13"/>
  <c r="AC17"/>
  <c r="AA19"/>
  <c r="Y21"/>
  <c r="AB22"/>
  <c r="AA17"/>
  <c r="Z22"/>
  <c r="AC13"/>
  <c r="Z17"/>
  <c r="AC18"/>
  <c r="AA20"/>
  <c r="Y22"/>
  <c r="AB23"/>
  <c r="I16" i="6"/>
  <c r="J14"/>
  <c r="J17"/>
  <c r="J19"/>
  <c r="J21"/>
  <c r="I17"/>
  <c r="I22"/>
  <c r="K14"/>
  <c r="K17"/>
  <c r="K19"/>
  <c r="K21"/>
  <c r="L9"/>
  <c r="L17"/>
  <c r="L21"/>
  <c r="O12" i="7"/>
  <c r="S12"/>
  <c r="R13"/>
  <c r="Q14"/>
  <c r="W10"/>
  <c r="U13"/>
  <c r="T14"/>
  <c r="X14"/>
  <c r="Q13"/>
  <c r="Q10"/>
  <c r="O13"/>
  <c r="R14"/>
  <c r="V10"/>
  <c r="V13"/>
  <c r="J19" i="11"/>
  <c r="H17"/>
  <c r="I18"/>
  <c r="I19"/>
  <c r="J12"/>
  <c r="J16"/>
  <c r="H13"/>
  <c r="H9"/>
  <c r="Z12" i="12"/>
  <c r="Z18"/>
  <c r="AC18"/>
  <c r="Y22"/>
  <c r="AA21"/>
  <c r="AA17"/>
  <c r="AB20"/>
  <c r="AC23"/>
  <c r="AB12"/>
  <c r="AA18"/>
  <c r="Y20"/>
  <c r="AB21"/>
  <c r="Z23"/>
  <c r="AC12"/>
  <c r="Y17"/>
  <c r="AB18"/>
  <c r="Z20"/>
  <c r="AC21"/>
  <c r="AA23"/>
  <c r="AE10"/>
  <c r="AE17"/>
  <c r="AH17"/>
  <c r="AD21"/>
  <c r="AE20"/>
  <c r="AF10"/>
  <c r="AH18"/>
  <c r="AE12"/>
  <c r="AG19"/>
  <c r="AH22"/>
  <c r="AF12"/>
  <c r="AF17"/>
  <c r="AD19"/>
  <c r="AG20"/>
  <c r="AE22"/>
  <c r="AH23"/>
  <c r="AG12"/>
  <c r="AF18"/>
  <c r="AD20"/>
  <c r="AG21"/>
  <c r="AE23"/>
  <c r="W19"/>
  <c r="W17"/>
  <c r="U19"/>
  <c r="X20"/>
  <c r="V22"/>
  <c r="V17"/>
  <c r="W20"/>
  <c r="U18"/>
  <c r="X19"/>
  <c r="T21"/>
  <c r="X21"/>
  <c r="W22"/>
  <c r="V23"/>
  <c r="AD10" i="5"/>
  <c r="AH10"/>
  <c r="AG12"/>
  <c r="AF13"/>
  <c r="AF15"/>
  <c r="AG10"/>
  <c r="AH12"/>
  <c r="AG15"/>
  <c r="Q10" i="3"/>
  <c r="Q15"/>
  <c r="R10"/>
  <c r="J14" i="2"/>
  <c r="AP13" i="5"/>
  <c r="AQ14"/>
  <c r="AP15"/>
  <c r="AO13"/>
  <c r="AP14"/>
  <c r="AO15"/>
  <c r="T10" i="7"/>
  <c r="T13"/>
  <c r="W14"/>
  <c r="J20" i="1"/>
  <c r="H17"/>
  <c r="I22"/>
  <c r="V15" i="3"/>
  <c r="T14"/>
  <c r="X14"/>
  <c r="W15"/>
  <c r="AL18" i="5"/>
  <c r="AJ23"/>
  <c r="AK18"/>
  <c r="AM15"/>
  <c r="AJ22"/>
  <c r="AM22"/>
  <c r="AL19"/>
  <c r="J12" i="1"/>
  <c r="H14"/>
  <c r="H19"/>
  <c r="I17"/>
  <c r="J18"/>
  <c r="I21"/>
  <c r="J22"/>
  <c r="AM19" i="5"/>
  <c r="AM14"/>
  <c r="AI18"/>
  <c r="AM18"/>
  <c r="AL23"/>
  <c r="S17" i="7"/>
  <c r="O22"/>
  <c r="S19"/>
  <c r="O23"/>
  <c r="AH17" i="5"/>
  <c r="AF19"/>
  <c r="AG22"/>
  <c r="S18" i="3"/>
  <c r="R20"/>
  <c r="S23"/>
  <c r="AP17" i="5"/>
  <c r="AO18"/>
  <c r="AR19"/>
  <c r="AP21"/>
  <c r="AN23"/>
  <c r="U18" i="7"/>
  <c r="X19"/>
  <c r="V21"/>
  <c r="X23"/>
  <c r="W18" i="3"/>
  <c r="V19"/>
  <c r="U20"/>
  <c r="X21"/>
  <c r="V23"/>
  <c r="R15" i="7"/>
  <c r="AA15" i="5"/>
  <c r="R12" i="3"/>
  <c r="P14"/>
  <c r="I11" i="6"/>
  <c r="AB15" i="12"/>
  <c r="X15"/>
  <c r="AL13" i="5"/>
  <c r="O13" i="3"/>
  <c r="I13" i="6"/>
  <c r="AE15" i="12"/>
  <c r="Q18" i="7" l="1"/>
  <c r="I20" i="11"/>
  <c r="AO12" i="5"/>
  <c r="AD14" i="12"/>
  <c r="W22" i="3"/>
  <c r="X17"/>
  <c r="W20" i="7"/>
  <c r="V17"/>
  <c r="X22"/>
  <c r="AO22" i="5"/>
  <c r="AQ20"/>
  <c r="P22" i="3"/>
  <c r="S19"/>
  <c r="Q17"/>
  <c r="S22"/>
  <c r="P21"/>
  <c r="AF23" i="5"/>
  <c r="AH21"/>
  <c r="AE20"/>
  <c r="AG18"/>
  <c r="Q21" i="7"/>
  <c r="P18"/>
  <c r="Q20"/>
  <c r="X19" i="3"/>
  <c r="P23"/>
  <c r="L11" i="2"/>
  <c r="I12" i="11"/>
  <c r="I21"/>
  <c r="L19" i="6"/>
  <c r="L14"/>
  <c r="K11"/>
  <c r="AK19" i="5"/>
  <c r="L18" i="6"/>
  <c r="K18"/>
  <c r="I12" i="2"/>
  <c r="I9"/>
  <c r="K13"/>
  <c r="AH14" i="12"/>
  <c r="T17" i="3"/>
  <c r="U22"/>
  <c r="V22"/>
  <c r="U19"/>
  <c r="V18"/>
  <c r="T23" i="7"/>
  <c r="W23"/>
  <c r="U21"/>
  <c r="X18"/>
  <c r="T18"/>
  <c r="AR23" i="5"/>
  <c r="AN19"/>
  <c r="AR22"/>
  <c r="AN22"/>
  <c r="AO17"/>
  <c r="O19" i="3"/>
  <c r="R23"/>
  <c r="O22"/>
  <c r="R19"/>
  <c r="P17"/>
  <c r="AD21" i="5"/>
  <c r="AD17"/>
  <c r="AF22"/>
  <c r="AH20"/>
  <c r="AD20"/>
  <c r="AF18"/>
  <c r="AG17"/>
  <c r="R22" i="7"/>
  <c r="O21"/>
  <c r="Q19"/>
  <c r="P23"/>
  <c r="O20"/>
  <c r="X23" i="3"/>
  <c r="T23"/>
  <c r="U18"/>
  <c r="W23"/>
  <c r="X22"/>
  <c r="T22"/>
  <c r="U21"/>
  <c r="W19"/>
  <c r="U17"/>
  <c r="W22" i="7"/>
  <c r="U20"/>
  <c r="W18"/>
  <c r="U23"/>
  <c r="W21"/>
  <c r="T20"/>
  <c r="V18"/>
  <c r="AQ22" i="5"/>
  <c r="AO20"/>
  <c r="AQ18"/>
  <c r="AO23"/>
  <c r="AQ21"/>
  <c r="AO19"/>
  <c r="AQ17"/>
  <c r="I19" i="2"/>
  <c r="I17"/>
  <c r="R22" i="3"/>
  <c r="P20"/>
  <c r="R18"/>
  <c r="S17"/>
  <c r="O17"/>
  <c r="R21"/>
  <c r="O20"/>
  <c r="Q18"/>
  <c r="AE22" i="5"/>
  <c r="AG20"/>
  <c r="AE18"/>
  <c r="AF17"/>
  <c r="AH22"/>
  <c r="AD22"/>
  <c r="AF20"/>
  <c r="AH18"/>
  <c r="AD18"/>
  <c r="S23" i="7"/>
  <c r="R20"/>
  <c r="O19"/>
  <c r="Q23"/>
  <c r="P20"/>
  <c r="S20"/>
  <c r="R17"/>
  <c r="H22" i="11"/>
  <c r="AP12" i="5"/>
  <c r="J13" i="2"/>
  <c r="P13" i="3"/>
  <c r="U15" i="12"/>
  <c r="AH15"/>
  <c r="AA15"/>
  <c r="I22" i="11"/>
  <c r="P21" i="7"/>
  <c r="Q22"/>
  <c r="S12" i="3"/>
  <c r="Q14"/>
  <c r="I20" i="1"/>
  <c r="J17"/>
  <c r="L14" i="2"/>
  <c r="AR12" i="5"/>
  <c r="AM13"/>
  <c r="H22" i="1"/>
  <c r="J23"/>
  <c r="I18"/>
  <c r="H12"/>
  <c r="W21" i="3"/>
  <c r="J19" i="1"/>
  <c r="I12"/>
  <c r="AR18" i="5"/>
  <c r="J9" i="2"/>
  <c r="Q21" i="3"/>
  <c r="Q12"/>
  <c r="P12"/>
  <c r="AG15" i="12"/>
  <c r="AG14"/>
  <c r="AF14"/>
  <c r="W15"/>
  <c r="I13" i="11"/>
  <c r="J9"/>
  <c r="H19"/>
  <c r="J18"/>
  <c r="I17"/>
  <c r="I16"/>
  <c r="R23" i="7"/>
  <c r="Q15"/>
  <c r="L11" i="6"/>
  <c r="K13"/>
  <c r="J13"/>
  <c r="I19"/>
  <c r="AB15" i="5"/>
  <c r="Q13" i="3"/>
  <c r="O12"/>
  <c r="H20" i="1"/>
  <c r="I14" i="6"/>
  <c r="AI13" i="5"/>
  <c r="H14" i="11"/>
  <c r="I10" i="1"/>
  <c r="J15"/>
  <c r="AN12" i="5"/>
  <c r="T21" i="3"/>
  <c r="U23"/>
  <c r="X20"/>
  <c r="T20"/>
  <c r="W17"/>
  <c r="T19" i="7"/>
  <c r="T22"/>
  <c r="V20"/>
  <c r="W19"/>
  <c r="U17"/>
  <c r="AQ23" i="5"/>
  <c r="AO21"/>
  <c r="AP20"/>
  <c r="AQ19"/>
  <c r="AN18"/>
  <c r="K22" i="2"/>
  <c r="K16"/>
  <c r="Q20" i="3"/>
  <c r="O18"/>
  <c r="AE23" i="5"/>
  <c r="AG21"/>
  <c r="AE19"/>
  <c r="S18" i="7"/>
  <c r="R21"/>
  <c r="V21" i="3"/>
  <c r="T19"/>
  <c r="V17"/>
  <c r="V20"/>
  <c r="X18"/>
  <c r="T18"/>
  <c r="V23" i="7"/>
  <c r="X21"/>
  <c r="T21"/>
  <c r="V19"/>
  <c r="X17"/>
  <c r="T17"/>
  <c r="V22"/>
  <c r="U22"/>
  <c r="X20"/>
  <c r="U19"/>
  <c r="W17"/>
  <c r="AP23" i="5"/>
  <c r="AR21"/>
  <c r="AN21"/>
  <c r="AP19"/>
  <c r="AR17"/>
  <c r="AN17"/>
  <c r="AP22"/>
  <c r="AR20"/>
  <c r="AN20"/>
  <c r="AP18"/>
  <c r="J21" i="2"/>
  <c r="J18"/>
  <c r="I20"/>
  <c r="Q23" i="3"/>
  <c r="S21"/>
  <c r="O21"/>
  <c r="Q19"/>
  <c r="Q22"/>
  <c r="S20"/>
  <c r="R17"/>
  <c r="AH23" i="5"/>
  <c r="AD23"/>
  <c r="AF21"/>
  <c r="AH19"/>
  <c r="AD19"/>
  <c r="AG23"/>
  <c r="AE21"/>
  <c r="AG19"/>
  <c r="AE17"/>
  <c r="P22" i="7"/>
  <c r="Q17"/>
  <c r="S22"/>
  <c r="O18"/>
  <c r="S21"/>
  <c r="R18"/>
  <c r="O17"/>
  <c r="P19"/>
  <c r="T15"/>
  <c r="W15"/>
  <c r="AJ13" i="5"/>
  <c r="AK13"/>
  <c r="W20" i="3"/>
  <c r="H13" i="1"/>
  <c r="L9" i="2"/>
  <c r="K19"/>
  <c r="I13"/>
  <c r="I11"/>
  <c r="S14" i="3"/>
  <c r="P19"/>
  <c r="T15" i="12"/>
  <c r="V15"/>
  <c r="AE14"/>
  <c r="AF15"/>
  <c r="AC15"/>
  <c r="H12" i="11"/>
  <c r="H21"/>
  <c r="J17"/>
  <c r="J22"/>
  <c r="R19" i="7"/>
  <c r="S15"/>
  <c r="P15"/>
  <c r="J11" i="6"/>
  <c r="I21"/>
  <c r="Y15" i="5"/>
  <c r="I14" i="1"/>
  <c r="R13" i="3"/>
  <c r="K14" i="2"/>
  <c r="J12"/>
  <c r="I19" i="1"/>
  <c r="J14"/>
  <c r="H18"/>
  <c r="L13" i="2"/>
  <c r="L12"/>
  <c r="J11"/>
  <c r="K12"/>
  <c r="K9"/>
  <c r="O23" i="3"/>
  <c r="P18"/>
  <c r="O14"/>
  <c r="R14"/>
  <c r="AD15" i="12"/>
  <c r="Z15"/>
  <c r="Y15"/>
  <c r="H18" i="11"/>
  <c r="I14"/>
  <c r="I9"/>
  <c r="J13"/>
  <c r="J21"/>
  <c r="H20"/>
  <c r="J20"/>
  <c r="P17" i="7"/>
  <c r="O15"/>
  <c r="L20" i="6"/>
  <c r="L16"/>
  <c r="I18"/>
  <c r="K20"/>
  <c r="K16"/>
  <c r="I20"/>
  <c r="I9"/>
  <c r="AC15" i="5"/>
  <c r="Z15"/>
  <c r="S13" i="3"/>
  <c r="J21" i="1"/>
  <c r="J14" i="11"/>
  <c r="H11"/>
  <c r="K11" i="2"/>
  <c r="L13" i="6"/>
  <c r="I14" i="2"/>
  <c r="AQ12" i="5"/>
  <c r="AM21" l="1"/>
  <c r="AK21"/>
  <c r="AL21"/>
  <c r="AJ21"/>
  <c r="AI21"/>
  <c r="AJ20"/>
  <c r="AM20"/>
  <c r="AK20"/>
  <c r="AL20"/>
  <c r="AI20"/>
  <c r="V10" i="3"/>
  <c r="T10"/>
  <c r="U10"/>
  <c r="X10"/>
  <c r="W10"/>
  <c r="J12" i="6"/>
  <c r="L12"/>
  <c r="I12"/>
  <c r="K12"/>
  <c r="Z14" i="12"/>
  <c r="Y14"/>
  <c r="AC14"/>
  <c r="AB14"/>
  <c r="AA14"/>
  <c r="T12" i="3"/>
  <c r="U12"/>
  <c r="V12"/>
  <c r="X12"/>
  <c r="W12"/>
  <c r="U14" i="12"/>
  <c r="V14"/>
  <c r="X14"/>
  <c r="T14"/>
  <c r="W14"/>
  <c r="AE13"/>
  <c r="AD13"/>
  <c r="AH13"/>
  <c r="AF13"/>
  <c r="AG13"/>
  <c r="V13"/>
  <c r="X13"/>
  <c r="W13"/>
  <c r="T13"/>
  <c r="U13"/>
  <c r="J10" i="1"/>
  <c r="V15" i="7"/>
  <c r="U15"/>
  <c r="J17" i="2"/>
  <c r="J22"/>
  <c r="T13" i="3"/>
  <c r="W13"/>
  <c r="V13"/>
  <c r="X13"/>
  <c r="U13"/>
  <c r="AG14" i="5"/>
  <c r="AF14"/>
  <c r="AH14"/>
  <c r="AE14"/>
  <c r="AD14"/>
  <c r="Y13" i="12"/>
  <c r="AC13"/>
  <c r="AA13"/>
  <c r="AB13"/>
  <c r="Z13"/>
  <c r="J20" i="2"/>
  <c r="K18"/>
  <c r="L18"/>
  <c r="L20"/>
  <c r="L22"/>
  <c r="X12" i="7"/>
  <c r="T12"/>
  <c r="V12"/>
  <c r="W12"/>
  <c r="U12"/>
  <c r="AO10" i="5"/>
  <c r="AQ10"/>
  <c r="AR10"/>
  <c r="AN10"/>
  <c r="AP10"/>
  <c r="AJ12"/>
  <c r="AI12"/>
  <c r="AM12"/>
  <c r="AL12"/>
  <c r="AK12"/>
  <c r="AB10" i="12"/>
  <c r="AC10"/>
  <c r="AA10"/>
  <c r="Y10"/>
  <c r="Z10"/>
  <c r="H15" i="1"/>
  <c r="I15"/>
  <c r="H23"/>
  <c r="I23"/>
  <c r="X15" i="7"/>
  <c r="AL17" i="5"/>
  <c r="AJ17"/>
  <c r="AM17"/>
  <c r="AK17"/>
  <c r="AI17"/>
  <c r="I16" i="2"/>
  <c r="I18"/>
  <c r="I21"/>
  <c r="I22"/>
  <c r="J16"/>
  <c r="J19"/>
  <c r="K17"/>
  <c r="K20"/>
  <c r="K21"/>
  <c r="L16"/>
  <c r="L17"/>
  <c r="L19"/>
  <c r="L21"/>
  <c r="AJ10" i="5"/>
  <c r="AK10"/>
  <c r="AI10"/>
  <c r="AM10"/>
  <c r="AL10"/>
  <c r="J13" i="1"/>
  <c r="I13"/>
  <c r="Y14" i="5" l="1"/>
  <c r="AB14"/>
  <c r="Z14"/>
  <c r="AC14"/>
  <c r="AA14"/>
  <c r="Y10"/>
  <c r="Z10"/>
  <c r="AA10"/>
  <c r="AC10"/>
  <c r="AB10"/>
  <c r="T12" i="12" l="1"/>
  <c r="X12"/>
  <c r="W12"/>
  <c r="U12"/>
  <c r="V12"/>
  <c r="X10"/>
  <c r="W10"/>
  <c r="U10"/>
  <c r="T10"/>
  <c r="V10"/>
</calcChain>
</file>

<file path=xl/sharedStrings.xml><?xml version="1.0" encoding="utf-8"?>
<sst xmlns="http://schemas.openxmlformats.org/spreadsheetml/2006/main" count="1255" uniqueCount="132">
  <si>
    <t>Total</t>
  </si>
  <si>
    <t>Micro</t>
  </si>
  <si>
    <t>%</t>
  </si>
  <si>
    <t>&gt;</t>
  </si>
  <si>
    <t>Fast and Exceptional Enterprise Survey – COVID-19</t>
  </si>
  <si>
    <t>&lt;&lt; back</t>
  </si>
  <si>
    <t>Index</t>
  </si>
  <si>
    <t>Size-class</t>
  </si>
  <si>
    <t>Enterprises with number of persons employed &lt; 10 and turnover ≤ 2 millions euros</t>
  </si>
  <si>
    <t>Small</t>
  </si>
  <si>
    <t>Enterprises with number of persons employed  &lt; 50, turnover  ≤ 10 mllions  euros and is not micro enterprise</t>
  </si>
  <si>
    <t>Medium</t>
  </si>
  <si>
    <t>Enterprises with number of persons employed&lt; 250 and  turnover  ≤ 50 mllions euros and is not micro or small enterprise</t>
  </si>
  <si>
    <t>Large</t>
  </si>
  <si>
    <t>Enterprises with number of persons employed  ≥ 250 or turnover &gt; 50 million euros</t>
  </si>
  <si>
    <t>Economic activity</t>
  </si>
  <si>
    <t>Manufacturing and energy</t>
  </si>
  <si>
    <t>Enterprises with main activity in sections B to E of NACE Rev.2</t>
  </si>
  <si>
    <t>Construction and real estate</t>
  </si>
  <si>
    <t>Enterprises with main activity in sections F  and L of NACE Rev.2</t>
  </si>
  <si>
    <t>Trade</t>
  </si>
  <si>
    <t>Enterprises with main activity in section G of NACE Rev.2</t>
  </si>
  <si>
    <t>Transportation and storage</t>
  </si>
  <si>
    <t>Enterprises with main activity in section H of NACE Rev.2</t>
  </si>
  <si>
    <t>Accommodation and food services</t>
  </si>
  <si>
    <t>Enterprises with main activity in section I of NACE Rev.2</t>
  </si>
  <si>
    <t>Information and communication</t>
  </si>
  <si>
    <t>Enterprises with main activity in section J of NACE Rev.2</t>
  </si>
  <si>
    <t>Other services</t>
  </si>
  <si>
    <t>Enterprises with main activity in sections M, N, P, Q, R e S of NACE Rev.2</t>
  </si>
  <si>
    <t>Exporting profile</t>
  </si>
  <si>
    <t>Without exporting profile</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</si>
  <si>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</si>
  <si>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With exporting profile</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</si>
  <si>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</si>
  <si>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t>Table 13. Technical note</t>
  </si>
  <si>
    <t>Aggregation</t>
  </si>
  <si>
    <t>Sample</t>
  </si>
  <si>
    <t>Respondents</t>
  </si>
  <si>
    <t>Respondents as a percentage of the sample</t>
  </si>
  <si>
    <t>Enterprises</t>
  </si>
  <si>
    <t>Persons employed</t>
  </si>
  <si>
    <t>Turnover</t>
  </si>
  <si>
    <t>Number</t>
  </si>
  <si>
    <t>millions €</t>
  </si>
  <si>
    <t>Response rate</t>
  </si>
  <si>
    <t>Unit: %</t>
  </si>
  <si>
    <t>Table 0. Summary of Sample and Answers</t>
  </si>
  <si>
    <t>Unit: number of enterprises</t>
  </si>
  <si>
    <t>Unit: percentage of enterprises</t>
  </si>
  <si>
    <t>Remains, even partially, in production or operation</t>
  </si>
  <si>
    <t>Closed temporarily</t>
  </si>
  <si>
    <t>Closed efinitively</t>
  </si>
  <si>
    <t>Table 2. What is the impact of the following reasons for the definitive closure of your enterprise?</t>
  </si>
  <si>
    <t>Table 12.1 Last week, please indicate under what conditions the company accessed the credit, compared to those previously practiced:</t>
  </si>
  <si>
    <t>Credit from financial institutions</t>
  </si>
  <si>
    <t>Supplier credit</t>
  </si>
  <si>
    <t>Other</t>
  </si>
  <si>
    <t>More burdensome</t>
  </si>
  <si>
    <t>Similar</t>
  </si>
  <si>
    <t>More favourable</t>
  </si>
  <si>
    <t>Does not know / does not answer</t>
  </si>
  <si>
    <t>Not applicable</t>
  </si>
  <si>
    <t>Yes, a reduction</t>
  </si>
  <si>
    <t>Yes, an increase</t>
  </si>
  <si>
    <t>Has no impact</t>
  </si>
  <si>
    <t>Reduction</t>
  </si>
  <si>
    <t>Increase</t>
  </si>
  <si>
    <t>Less than 10%</t>
  </si>
  <si>
    <t>Between 10% and 25%</t>
  </si>
  <si>
    <t>Between 26% and 50%</t>
  </si>
  <si>
    <t>Between 51% and 75%</t>
  </si>
  <si>
    <t>Over 75%</t>
  </si>
  <si>
    <t>It is increasing a lot</t>
  </si>
  <si>
    <t>No change</t>
  </si>
  <si>
    <t>It is decreasing a lot</t>
  </si>
  <si>
    <t xml:space="preserve"> It is increasing slightly</t>
  </si>
  <si>
    <t>It is decreasing slightly</t>
  </si>
  <si>
    <t>Too much impact</t>
  </si>
  <si>
    <t>Some impact</t>
  </si>
  <si>
    <t>No impact</t>
  </si>
  <si>
    <t>Very positive impact</t>
  </si>
  <si>
    <t>Positive impact</t>
  </si>
  <si>
    <t>Negative impact</t>
  </si>
  <si>
    <t>Very negative impact</t>
  </si>
  <si>
    <t>Restrictions in the context of the emergency state</t>
  </si>
  <si>
    <t>Unexpected shortage of staff</t>
  </si>
  <si>
    <t>Supply chain problems</t>
  </si>
  <si>
    <t>Absence of orders/clients</t>
  </si>
  <si>
    <t>Evolution of containment measures</t>
  </si>
  <si>
    <t>Variations of orders / customers</t>
  </si>
  <si>
    <t>Supply chain changes</t>
  </si>
  <si>
    <t>Variations in persons employes of the enterprise</t>
  </si>
  <si>
    <t>Yes</t>
  </si>
  <si>
    <t>No</t>
  </si>
  <si>
    <t>Moratorium for the payment of interests and principal on existing loans</t>
  </si>
  <si>
    <t>Access to new low-interest loans or State guarantees</t>
  </si>
  <si>
    <t>Suspension of the payment of tax and contributory obligations</t>
  </si>
  <si>
    <t>Other measures</t>
  </si>
  <si>
    <t>Has already benefit</t>
  </si>
  <si>
    <t>Planning to benefit</t>
  </si>
  <si>
    <t>Has not benefited or plans to benefit</t>
  </si>
  <si>
    <t>Not eligible</t>
  </si>
  <si>
    <t>Change in the number of persons employed in layoff</t>
  </si>
  <si>
    <t>Variation in the number of permanent contracts</t>
  </si>
  <si>
    <t>Variation in the number of fixed-term contracts</t>
  </si>
  <si>
    <t>In remote working</t>
  </si>
  <si>
    <t>No persons in this situation</t>
  </si>
  <si>
    <t>Very relevant</t>
  </si>
  <si>
    <t>Relevant</t>
  </si>
  <si>
    <t>Little or nothing relevant</t>
  </si>
  <si>
    <t>Availability of individual protection material (masks, visors, disinfectant, etc.)</t>
  </si>
  <si>
    <t>Restrictions on physical space</t>
  </si>
  <si>
    <t>High costs</t>
  </si>
  <si>
    <t>Lack of information on requirements necessary</t>
  </si>
  <si>
    <t>Inexistence in the enterprise of technical capacity in hygiene and safety at work</t>
  </si>
  <si>
    <t>Table 1. What situation best describes your enterprise at the moment of answering the questionnaire?</t>
  </si>
  <si>
    <t>With alternate presence at the enterprise's facilities</t>
  </si>
  <si>
    <t>Table 10. Regarding the hygiene and safety requirements necessary to resume the activity, how do you characterize the relevance of the following situations in the difficulty of complying with these requirements?</t>
  </si>
  <si>
    <t>Table 11. Has your enterprise benefited or is planning to benefit from one or more of the following measures presented by the Government due to the COVID-19 pandemic?</t>
  </si>
  <si>
    <t>Variation in the days of absence because of illness or to support the family</t>
  </si>
  <si>
    <r>
      <t>2</t>
    </r>
    <r>
      <rPr>
        <vertAlign val="superscript"/>
        <sz val="14"/>
        <color theme="8" tint="-0.499984740745262"/>
        <rFont val="Arial"/>
        <family val="2"/>
      </rPr>
      <t>nd</t>
    </r>
    <r>
      <rPr>
        <sz val="14"/>
        <color theme="8" tint="-0.499984740745262"/>
        <rFont val="Arial"/>
        <family val="2"/>
      </rPr>
      <t xml:space="preserve"> fortnight of May 2020</t>
    </r>
  </si>
  <si>
    <r>
      <t>Table 3. In the 2</t>
    </r>
    <r>
      <rPr>
        <vertAlign val="superscript"/>
        <sz val="14"/>
        <color theme="8" tint="-0.499984740745262"/>
        <rFont val="Arial"/>
        <family val="2"/>
      </rPr>
      <t>nd</t>
    </r>
    <r>
      <rPr>
        <sz val="14"/>
        <color theme="8" tint="-0.499984740745262"/>
        <rFont val="Arial"/>
        <family val="2"/>
      </rPr>
      <t xml:space="preserve"> fortnight of May,is the COVID-19 pandemic having an impact on your enterprise's turnover? (compare with the situation expected in the absence of the pandemic effects)</t>
    </r>
  </si>
  <si>
    <r>
      <t>Table 3.1 Please indicate the best estimate for the reduction or increase in your enterprise's turnover, in the 2</t>
    </r>
    <r>
      <rPr>
        <vertAlign val="superscript"/>
        <sz val="14"/>
        <color theme="8" tint="-0.499984740745262"/>
        <rFont val="Arial"/>
        <family val="2"/>
      </rPr>
      <t>nd</t>
    </r>
    <r>
      <rPr>
        <sz val="14"/>
        <color theme="8" tint="-0.499984740745262"/>
        <rFont val="Arial"/>
        <family val="2"/>
      </rPr>
      <t xml:space="preserve"> fortnight of May 2020</t>
    </r>
  </si>
  <si>
    <r>
      <t>Table 4. How is your enterprise's turnover evolving in the 2</t>
    </r>
    <r>
      <rPr>
        <vertAlign val="superscript"/>
        <sz val="14"/>
        <color theme="8" tint="-0.499984740745262"/>
        <rFont val="Arial"/>
        <family val="2"/>
      </rPr>
      <t>nd</t>
    </r>
    <r>
      <rPr>
        <sz val="14"/>
        <color theme="8" tint="-0.499984740745262"/>
        <rFont val="Arial"/>
        <family val="2"/>
      </rPr>
      <t xml:space="preserve"> fortnight of May 2020? (compare with the 1</t>
    </r>
    <r>
      <rPr>
        <vertAlign val="superscript"/>
        <sz val="14"/>
        <color theme="8" tint="-0.499984740745262"/>
        <rFont val="Arial"/>
        <family val="2"/>
      </rPr>
      <t>st</t>
    </r>
    <r>
      <rPr>
        <sz val="14"/>
        <color theme="8" tint="-0.499984740745262"/>
        <rFont val="Arial"/>
        <family val="2"/>
      </rPr>
      <t xml:space="preserve"> fortnight of May 2020)</t>
    </r>
  </si>
  <si>
    <r>
      <t>Table 5. How do you characterize the impact of the following reasons for the evolution of your enerprise's turnover, in the 2</t>
    </r>
    <r>
      <rPr>
        <vertAlign val="superscript"/>
        <sz val="14"/>
        <color theme="8" tint="-0.499984740745262"/>
        <rFont val="Arial"/>
        <family val="2"/>
      </rPr>
      <t>nd</t>
    </r>
    <r>
      <rPr>
        <sz val="14"/>
        <color theme="8" tint="-0.499984740745262"/>
        <rFont val="Arial"/>
        <family val="2"/>
      </rPr>
      <t xml:space="preserve"> fortnight of May 2020? (compare with the 1</t>
    </r>
    <r>
      <rPr>
        <vertAlign val="superscript"/>
        <sz val="14"/>
        <color theme="8" tint="-0.499984740745262"/>
        <rFont val="Arial"/>
        <family val="2"/>
      </rPr>
      <t>st</t>
    </r>
    <r>
      <rPr>
        <sz val="14"/>
        <color theme="8" tint="-0.499984740745262"/>
        <rFont val="Arial"/>
        <family val="2"/>
      </rPr>
      <t xml:space="preserve"> fortnight of May 2020)</t>
    </r>
  </si>
  <si>
    <r>
      <t>Table 6. In the 2</t>
    </r>
    <r>
      <rPr>
        <vertAlign val="superscript"/>
        <sz val="14"/>
        <color theme="8" tint="-0.499984740745262"/>
        <rFont val="Arial"/>
        <family val="2"/>
      </rPr>
      <t>nd</t>
    </r>
    <r>
      <rPr>
        <sz val="14"/>
        <color theme="8" tint="-0.499984740745262"/>
        <rFont val="Arial"/>
        <family val="2"/>
      </rPr>
      <t xml:space="preserve"> fortnight of May, is the COVID-19 pandemic having an impact on the number of persons effectively working in your enterprise? (compare with the situation expected in the absence of the effects of the pandemic)</t>
    </r>
  </si>
  <si>
    <r>
      <t>Table 6.1 Please indicate the best estimate for the reduction or increase in persons employed by your enterprise, in the 2</t>
    </r>
    <r>
      <rPr>
        <vertAlign val="superscript"/>
        <sz val="14"/>
        <color theme="8" tint="-0.499984740745262"/>
        <rFont val="Arial"/>
        <family val="2"/>
      </rPr>
      <t>nd</t>
    </r>
    <r>
      <rPr>
        <sz val="14"/>
        <color theme="8" tint="-0.499984740745262"/>
        <rFont val="Arial"/>
        <family val="2"/>
      </rPr>
      <t xml:space="preserve"> fortnight of May 2020</t>
    </r>
  </si>
  <si>
    <r>
      <t>Table 7. How is evolving the number of persons effectively working in your enterprise in the 2</t>
    </r>
    <r>
      <rPr>
        <vertAlign val="superscript"/>
        <sz val="14"/>
        <color theme="8" tint="-0.499984740745262"/>
        <rFont val="Arial"/>
        <family val="2"/>
      </rPr>
      <t>nd</t>
    </r>
    <r>
      <rPr>
        <sz val="14"/>
        <color theme="8" tint="-0.499984740745262"/>
        <rFont val="Arial"/>
        <family val="2"/>
      </rPr>
      <t xml:space="preserve"> fortnight of May 2020? (compare with the 1</t>
    </r>
    <r>
      <rPr>
        <vertAlign val="superscript"/>
        <sz val="14"/>
        <color theme="8" tint="-0.499984740745262"/>
        <rFont val="Arial"/>
        <family val="2"/>
      </rPr>
      <t>st</t>
    </r>
    <r>
      <rPr>
        <sz val="14"/>
        <color theme="8" tint="-0.499984740745262"/>
        <rFont val="Arial"/>
        <family val="2"/>
      </rPr>
      <t xml:space="preserve"> fortnigh of May 2020)</t>
    </r>
  </si>
  <si>
    <r>
      <t>Table 8. How do you characterize the impact of the following reasons for the evolution of number of persons employed effectively working in your enterprise, in the 2</t>
    </r>
    <r>
      <rPr>
        <vertAlign val="superscript"/>
        <sz val="14"/>
        <color theme="8" tint="-0.499984740745262"/>
        <rFont val="Arial"/>
        <family val="2"/>
      </rPr>
      <t>nd</t>
    </r>
    <r>
      <rPr>
        <sz val="14"/>
        <color theme="8" tint="-0.499984740745262"/>
        <rFont val="Arial"/>
        <family val="2"/>
      </rPr>
      <t xml:space="preserve"> fortnight of May 2020? (compare with the 1</t>
    </r>
    <r>
      <rPr>
        <vertAlign val="superscript"/>
        <sz val="14"/>
        <color theme="8" tint="-0.499984740745262"/>
        <rFont val="Arial"/>
        <family val="2"/>
      </rPr>
      <t>st</t>
    </r>
    <r>
      <rPr>
        <sz val="14"/>
        <color theme="8" tint="-0.499984740745262"/>
        <rFont val="Arial"/>
        <family val="2"/>
      </rPr>
      <t xml:space="preserve"> fortnight of May 2020)</t>
    </r>
  </si>
  <si>
    <r>
      <t>Table 9. Regarding the persons employed effectively working, indicate the percentage of people, in 2</t>
    </r>
    <r>
      <rPr>
        <vertAlign val="superscript"/>
        <sz val="14"/>
        <color theme="8" tint="-0.499984740745262"/>
        <rFont val="Arial"/>
        <family val="2"/>
      </rPr>
      <t>nd</t>
    </r>
    <r>
      <rPr>
        <sz val="14"/>
        <color theme="8" tint="-0.499984740745262"/>
        <rFont val="Arial"/>
        <family val="2"/>
      </rPr>
      <t xml:space="preserve"> fortnight of May 2020, in remote working or working with alternate presence at the enterprise's facilities</t>
    </r>
  </si>
  <si>
    <r>
      <t>Table 12. Due to the effects of the COVID-19 pandemic, did your enterprise increase its use of bank credit or other types of credit, in the 2</t>
    </r>
    <r>
      <rPr>
        <vertAlign val="superscript"/>
        <sz val="14"/>
        <color theme="8" tint="-0.499984740745262"/>
        <rFont val="Arial"/>
        <family val="2"/>
      </rPr>
      <t>nd</t>
    </r>
    <r>
      <rPr>
        <sz val="14"/>
        <color theme="8" tint="-0.499984740745262"/>
        <rFont val="Arial"/>
        <family val="2"/>
      </rPr>
      <t xml:space="preserve"> fortnight of May 2020?</t>
    </r>
  </si>
</sst>
</file>

<file path=xl/styles.xml><?xml version="1.0" encoding="utf-8"?>
<styleSheet xmlns="http://schemas.openxmlformats.org/spreadsheetml/2006/main">
  <numFmts count="2">
    <numFmt numFmtId="164" formatCode="#,##0.0"/>
    <numFmt numFmtId="165" formatCode="0.0"/>
  </numFmts>
  <fonts count="8">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sz val="11"/>
      <name val="Calibri"/>
      <family val="2"/>
      <scheme val="minor"/>
    </font>
    <font>
      <vertAlign val="superscript"/>
      <sz val="14"/>
      <color theme="8" tint="-0.499984740745262"/>
      <name val="Arial"/>
      <family val="2"/>
    </font>
  </fonts>
  <fills count="5">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
      <patternFill patternType="solid">
        <fgColor theme="0"/>
        <bgColor indexed="64"/>
      </patternFill>
    </fill>
  </fills>
  <borders count="96">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style="thin">
        <color theme="0" tint="-0.14993743705557422"/>
      </left>
      <right style="medium">
        <color theme="0" tint="-0.14990691854609822"/>
      </right>
      <top style="thin">
        <color theme="0" tint="-0.14993743705557422"/>
      </top>
      <bottom style="thin">
        <color theme="0" tint="-0.14996795556505021"/>
      </bottom>
      <diagonal/>
    </border>
    <border>
      <left/>
      <right style="medium">
        <color theme="0" tint="-0.14990691854609822"/>
      </right>
      <top/>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764000366222"/>
      </right>
      <top style="thin">
        <color theme="0" tint="-0.14993743705557422"/>
      </top>
      <bottom style="thin">
        <color theme="0" tint="-0.14996795556505021"/>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458815271462"/>
      </right>
      <top style="thin">
        <color theme="0" tint="-0.14993743705557422"/>
      </top>
      <bottom style="thin">
        <color theme="0" tint="-0.14996795556505021"/>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6795556505021"/>
      </bottom>
      <diagonal/>
    </border>
    <border>
      <left style="thin">
        <color theme="0" tint="-0.1499679555650502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90691854609822"/>
      </right>
      <top style="thin">
        <color theme="0" tint="-0.14996795556505021"/>
      </top>
      <bottom style="thin">
        <color theme="0" tint="-0.14996795556505021"/>
      </bottom>
      <diagonal/>
    </border>
    <border>
      <left/>
      <right style="thin">
        <color theme="0" tint="-0.14990691854609822"/>
      </right>
      <top/>
      <bottom/>
      <diagonal/>
    </border>
    <border>
      <left style="thin">
        <color theme="0" tint="-0.14990691854609822"/>
      </left>
      <right style="thin">
        <color theme="0" tint="-0.14990691854609822"/>
      </right>
      <top/>
      <bottom/>
      <diagonal/>
    </border>
    <border>
      <left style="thin">
        <color theme="0" tint="-0.14990691854609822"/>
      </left>
      <right style="medium">
        <color theme="0" tint="-0.14990691854609822"/>
      </right>
      <top/>
      <bottom/>
      <diagonal/>
    </border>
    <border>
      <left style="thin">
        <color theme="0" tint="-0.14990691854609822"/>
      </left>
      <right style="thin">
        <color theme="0" tint="-0.1498764000366222"/>
      </right>
      <top style="thin">
        <color theme="0" tint="-0.14996795556505021"/>
      </top>
      <bottom style="thin">
        <color theme="0" tint="-0.14996795556505021"/>
      </bottom>
      <diagonal/>
    </border>
    <border>
      <left style="thin">
        <color theme="0" tint="-0.14990691854609822"/>
      </left>
      <right style="thin">
        <color theme="0" tint="-0.1498764000366222"/>
      </right>
      <top/>
      <bottom/>
      <diagonal/>
    </border>
    <border>
      <left/>
      <right style="thin">
        <color theme="0" tint="-0.14990691854609822"/>
      </right>
      <top style="thin">
        <color theme="0" tint="-0.14996795556505021"/>
      </top>
      <bottom style="thin">
        <color theme="0" tint="-0.14996795556505021"/>
      </bottom>
      <diagonal/>
    </border>
    <border>
      <left style="medium">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764000366222"/>
      </right>
      <top style="thin">
        <color theme="0" tint="-0.14996795556505021"/>
      </top>
      <bottom style="thin">
        <color theme="0" tint="-0.14996795556505021"/>
      </bottom>
      <diagonal/>
    </border>
    <border>
      <left style="medium">
        <color theme="0" tint="-0.14990691854609822"/>
      </left>
      <right style="thin">
        <color theme="0" tint="-0.14990691854609822"/>
      </right>
      <top/>
      <bottom/>
      <diagonal/>
    </border>
    <border>
      <left style="thin">
        <color theme="0" tint="-0.14990691854609822"/>
      </left>
      <right style="medium">
        <color theme="0" tint="-0.1498764000366222"/>
      </right>
      <top/>
      <bottom/>
      <diagonal/>
    </border>
    <border>
      <left style="medium">
        <color theme="0" tint="-0.14987640003662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458815271462"/>
      </right>
      <top style="thin">
        <color theme="0" tint="-0.14996795556505021"/>
      </top>
      <bottom style="thin">
        <color theme="0" tint="-0.14996795556505021"/>
      </bottom>
      <diagonal/>
    </border>
    <border>
      <left style="medium">
        <color theme="0" tint="-0.1498764000366222"/>
      </left>
      <right style="thin">
        <color theme="0" tint="-0.14990691854609822"/>
      </right>
      <top/>
      <bottom/>
      <diagonal/>
    </border>
    <border>
      <left style="thin">
        <color theme="0" tint="-0.14990691854609822"/>
      </left>
      <right style="medium">
        <color theme="0" tint="-0.1498458815271462"/>
      </right>
      <top/>
      <bottom/>
      <diagonal/>
    </border>
    <border>
      <left/>
      <right style="medium">
        <color theme="0" tint="-0.149906918546098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style="medium">
        <color theme="0" tint="-0.14990691854609822"/>
      </right>
      <top style="thin">
        <color theme="0" tint="-0.14996795556505021"/>
      </top>
      <bottom style="thin">
        <color theme="0" tint="-0.14996795556505021"/>
      </bottom>
      <diagonal/>
    </border>
    <border>
      <left style="medium">
        <color theme="0" tint="-0.149845881527146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1536301767021"/>
      </right>
      <top style="thin">
        <color theme="0" tint="-0.14993743705557422"/>
      </top>
      <bottom style="thin">
        <color theme="0" tint="-0.14993743705557422"/>
      </bottom>
      <diagonal/>
    </border>
    <border>
      <left style="medium">
        <color theme="0" tint="-0.149845881527146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1536301767021"/>
      </right>
      <top style="thin">
        <color theme="0" tint="-0.14993743705557422"/>
      </top>
      <bottom style="thin">
        <color theme="0" tint="-0.14996795556505021"/>
      </bottom>
      <diagonal/>
    </border>
    <border>
      <left style="medium">
        <color theme="0" tint="-0.1498458815271462"/>
      </left>
      <right/>
      <top/>
      <bottom/>
      <diagonal/>
    </border>
    <border>
      <left/>
      <right style="medium">
        <color theme="0" tint="-0.14981536301767021"/>
      </right>
      <top/>
      <bottom/>
      <diagonal/>
    </border>
    <border>
      <left style="medium">
        <color theme="0" tint="-0.149845881527146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1536301767021"/>
      </right>
      <top style="thin">
        <color theme="0" tint="-0.14996795556505021"/>
      </top>
      <bottom style="thin">
        <color theme="0" tint="-0.14996795556505021"/>
      </bottom>
      <diagonal/>
    </border>
    <border>
      <left style="thin">
        <color theme="0" tint="-0.14993743705557422"/>
      </left>
      <right style="thick">
        <color theme="0" tint="-0.14990691854609822"/>
      </right>
      <top style="thin">
        <color theme="0" tint="-0.14993743705557422"/>
      </top>
      <bottom style="thin">
        <color theme="0" tint="-0.14996795556505021"/>
      </bottom>
      <diagonal/>
    </border>
    <border>
      <left style="thin">
        <color theme="0" tint="-0.14993743705557422"/>
      </left>
      <right style="thick">
        <color theme="0" tint="-0.1498458815271462"/>
      </right>
      <top style="thin">
        <color theme="0" tint="-0.14993743705557422"/>
      </top>
      <bottom style="thin">
        <color theme="0" tint="-0.14993743705557422"/>
      </bottom>
      <diagonal/>
    </border>
    <border>
      <left style="thin">
        <color theme="0" tint="-0.14990691854609822"/>
      </left>
      <right/>
      <top style="thin">
        <color theme="0" tint="-0.14996795556505021"/>
      </top>
      <bottom style="thin">
        <color theme="0" tint="-0.14996795556505021"/>
      </bottom>
      <diagonal/>
    </border>
    <border>
      <left style="thin">
        <color theme="0" tint="-0.14990691854609822"/>
      </left>
      <right/>
      <top/>
      <bottom/>
      <diagonal/>
    </border>
    <border>
      <left style="thin">
        <color theme="0" tint="-0.14993743705557422"/>
      </left>
      <right style="thin">
        <color theme="0" tint="-0.1498764000366222"/>
      </right>
      <top style="thin">
        <color theme="0" tint="-0.14993743705557422"/>
      </top>
      <bottom style="thin">
        <color theme="0" tint="-0.14993743705557422"/>
      </bottom>
      <diagonal/>
    </border>
    <border>
      <left style="thin">
        <color theme="0" tint="-0.14993743705557422"/>
      </left>
      <right style="thin">
        <color theme="0" tint="-0.1498764000366222"/>
      </right>
      <top style="thin">
        <color theme="0" tint="-0.14993743705557422"/>
      </top>
      <bottom style="thin">
        <color theme="0" tint="-0.14996795556505021"/>
      </bottom>
      <diagonal/>
    </border>
    <border>
      <left/>
      <right style="thin">
        <color theme="0" tint="-0.1498764000366222"/>
      </right>
      <top/>
      <bottom/>
      <diagonal/>
    </border>
    <border>
      <left style="medium">
        <color theme="0" tint="-0.1498764000366222"/>
      </left>
      <right style="thin">
        <color theme="0" tint="-0.14996795556505021"/>
      </right>
      <top style="thin">
        <color theme="0" tint="-0.14996795556505021"/>
      </top>
      <bottom style="medium">
        <color theme="0" tint="-0.1498458815271462"/>
      </bottom>
      <diagonal/>
    </border>
    <border>
      <left style="thin">
        <color theme="0" tint="-0.14996795556505021"/>
      </left>
      <right style="thin">
        <color theme="0" tint="-0.14996795556505021"/>
      </right>
      <top style="thin">
        <color theme="0" tint="-0.14996795556505021"/>
      </top>
      <bottom style="medium">
        <color theme="0" tint="-0.1498458815271462"/>
      </bottom>
      <diagonal/>
    </border>
    <border>
      <left style="thin">
        <color theme="0" tint="-0.14996795556505021"/>
      </left>
      <right/>
      <top style="thin">
        <color theme="0" tint="-0.14996795556505021"/>
      </top>
      <bottom style="medium">
        <color theme="0" tint="-0.1498458815271462"/>
      </bottom>
      <diagonal/>
    </border>
    <border>
      <left style="thin">
        <color theme="0" tint="-0.14996795556505021"/>
      </left>
      <right style="medium">
        <color theme="0" tint="-0.1498458815271462"/>
      </right>
      <top style="thin">
        <color theme="0" tint="-0.14996795556505021"/>
      </top>
      <bottom style="medium">
        <color theme="0" tint="-0.1498458815271462"/>
      </bottom>
      <diagonal/>
    </border>
    <border>
      <left style="medium">
        <color theme="0" tint="-0.14981536301767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78484450819421"/>
      </right>
      <top style="thin">
        <color theme="0" tint="-0.14993743705557422"/>
      </top>
      <bottom style="thin">
        <color theme="0" tint="-0.14993743705557422"/>
      </bottom>
      <diagonal/>
    </border>
    <border>
      <left style="medium">
        <color theme="0" tint="-0.14981536301767021"/>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78484450819421"/>
      </right>
      <top style="thin">
        <color theme="0" tint="-0.14993743705557422"/>
      </top>
      <bottom style="thin">
        <color theme="0" tint="-0.14996795556505021"/>
      </bottom>
      <diagonal/>
    </border>
    <border>
      <left style="medium">
        <color theme="0" tint="-0.14981536301767021"/>
      </left>
      <right/>
      <top/>
      <bottom/>
      <diagonal/>
    </border>
    <border>
      <left/>
      <right style="thin">
        <color theme="0" tint="-0.14978484450819421"/>
      </right>
      <top/>
      <bottom/>
      <diagonal/>
    </border>
    <border>
      <left style="medium">
        <color theme="0" tint="-0.14981536301767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78484450819421"/>
      </right>
      <top style="thin">
        <color theme="0" tint="-0.14996795556505021"/>
      </top>
      <bottom style="thin">
        <color theme="0" tint="-0.14996795556505021"/>
      </bottom>
      <diagonal/>
    </border>
    <border>
      <left/>
      <right/>
      <top style="thin">
        <color theme="0"/>
      </top>
      <bottom style="thin">
        <color theme="0"/>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s>
  <cellStyleXfs count="2">
    <xf numFmtId="0" fontId="0" fillId="0" borderId="0"/>
    <xf numFmtId="0" fontId="4" fillId="0" borderId="0" applyNumberFormat="0" applyFill="0" applyBorder="0" applyAlignment="0" applyProtection="0"/>
  </cellStyleXfs>
  <cellXfs count="294">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10"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0" fontId="2" fillId="2" borderId="20" xfId="0" applyFont="1" applyFill="1" applyBorder="1" applyAlignment="1">
      <alignment horizontal="center" vertical="center" wrapText="1"/>
    </xf>
    <xf numFmtId="3" fontId="2" fillId="0" borderId="4" xfId="0" applyNumberFormat="1" applyFont="1" applyBorder="1" applyAlignment="1">
      <alignment vertical="center"/>
    </xf>
    <xf numFmtId="164" fontId="2" fillId="2" borderId="6" xfId="0" applyNumberFormat="1" applyFont="1" applyFill="1" applyBorder="1" applyAlignment="1">
      <alignment vertical="center"/>
    </xf>
    <xf numFmtId="164" fontId="2" fillId="0" borderId="6" xfId="0" applyNumberFormat="1" applyFont="1" applyBorder="1" applyAlignment="1">
      <alignment vertical="center"/>
    </xf>
    <xf numFmtId="3" fontId="2" fillId="2" borderId="6" xfId="0" applyNumberFormat="1" applyFont="1" applyFill="1" applyBorder="1" applyAlignment="1">
      <alignment vertical="center"/>
    </xf>
    <xf numFmtId="3" fontId="2" fillId="0" borderId="6" xfId="0" applyNumberFormat="1" applyFont="1" applyBorder="1" applyAlignment="1">
      <alignment vertical="center"/>
    </xf>
    <xf numFmtId="0" fontId="0" fillId="0" borderId="0" xfId="0" applyAlignment="1">
      <alignment horizontal="right"/>
    </xf>
    <xf numFmtId="0" fontId="4" fillId="0" borderId="0" xfId="1" applyFont="1"/>
    <xf numFmtId="0" fontId="2" fillId="0" borderId="1" xfId="0" applyFont="1" applyBorder="1" applyAlignment="1">
      <alignment vertical="center"/>
    </xf>
    <xf numFmtId="164" fontId="2" fillId="0" borderId="0" xfId="0" applyNumberFormat="1" applyFont="1" applyBorder="1" applyAlignment="1">
      <alignment vertical="center"/>
    </xf>
    <xf numFmtId="0" fontId="6" fillId="0" borderId="0" xfId="1" applyFont="1" applyAlignment="1">
      <alignment vertical="center"/>
    </xf>
    <xf numFmtId="164" fontId="2" fillId="0" borderId="4" xfId="0" applyNumberFormat="1" applyFont="1" applyBorder="1" applyAlignment="1">
      <alignment vertical="center"/>
    </xf>
    <xf numFmtId="0" fontId="2" fillId="0" borderId="23" xfId="0" applyFont="1" applyBorder="1" applyAlignment="1">
      <alignment horizontal="left" vertical="center" indent="1"/>
    </xf>
    <xf numFmtId="0" fontId="2" fillId="0" borderId="23"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3" fontId="2" fillId="0" borderId="1" xfId="0" applyNumberFormat="1" applyFont="1" applyBorder="1" applyAlignment="1">
      <alignment horizontal="right" vertical="center"/>
    </xf>
    <xf numFmtId="164" fontId="2" fillId="0" borderId="6" xfId="0" applyNumberFormat="1" applyFont="1" applyBorder="1" applyAlignment="1">
      <alignment horizontal="right" vertical="center"/>
    </xf>
    <xf numFmtId="164" fontId="2" fillId="0" borderId="4" xfId="0" applyNumberFormat="1" applyFont="1" applyBorder="1" applyAlignment="1">
      <alignment horizontal="right" vertical="center"/>
    </xf>
    <xf numFmtId="3" fontId="2" fillId="0" borderId="17" xfId="0" applyNumberFormat="1" applyFont="1" applyBorder="1" applyAlignment="1">
      <alignment vertical="center"/>
    </xf>
    <xf numFmtId="0" fontId="0" fillId="0" borderId="0" xfId="0" applyAlignment="1">
      <alignment horizontal="right" vertical="center"/>
    </xf>
    <xf numFmtId="0" fontId="2" fillId="2" borderId="26" xfId="0" applyFont="1" applyFill="1" applyBorder="1" applyAlignment="1">
      <alignment horizontal="center" vertical="center" wrapText="1"/>
    </xf>
    <xf numFmtId="0" fontId="3" fillId="0" borderId="27" xfId="0" applyFont="1" applyBorder="1" applyAlignment="1">
      <alignment wrapText="1"/>
    </xf>
    <xf numFmtId="3" fontId="2" fillId="2" borderId="28" xfId="0" applyNumberFormat="1" applyFont="1" applyFill="1" applyBorder="1" applyAlignment="1">
      <alignment vertical="center"/>
    </xf>
    <xf numFmtId="1" fontId="2" fillId="0" borderId="27" xfId="0" applyNumberFormat="1" applyFont="1" applyBorder="1" applyAlignment="1">
      <alignment wrapText="1"/>
    </xf>
    <xf numFmtId="3" fontId="2" fillId="0" borderId="28" xfId="0" applyNumberFormat="1" applyFont="1" applyBorder="1" applyAlignment="1">
      <alignment vertical="center"/>
    </xf>
    <xf numFmtId="0" fontId="0" fillId="0" borderId="0" xfId="0" applyBorder="1"/>
    <xf numFmtId="0" fontId="3" fillId="0" borderId="27" xfId="0" applyFont="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33" xfId="0" applyFont="1" applyBorder="1" applyAlignment="1">
      <alignment wrapText="1"/>
    </xf>
    <xf numFmtId="0" fontId="3" fillId="0" borderId="34" xfId="0" applyFont="1" applyBorder="1" applyAlignment="1">
      <alignment wrapText="1"/>
    </xf>
    <xf numFmtId="3" fontId="2" fillId="2" borderId="35" xfId="0" applyNumberFormat="1" applyFont="1" applyFill="1" applyBorder="1" applyAlignment="1">
      <alignment vertical="center"/>
    </xf>
    <xf numFmtId="3" fontId="2" fillId="2" borderId="36" xfId="0" applyNumberFormat="1" applyFont="1" applyFill="1" applyBorder="1" applyAlignment="1">
      <alignment vertical="center"/>
    </xf>
    <xf numFmtId="1" fontId="2" fillId="0" borderId="33" xfId="0" applyNumberFormat="1" applyFont="1" applyBorder="1" applyAlignment="1">
      <alignment wrapText="1"/>
    </xf>
    <xf numFmtId="1" fontId="2" fillId="0" borderId="34" xfId="0" applyNumberFormat="1" applyFont="1" applyBorder="1" applyAlignment="1">
      <alignment wrapText="1"/>
    </xf>
    <xf numFmtId="3" fontId="2" fillId="0" borderId="35" xfId="0" applyNumberFormat="1" applyFont="1" applyBorder="1" applyAlignment="1">
      <alignment vertical="center"/>
    </xf>
    <xf numFmtId="3" fontId="2" fillId="0" borderId="36" xfId="0" applyNumberFormat="1" applyFont="1" applyBorder="1" applyAlignment="1">
      <alignment vertical="center"/>
    </xf>
    <xf numFmtId="0" fontId="3" fillId="0" borderId="33" xfId="0" applyFont="1" applyBorder="1" applyAlignment="1">
      <alignment vertical="center" wrapText="1"/>
    </xf>
    <xf numFmtId="0" fontId="3" fillId="0" borderId="34" xfId="0" applyFont="1" applyBorder="1" applyAlignment="1">
      <alignment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3" fillId="0" borderId="41" xfId="0" applyFont="1" applyBorder="1" applyAlignment="1">
      <alignment wrapText="1"/>
    </xf>
    <xf numFmtId="0" fontId="3" fillId="0" borderId="42" xfId="0" applyFont="1" applyBorder="1" applyAlignment="1">
      <alignment wrapText="1"/>
    </xf>
    <xf numFmtId="3" fontId="2" fillId="2" borderId="43" xfId="0" applyNumberFormat="1" applyFont="1" applyFill="1" applyBorder="1" applyAlignment="1">
      <alignment vertical="center"/>
    </xf>
    <xf numFmtId="3" fontId="2" fillId="2" borderId="44" xfId="0" applyNumberFormat="1" applyFont="1" applyFill="1" applyBorder="1" applyAlignment="1">
      <alignment vertical="center"/>
    </xf>
    <xf numFmtId="1" fontId="2" fillId="0" borderId="41" xfId="0" applyNumberFormat="1" applyFont="1" applyBorder="1" applyAlignment="1">
      <alignment wrapText="1"/>
    </xf>
    <xf numFmtId="1" fontId="2" fillId="0" borderId="42" xfId="0" applyNumberFormat="1" applyFont="1" applyBorder="1" applyAlignment="1">
      <alignment wrapText="1"/>
    </xf>
    <xf numFmtId="3" fontId="2" fillId="0" borderId="43" xfId="0" applyNumberFormat="1" applyFont="1" applyBorder="1" applyAlignment="1">
      <alignment vertical="center"/>
    </xf>
    <xf numFmtId="3" fontId="2" fillId="0" borderId="44" xfId="0" applyNumberFormat="1" applyFont="1" applyBorder="1" applyAlignment="1">
      <alignment vertical="center"/>
    </xf>
    <xf numFmtId="0" fontId="0" fillId="0" borderId="41" xfId="0" applyBorder="1"/>
    <xf numFmtId="3" fontId="2" fillId="0" borderId="42" xfId="0" applyNumberFormat="1" applyFont="1" applyBorder="1" applyAlignment="1">
      <alignment vertical="center"/>
    </xf>
    <xf numFmtId="164" fontId="2" fillId="2" borderId="28" xfId="0" applyNumberFormat="1" applyFont="1" applyFill="1" applyBorder="1" applyAlignment="1">
      <alignment vertical="center"/>
    </xf>
    <xf numFmtId="164" fontId="2" fillId="0" borderId="27" xfId="0" applyNumberFormat="1" applyFont="1" applyBorder="1" applyAlignment="1">
      <alignment wrapText="1"/>
    </xf>
    <xf numFmtId="164" fontId="2" fillId="0" borderId="28" xfId="0" applyNumberFormat="1" applyFont="1" applyBorder="1" applyAlignment="1">
      <alignment vertical="center"/>
    </xf>
    <xf numFmtId="0" fontId="0" fillId="0" borderId="27" xfId="0" applyBorder="1"/>
    <xf numFmtId="164" fontId="2" fillId="2" borderId="35" xfId="0" applyNumberFormat="1" applyFont="1" applyFill="1" applyBorder="1" applyAlignment="1">
      <alignment vertical="center"/>
    </xf>
    <xf numFmtId="164" fontId="2" fillId="2" borderId="36" xfId="0" applyNumberFormat="1" applyFont="1" applyFill="1" applyBorder="1" applyAlignment="1">
      <alignment vertical="center"/>
    </xf>
    <xf numFmtId="164" fontId="2" fillId="0" borderId="33" xfId="0" applyNumberFormat="1" applyFont="1" applyBorder="1" applyAlignment="1">
      <alignment wrapText="1"/>
    </xf>
    <xf numFmtId="164" fontId="2" fillId="0" borderId="34" xfId="0" applyNumberFormat="1" applyFont="1" applyBorder="1" applyAlignment="1">
      <alignment wrapText="1"/>
    </xf>
    <xf numFmtId="164" fontId="2" fillId="0" borderId="35" xfId="0" applyNumberFormat="1" applyFont="1" applyBorder="1" applyAlignment="1">
      <alignment vertical="center"/>
    </xf>
    <xf numFmtId="164" fontId="2" fillId="0" borderId="36" xfId="0" applyNumberFormat="1" applyFont="1" applyBorder="1" applyAlignment="1">
      <alignment vertical="center"/>
    </xf>
    <xf numFmtId="0" fontId="0" fillId="0" borderId="33" xfId="0" applyBorder="1"/>
    <xf numFmtId="0" fontId="0" fillId="0" borderId="34" xfId="0" applyBorder="1"/>
    <xf numFmtId="164" fontId="2" fillId="2" borderId="43" xfId="0" applyNumberFormat="1" applyFont="1" applyFill="1" applyBorder="1" applyAlignment="1">
      <alignment vertical="center"/>
    </xf>
    <xf numFmtId="164" fontId="2" fillId="2" borderId="44" xfId="0" applyNumberFormat="1" applyFont="1" applyFill="1" applyBorder="1" applyAlignment="1">
      <alignment vertical="center"/>
    </xf>
    <xf numFmtId="164" fontId="2" fillId="0" borderId="41" xfId="0" applyNumberFormat="1" applyFont="1" applyBorder="1" applyAlignment="1">
      <alignment wrapText="1"/>
    </xf>
    <xf numFmtId="164" fontId="2" fillId="0" borderId="42" xfId="0" applyNumberFormat="1" applyFont="1" applyBorder="1" applyAlignment="1">
      <alignment wrapText="1"/>
    </xf>
    <xf numFmtId="164" fontId="2" fillId="0" borderId="43" xfId="0" applyNumberFormat="1" applyFont="1" applyBorder="1" applyAlignment="1">
      <alignment vertical="center"/>
    </xf>
    <xf numFmtId="164" fontId="2" fillId="0" borderId="44" xfId="0" applyNumberFormat="1" applyFont="1" applyBorder="1" applyAlignment="1">
      <alignment vertical="center"/>
    </xf>
    <xf numFmtId="0" fontId="0" fillId="0" borderId="42" xfId="0" applyBorder="1"/>
    <xf numFmtId="164" fontId="2" fillId="0" borderId="28" xfId="0" applyNumberFormat="1" applyFont="1" applyBorder="1" applyAlignment="1">
      <alignment horizontal="right" vertical="center"/>
    </xf>
    <xf numFmtId="0" fontId="2" fillId="2" borderId="45" xfId="0" applyFont="1" applyFill="1" applyBorder="1" applyAlignment="1">
      <alignment horizontal="center" vertical="center" wrapText="1"/>
    </xf>
    <xf numFmtId="164" fontId="2" fillId="2" borderId="46" xfId="0" applyNumberFormat="1" applyFont="1" applyFill="1" applyBorder="1" applyAlignment="1">
      <alignment vertical="center"/>
    </xf>
    <xf numFmtId="164" fontId="2" fillId="2" borderId="47" xfId="0" applyNumberFormat="1" applyFont="1" applyFill="1" applyBorder="1" applyAlignment="1">
      <alignment vertical="center"/>
    </xf>
    <xf numFmtId="164" fontId="2" fillId="2" borderId="48" xfId="0" applyNumberFormat="1" applyFont="1" applyFill="1" applyBorder="1" applyAlignment="1">
      <alignment vertical="center"/>
    </xf>
    <xf numFmtId="164" fontId="2" fillId="0" borderId="49" xfId="0" applyNumberFormat="1" applyFont="1" applyBorder="1" applyAlignment="1">
      <alignment wrapText="1"/>
    </xf>
    <xf numFmtId="164" fontId="2" fillId="0" borderId="50" xfId="0" applyNumberFormat="1" applyFont="1" applyBorder="1" applyAlignment="1">
      <alignment wrapText="1"/>
    </xf>
    <xf numFmtId="164" fontId="2" fillId="0" borderId="51" xfId="0" applyNumberFormat="1" applyFont="1" applyBorder="1" applyAlignment="1">
      <alignment wrapText="1"/>
    </xf>
    <xf numFmtId="164" fontId="2" fillId="0" borderId="46" xfId="0" applyNumberFormat="1" applyFont="1" applyBorder="1" applyAlignment="1">
      <alignment vertical="center"/>
    </xf>
    <xf numFmtId="164" fontId="2" fillId="0" borderId="47" xfId="0" applyNumberFormat="1" applyFont="1" applyBorder="1" applyAlignment="1">
      <alignment vertical="center"/>
    </xf>
    <xf numFmtId="164" fontId="2" fillId="0" borderId="48" xfId="0" applyNumberFormat="1" applyFont="1" applyBorder="1" applyAlignment="1">
      <alignment vertical="center"/>
    </xf>
    <xf numFmtId="0" fontId="0" fillId="0" borderId="49" xfId="0" applyBorder="1"/>
    <xf numFmtId="0" fontId="0" fillId="0" borderId="50" xfId="0" applyBorder="1"/>
    <xf numFmtId="0" fontId="0" fillId="0" borderId="51" xfId="0" applyBorder="1"/>
    <xf numFmtId="164" fontId="2" fillId="2" borderId="52" xfId="0" applyNumberFormat="1" applyFont="1" applyFill="1" applyBorder="1" applyAlignment="1">
      <alignment vertical="center"/>
    </xf>
    <xf numFmtId="164" fontId="2" fillId="0" borderId="53" xfId="0" applyNumberFormat="1" applyFont="1" applyBorder="1" applyAlignment="1">
      <alignment wrapText="1"/>
    </xf>
    <xf numFmtId="164" fontId="2" fillId="0" borderId="52" xfId="0" applyNumberFormat="1" applyFont="1" applyBorder="1" applyAlignment="1">
      <alignment vertical="center"/>
    </xf>
    <xf numFmtId="0" fontId="0" fillId="0" borderId="53" xfId="0" applyBorder="1"/>
    <xf numFmtId="3" fontId="2" fillId="2" borderId="1" xfId="0" applyNumberFormat="1" applyFont="1" applyFill="1" applyBorder="1" applyAlignment="1">
      <alignment vertical="center" wrapText="1"/>
    </xf>
    <xf numFmtId="3" fontId="2" fillId="2" borderId="1" xfId="0" applyNumberFormat="1" applyFont="1" applyFill="1" applyBorder="1" applyAlignment="1">
      <alignment horizontal="right" vertical="center" wrapText="1"/>
    </xf>
    <xf numFmtId="0" fontId="3" fillId="0" borderId="0" xfId="0" applyFont="1" applyBorder="1" applyAlignment="1">
      <alignment horizontal="right" vertical="center" wrapText="1"/>
    </xf>
    <xf numFmtId="3" fontId="2" fillId="2" borderId="6" xfId="0" applyNumberFormat="1" applyFont="1" applyFill="1" applyBorder="1" applyAlignment="1">
      <alignment horizontal="right" vertical="center" wrapText="1"/>
    </xf>
    <xf numFmtId="3" fontId="2" fillId="2" borderId="28" xfId="0" applyNumberFormat="1" applyFont="1" applyFill="1" applyBorder="1" applyAlignment="1">
      <alignment horizontal="right" vertical="center" wrapText="1"/>
    </xf>
    <xf numFmtId="0" fontId="3" fillId="0" borderId="27" xfId="0" applyFont="1" applyBorder="1" applyAlignment="1">
      <alignment horizontal="right" vertical="center" wrapText="1"/>
    </xf>
    <xf numFmtId="3" fontId="2" fillId="2" borderId="35" xfId="0" applyNumberFormat="1" applyFont="1" applyFill="1" applyBorder="1" applyAlignment="1">
      <alignment horizontal="right" vertical="center" wrapText="1"/>
    </xf>
    <xf numFmtId="3" fontId="2" fillId="2" borderId="36" xfId="0" applyNumberFormat="1" applyFont="1" applyFill="1" applyBorder="1" applyAlignment="1">
      <alignment horizontal="right" vertical="center" wrapText="1"/>
    </xf>
    <xf numFmtId="0" fontId="3" fillId="0" borderId="33" xfId="0" applyFont="1" applyBorder="1" applyAlignment="1">
      <alignment horizontal="right" vertical="center" wrapText="1"/>
    </xf>
    <xf numFmtId="0" fontId="3" fillId="0" borderId="34" xfId="0" applyFont="1" applyBorder="1" applyAlignment="1">
      <alignment horizontal="right" vertical="center" wrapText="1"/>
    </xf>
    <xf numFmtId="0" fontId="3" fillId="0" borderId="41" xfId="0" applyFont="1" applyBorder="1" applyAlignment="1">
      <alignment vertical="center" wrapText="1"/>
    </xf>
    <xf numFmtId="3" fontId="2" fillId="2" borderId="43" xfId="0" applyNumberFormat="1" applyFont="1" applyFill="1" applyBorder="1" applyAlignment="1">
      <alignment horizontal="right" vertical="center" wrapText="1"/>
    </xf>
    <xf numFmtId="3" fontId="2" fillId="2" borderId="44" xfId="0" applyNumberFormat="1" applyFont="1" applyFill="1" applyBorder="1" applyAlignment="1">
      <alignment horizontal="right" vertical="center" wrapText="1"/>
    </xf>
    <xf numFmtId="0" fontId="3" fillId="0" borderId="41" xfId="0" applyFont="1" applyBorder="1" applyAlignment="1">
      <alignment horizontal="right" vertical="center" wrapText="1"/>
    </xf>
    <xf numFmtId="0" fontId="3" fillId="0" borderId="42" xfId="0" applyFont="1" applyBorder="1" applyAlignment="1">
      <alignment horizontal="right" vertical="center" wrapText="1"/>
    </xf>
    <xf numFmtId="164" fontId="2" fillId="2" borderId="54" xfId="0" applyNumberFormat="1" applyFont="1" applyFill="1" applyBorder="1" applyAlignment="1">
      <alignment vertical="center"/>
    </xf>
    <xf numFmtId="164" fontId="2" fillId="0" borderId="54" xfId="0" applyNumberFormat="1" applyFont="1" applyBorder="1" applyAlignment="1">
      <alignment vertical="center"/>
    </xf>
    <xf numFmtId="164" fontId="2" fillId="2" borderId="55" xfId="0" applyNumberFormat="1" applyFont="1" applyFill="1" applyBorder="1" applyAlignment="1">
      <alignment vertical="center"/>
    </xf>
    <xf numFmtId="164" fontId="2" fillId="2" borderId="56" xfId="0" applyNumberFormat="1" applyFont="1" applyFill="1" applyBorder="1" applyAlignment="1">
      <alignment vertical="center"/>
    </xf>
    <xf numFmtId="164" fontId="2" fillId="0" borderId="57" xfId="0" applyNumberFormat="1" applyFont="1" applyBorder="1" applyAlignment="1">
      <alignment wrapText="1"/>
    </xf>
    <xf numFmtId="164" fontId="2" fillId="0" borderId="58" xfId="0" applyNumberFormat="1" applyFont="1" applyBorder="1" applyAlignment="1">
      <alignment wrapText="1"/>
    </xf>
    <xf numFmtId="164" fontId="2" fillId="0" borderId="55" xfId="0" applyNumberFormat="1" applyFont="1" applyBorder="1" applyAlignment="1">
      <alignment vertical="center"/>
    </xf>
    <xf numFmtId="164" fontId="2" fillId="0" borderId="56" xfId="0" applyNumberFormat="1" applyFont="1" applyBorder="1" applyAlignment="1">
      <alignment vertical="center"/>
    </xf>
    <xf numFmtId="0" fontId="0" fillId="0" borderId="57" xfId="0" applyBorder="1"/>
    <xf numFmtId="0" fontId="0" fillId="0" borderId="58" xfId="0" applyBorder="1"/>
    <xf numFmtId="164" fontId="2" fillId="2" borderId="59" xfId="0" applyNumberFormat="1" applyFont="1" applyFill="1" applyBorder="1" applyAlignment="1">
      <alignment vertical="center"/>
    </xf>
    <xf numFmtId="164" fontId="2" fillId="2" borderId="60" xfId="0" applyNumberFormat="1" applyFont="1" applyFill="1" applyBorder="1" applyAlignment="1">
      <alignment vertical="center"/>
    </xf>
    <xf numFmtId="164" fontId="2" fillId="0" borderId="61" xfId="0" applyNumberFormat="1" applyFont="1" applyBorder="1" applyAlignment="1">
      <alignment wrapText="1"/>
    </xf>
    <xf numFmtId="164" fontId="2" fillId="0" borderId="62" xfId="0" applyNumberFormat="1" applyFont="1" applyBorder="1" applyAlignment="1">
      <alignment wrapText="1"/>
    </xf>
    <xf numFmtId="164" fontId="2" fillId="0" borderId="59" xfId="0" applyNumberFormat="1" applyFont="1" applyBorder="1" applyAlignment="1">
      <alignment vertical="center"/>
    </xf>
    <xf numFmtId="164" fontId="2" fillId="0" borderId="60" xfId="0" applyNumberFormat="1" applyFont="1" applyBorder="1" applyAlignment="1">
      <alignment vertical="center"/>
    </xf>
    <xf numFmtId="0" fontId="0" fillId="0" borderId="61" xfId="0" applyBorder="1"/>
    <xf numFmtId="0" fontId="0" fillId="0" borderId="62" xfId="0" applyBorder="1"/>
    <xf numFmtId="164" fontId="2" fillId="0" borderId="66" xfId="0" applyNumberFormat="1" applyFont="1" applyBorder="1" applyAlignment="1">
      <alignment vertical="center"/>
    </xf>
    <xf numFmtId="164" fontId="2" fillId="0" borderId="66" xfId="0" applyNumberFormat="1" applyFont="1" applyBorder="1" applyAlignment="1">
      <alignment horizontal="right" vertical="center"/>
    </xf>
    <xf numFmtId="0" fontId="0" fillId="4" borderId="0" xfId="0" applyFill="1"/>
    <xf numFmtId="0" fontId="1" fillId="4" borderId="0" xfId="0" applyFont="1" applyFill="1" applyAlignment="1">
      <alignment vertical="center"/>
    </xf>
    <xf numFmtId="0" fontId="0" fillId="4" borderId="0" xfId="0" applyFill="1" applyAlignment="1">
      <alignment horizontal="right"/>
    </xf>
    <xf numFmtId="0" fontId="2" fillId="4" borderId="0" xfId="0" applyFont="1" applyFill="1" applyAlignment="1">
      <alignment horizontal="left" vertical="center"/>
    </xf>
    <xf numFmtId="0" fontId="0" fillId="4" borderId="0" xfId="0" applyFill="1" applyBorder="1"/>
    <xf numFmtId="0" fontId="0" fillId="4" borderId="27" xfId="0" applyFill="1" applyBorder="1"/>
    <xf numFmtId="0" fontId="2" fillId="4" borderId="0" xfId="0" applyFont="1" applyFill="1" applyBorder="1" applyAlignment="1"/>
    <xf numFmtId="0" fontId="2" fillId="4" borderId="27" xfId="0" applyFont="1" applyFill="1" applyBorder="1" applyAlignment="1"/>
    <xf numFmtId="0" fontId="0" fillId="4" borderId="33" xfId="0" applyFill="1" applyBorder="1"/>
    <xf numFmtId="0" fontId="0" fillId="4" borderId="34" xfId="0" applyFill="1" applyBorder="1"/>
    <xf numFmtId="0" fontId="2" fillId="4" borderId="33" xfId="0" applyFont="1" applyFill="1" applyBorder="1" applyAlignment="1"/>
    <xf numFmtId="0" fontId="2" fillId="4" borderId="34" xfId="0" applyFont="1" applyFill="1" applyBorder="1" applyAlignment="1"/>
    <xf numFmtId="0" fontId="0" fillId="4" borderId="41" xfId="0" applyFill="1" applyBorder="1"/>
    <xf numFmtId="0" fontId="0" fillId="4" borderId="42" xfId="0" applyFill="1" applyBorder="1"/>
    <xf numFmtId="0" fontId="2" fillId="4" borderId="41" xfId="0" applyFont="1" applyFill="1" applyBorder="1" applyAlignment="1"/>
    <xf numFmtId="0" fontId="2" fillId="4" borderId="42" xfId="0" applyFont="1" applyFill="1" applyBorder="1" applyAlignment="1"/>
    <xf numFmtId="0" fontId="2" fillId="2" borderId="69" xfId="0" applyFont="1" applyFill="1" applyBorder="1" applyAlignment="1">
      <alignment horizontal="center" vertical="center" wrapText="1"/>
    </xf>
    <xf numFmtId="0" fontId="2" fillId="2" borderId="70" xfId="0" applyFont="1" applyFill="1" applyBorder="1" applyAlignment="1">
      <alignment horizontal="center" vertical="center" wrapText="1"/>
    </xf>
    <xf numFmtId="0" fontId="0" fillId="4" borderId="71" xfId="0" applyFill="1" applyBorder="1"/>
    <xf numFmtId="0" fontId="0" fillId="4" borderId="72" xfId="0" applyFill="1" applyBorder="1"/>
    <xf numFmtId="0" fontId="2" fillId="4" borderId="71" xfId="0" applyFont="1" applyFill="1" applyBorder="1" applyAlignment="1"/>
    <xf numFmtId="0" fontId="2" fillId="4" borderId="72" xfId="0" applyFont="1" applyFill="1" applyBorder="1" applyAlignment="1"/>
    <xf numFmtId="3" fontId="2" fillId="2" borderId="28" xfId="0" applyNumberFormat="1" applyFont="1" applyFill="1" applyBorder="1" applyAlignment="1">
      <alignment vertical="center" wrapText="1"/>
    </xf>
    <xf numFmtId="3" fontId="2" fillId="2" borderId="35" xfId="0" applyNumberFormat="1" applyFont="1" applyFill="1" applyBorder="1" applyAlignment="1">
      <alignment vertical="center" wrapText="1"/>
    </xf>
    <xf numFmtId="3" fontId="2" fillId="2" borderId="36" xfId="0" applyNumberFormat="1" applyFont="1" applyFill="1" applyBorder="1" applyAlignment="1">
      <alignment vertical="center" wrapText="1"/>
    </xf>
    <xf numFmtId="0" fontId="0" fillId="4" borderId="33" xfId="0" applyFill="1" applyBorder="1" applyAlignment="1"/>
    <xf numFmtId="0" fontId="0" fillId="4" borderId="0" xfId="0" applyFill="1" applyBorder="1" applyAlignment="1"/>
    <xf numFmtId="0" fontId="0" fillId="4" borderId="34" xfId="0" applyFill="1" applyBorder="1" applyAlignment="1"/>
    <xf numFmtId="3" fontId="2" fillId="2" borderId="43" xfId="0" applyNumberFormat="1" applyFont="1" applyFill="1" applyBorder="1" applyAlignment="1">
      <alignment vertical="center" wrapText="1"/>
    </xf>
    <xf numFmtId="3" fontId="2" fillId="2" borderId="44" xfId="0" applyNumberFormat="1" applyFont="1" applyFill="1" applyBorder="1" applyAlignment="1">
      <alignment vertical="center" wrapText="1"/>
    </xf>
    <xf numFmtId="3" fontId="2" fillId="2" borderId="73" xfId="0" applyNumberFormat="1" applyFont="1" applyFill="1" applyBorder="1" applyAlignment="1">
      <alignment vertical="center" wrapText="1"/>
    </xf>
    <xf numFmtId="3" fontId="2" fillId="2" borderId="74" xfId="0" applyNumberFormat="1" applyFont="1" applyFill="1" applyBorder="1" applyAlignment="1">
      <alignment vertical="center" wrapText="1"/>
    </xf>
    <xf numFmtId="0" fontId="0" fillId="4" borderId="41" xfId="0" applyFill="1" applyBorder="1" applyAlignment="1"/>
    <xf numFmtId="0" fontId="0" fillId="4" borderId="42" xfId="0" applyFill="1" applyBorder="1" applyAlignment="1"/>
    <xf numFmtId="0" fontId="0" fillId="4" borderId="71" xfId="0" applyFill="1" applyBorder="1" applyAlignment="1"/>
    <xf numFmtId="0" fontId="0" fillId="4" borderId="72" xfId="0" applyFill="1" applyBorder="1" applyAlignment="1"/>
    <xf numFmtId="164" fontId="2" fillId="2" borderId="73" xfId="0" applyNumberFormat="1" applyFont="1" applyFill="1" applyBorder="1" applyAlignment="1">
      <alignment vertical="center"/>
    </xf>
    <xf numFmtId="164" fontId="2" fillId="2" borderId="74" xfId="0" applyNumberFormat="1" applyFont="1" applyFill="1" applyBorder="1" applyAlignment="1">
      <alignment vertical="center"/>
    </xf>
    <xf numFmtId="165" fontId="2" fillId="0" borderId="1" xfId="0" applyNumberFormat="1" applyFont="1" applyBorder="1" applyAlignment="1">
      <alignment vertical="center"/>
    </xf>
    <xf numFmtId="165" fontId="2" fillId="0" borderId="28" xfId="0" applyNumberFormat="1" applyFont="1" applyBorder="1" applyAlignment="1">
      <alignment vertical="center"/>
    </xf>
    <xf numFmtId="165" fontId="2" fillId="0" borderId="35" xfId="0" applyNumberFormat="1" applyFont="1" applyBorder="1" applyAlignment="1">
      <alignment vertical="center"/>
    </xf>
    <xf numFmtId="165" fontId="2" fillId="0" borderId="36" xfId="0" applyNumberFormat="1" applyFont="1" applyBorder="1" applyAlignment="1">
      <alignment vertical="center"/>
    </xf>
    <xf numFmtId="165" fontId="2" fillId="0" borderId="43" xfId="0" applyNumberFormat="1" applyFont="1" applyBorder="1" applyAlignment="1">
      <alignment vertical="center"/>
    </xf>
    <xf numFmtId="165" fontId="2" fillId="0" borderId="44" xfId="0" applyNumberFormat="1" applyFont="1" applyBorder="1" applyAlignment="1">
      <alignment vertical="center"/>
    </xf>
    <xf numFmtId="165" fontId="2" fillId="0" borderId="73" xfId="0" applyNumberFormat="1" applyFont="1" applyBorder="1" applyAlignment="1">
      <alignment vertical="center"/>
    </xf>
    <xf numFmtId="165" fontId="2" fillId="0" borderId="74" xfId="0" applyNumberFormat="1" applyFont="1" applyBorder="1" applyAlignment="1">
      <alignment vertical="center"/>
    </xf>
    <xf numFmtId="165" fontId="2" fillId="4" borderId="0" xfId="0" applyNumberFormat="1" applyFont="1" applyFill="1" applyBorder="1" applyAlignment="1"/>
    <xf numFmtId="165" fontId="2" fillId="4" borderId="27" xfId="0" applyNumberFormat="1" applyFont="1" applyFill="1" applyBorder="1" applyAlignment="1"/>
    <xf numFmtId="165" fontId="2" fillId="4" borderId="33" xfId="0" applyNumberFormat="1" applyFont="1" applyFill="1" applyBorder="1" applyAlignment="1"/>
    <xf numFmtId="165" fontId="2" fillId="4" borderId="34" xfId="0" applyNumberFormat="1" applyFont="1" applyFill="1" applyBorder="1" applyAlignment="1"/>
    <xf numFmtId="165" fontId="2" fillId="4" borderId="41" xfId="0" applyNumberFormat="1" applyFont="1" applyFill="1" applyBorder="1" applyAlignment="1"/>
    <xf numFmtId="165" fontId="2" fillId="4" borderId="42" xfId="0" applyNumberFormat="1" applyFont="1" applyFill="1" applyBorder="1" applyAlignment="1"/>
    <xf numFmtId="165" fontId="2" fillId="4" borderId="71" xfId="0" applyNumberFormat="1" applyFont="1" applyFill="1" applyBorder="1" applyAlignment="1"/>
    <xf numFmtId="165" fontId="2" fillId="4" borderId="72" xfId="0" applyNumberFormat="1" applyFont="1" applyFill="1" applyBorder="1" applyAlignment="1"/>
    <xf numFmtId="3" fontId="2" fillId="0" borderId="34" xfId="0" applyNumberFormat="1" applyFont="1" applyBorder="1" applyAlignment="1">
      <alignment vertical="center"/>
    </xf>
    <xf numFmtId="3" fontId="2" fillId="0" borderId="41" xfId="0" applyNumberFormat="1" applyFont="1" applyBorder="1" applyAlignment="1">
      <alignment vertical="center"/>
    </xf>
    <xf numFmtId="164" fontId="2" fillId="0" borderId="35" xfId="0" applyNumberFormat="1" applyFont="1" applyBorder="1" applyAlignment="1">
      <alignment horizontal="right" vertical="center"/>
    </xf>
    <xf numFmtId="164" fontId="2" fillId="0" borderId="36" xfId="0" applyNumberFormat="1" applyFont="1" applyBorder="1" applyAlignment="1">
      <alignment horizontal="right" vertical="center"/>
    </xf>
    <xf numFmtId="164" fontId="2" fillId="0" borderId="44" xfId="0" applyNumberFormat="1" applyFont="1" applyBorder="1" applyAlignment="1">
      <alignment horizontal="right" vertical="center"/>
    </xf>
    <xf numFmtId="3" fontId="2" fillId="0" borderId="27" xfId="0" applyNumberFormat="1" applyFont="1" applyBorder="1" applyAlignment="1">
      <alignment vertical="center"/>
    </xf>
    <xf numFmtId="3" fontId="2" fillId="0" borderId="33" xfId="0" applyNumberFormat="1" applyFont="1" applyBorder="1" applyAlignment="1">
      <alignment vertical="center"/>
    </xf>
    <xf numFmtId="0" fontId="2" fillId="2" borderId="6" xfId="0" applyFont="1" applyFill="1" applyBorder="1" applyAlignment="1">
      <alignment horizontal="center" vertical="center" wrapText="1"/>
    </xf>
    <xf numFmtId="0" fontId="4" fillId="0" borderId="0" xfId="1"/>
    <xf numFmtId="0" fontId="2" fillId="0" borderId="5" xfId="0" applyFont="1" applyBorder="1" applyAlignment="1">
      <alignment horizontal="left" vertical="center" indent="1"/>
    </xf>
    <xf numFmtId="0" fontId="2" fillId="0" borderId="5" xfId="0"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2" borderId="77" xfId="0" applyNumberFormat="1" applyFont="1" applyFill="1" applyBorder="1" applyAlignment="1">
      <alignment vertical="center"/>
    </xf>
    <xf numFmtId="164" fontId="2" fillId="0" borderId="78" xfId="0" applyNumberFormat="1" applyFont="1" applyBorder="1" applyAlignment="1">
      <alignment wrapText="1"/>
    </xf>
    <xf numFmtId="164" fontId="2" fillId="0" borderId="77" xfId="0" applyNumberFormat="1" applyFont="1" applyBorder="1" applyAlignment="1">
      <alignment vertical="center"/>
    </xf>
    <xf numFmtId="0" fontId="0" fillId="0" borderId="78" xfId="0" applyBorder="1"/>
    <xf numFmtId="0" fontId="2" fillId="2" borderId="80" xfId="0" applyFont="1" applyFill="1" applyBorder="1" applyAlignment="1">
      <alignment horizontal="center" vertical="center" wrapText="1"/>
    </xf>
    <xf numFmtId="0" fontId="0" fillId="0" borderId="81" xfId="0" applyBorder="1"/>
    <xf numFmtId="3" fontId="2" fillId="0" borderId="82" xfId="0" applyNumberFormat="1" applyFont="1" applyBorder="1" applyAlignment="1">
      <alignment vertical="center"/>
    </xf>
    <xf numFmtId="3" fontId="2" fillId="0" borderId="83" xfId="0" applyNumberFormat="1" applyFont="1" applyBorder="1" applyAlignment="1">
      <alignment vertical="center"/>
    </xf>
    <xf numFmtId="3" fontId="2" fillId="0" borderId="84" xfId="0" applyNumberFormat="1" applyFont="1" applyBorder="1" applyAlignment="1">
      <alignment vertical="center"/>
    </xf>
    <xf numFmtId="3" fontId="2" fillId="0" borderId="85" xfId="0" applyNumberFormat="1"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88" xfId="0" applyFont="1" applyFill="1" applyBorder="1" applyAlignment="1">
      <alignment horizontal="center" vertical="center" wrapText="1"/>
    </xf>
    <xf numFmtId="0" fontId="2" fillId="2" borderId="89" xfId="0" applyFont="1" applyFill="1" applyBorder="1" applyAlignment="1">
      <alignment horizontal="center" vertical="center" wrapText="1"/>
    </xf>
    <xf numFmtId="0" fontId="0" fillId="4" borderId="90" xfId="0" applyFill="1" applyBorder="1"/>
    <xf numFmtId="0" fontId="0" fillId="4" borderId="91" xfId="0" applyFill="1" applyBorder="1"/>
    <xf numFmtId="3" fontId="2" fillId="2" borderId="92" xfId="0" applyNumberFormat="1" applyFont="1" applyFill="1" applyBorder="1" applyAlignment="1">
      <alignment vertical="center" wrapText="1"/>
    </xf>
    <xf numFmtId="3" fontId="2" fillId="2" borderId="93" xfId="0" applyNumberFormat="1" applyFont="1" applyFill="1" applyBorder="1" applyAlignment="1">
      <alignment vertical="center" wrapText="1"/>
    </xf>
    <xf numFmtId="0" fontId="0" fillId="4" borderId="90" xfId="0" applyFill="1" applyBorder="1" applyAlignment="1"/>
    <xf numFmtId="0" fontId="0" fillId="4" borderId="91" xfId="0" applyFill="1" applyBorder="1" applyAlignment="1"/>
    <xf numFmtId="0" fontId="2" fillId="4" borderId="90" xfId="0" applyFont="1" applyFill="1" applyBorder="1" applyAlignment="1"/>
    <xf numFmtId="0" fontId="2" fillId="4" borderId="91" xfId="0" applyFont="1" applyFill="1" applyBorder="1" applyAlignment="1"/>
    <xf numFmtId="164" fontId="2" fillId="2" borderId="92" xfId="0" applyNumberFormat="1" applyFont="1" applyFill="1" applyBorder="1" applyAlignment="1">
      <alignment vertical="center"/>
    </xf>
    <xf numFmtId="164" fontId="2" fillId="2" borderId="93" xfId="0" applyNumberFormat="1" applyFont="1" applyFill="1" applyBorder="1" applyAlignment="1">
      <alignment vertical="center"/>
    </xf>
    <xf numFmtId="165" fontId="2" fillId="0" borderId="92" xfId="0" applyNumberFormat="1" applyFont="1" applyBorder="1" applyAlignment="1">
      <alignment vertical="center"/>
    </xf>
    <xf numFmtId="165" fontId="2" fillId="0" borderId="93" xfId="0" applyNumberFormat="1" applyFont="1" applyBorder="1" applyAlignment="1">
      <alignment vertical="center"/>
    </xf>
    <xf numFmtId="165" fontId="2" fillId="4" borderId="90" xfId="0" applyNumberFormat="1" applyFont="1" applyFill="1" applyBorder="1" applyAlignment="1"/>
    <xf numFmtId="165" fontId="2" fillId="4" borderId="91" xfId="0" applyNumberFormat="1" applyFont="1" applyFill="1" applyBorder="1" applyAlignment="1"/>
    <xf numFmtId="0" fontId="1" fillId="0" borderId="94" xfId="0" applyFont="1" applyBorder="1" applyAlignment="1">
      <alignment vertical="center"/>
    </xf>
    <xf numFmtId="0" fontId="4" fillId="0" borderId="94" xfId="1" applyBorder="1"/>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49" xfId="0" applyFont="1" applyBorder="1" applyAlignment="1">
      <alignment wrapText="1"/>
    </xf>
    <xf numFmtId="0" fontId="3" fillId="0" borderId="49" xfId="0" applyFont="1" applyBorder="1" applyAlignment="1">
      <alignment vertical="center" wrapText="1"/>
    </xf>
    <xf numFmtId="164" fontId="2" fillId="0" borderId="46" xfId="0" applyNumberFormat="1" applyFont="1" applyBorder="1" applyAlignment="1">
      <alignment horizontal="right" vertical="center"/>
    </xf>
    <xf numFmtId="3" fontId="2" fillId="0" borderId="28" xfId="0" applyNumberFormat="1" applyFont="1" applyBorder="1" applyAlignment="1">
      <alignment horizontal="right" vertical="center"/>
    </xf>
    <xf numFmtId="3" fontId="2" fillId="0" borderId="35" xfId="0" applyNumberFormat="1" applyFont="1" applyBorder="1" applyAlignment="1">
      <alignment horizontal="right" vertical="center"/>
    </xf>
    <xf numFmtId="3" fontId="2" fillId="0" borderId="36" xfId="0" applyNumberFormat="1" applyFont="1" applyBorder="1" applyAlignment="1">
      <alignment horizontal="right" vertical="center"/>
    </xf>
    <xf numFmtId="3" fontId="2" fillId="0" borderId="43" xfId="0" applyNumberFormat="1" applyFont="1" applyBorder="1" applyAlignment="1">
      <alignment horizontal="right" vertical="center"/>
    </xf>
    <xf numFmtId="3" fontId="2" fillId="0" borderId="44" xfId="0" applyNumberFormat="1" applyFont="1" applyBorder="1" applyAlignment="1">
      <alignment horizontal="right" vertical="center"/>
    </xf>
    <xf numFmtId="3" fontId="2" fillId="0" borderId="6" xfId="0" applyNumberFormat="1" applyFont="1" applyBorder="1" applyAlignment="1">
      <alignment horizontal="right" vertical="center"/>
    </xf>
    <xf numFmtId="3" fontId="2" fillId="0" borderId="73" xfId="0" applyNumberFormat="1" applyFont="1" applyBorder="1" applyAlignment="1">
      <alignment vertical="center"/>
    </xf>
    <xf numFmtId="3" fontId="2" fillId="0" borderId="74" xfId="0" applyNumberFormat="1" applyFont="1" applyBorder="1" applyAlignment="1">
      <alignment vertical="center"/>
    </xf>
    <xf numFmtId="3" fontId="2" fillId="0" borderId="92" xfId="0" applyNumberFormat="1" applyFont="1" applyBorder="1" applyAlignment="1">
      <alignment vertical="center"/>
    </xf>
    <xf numFmtId="3" fontId="2" fillId="0" borderId="93" xfId="0" applyNumberFormat="1" applyFont="1" applyBorder="1" applyAlignment="1">
      <alignment vertical="center"/>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79" xfId="0" applyFont="1" applyFill="1" applyBorder="1" applyAlignment="1">
      <alignment horizontal="center" vertical="center" wrapText="1"/>
    </xf>
    <xf numFmtId="0" fontId="2" fillId="2" borderId="9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65" xfId="0" applyFont="1" applyFill="1" applyBorder="1" applyAlignment="1">
      <alignment horizontal="center" vertical="center" wrapText="1"/>
    </xf>
    <xf numFmtId="0" fontId="2" fillId="2" borderId="86"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76"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4"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B25"/>
  <sheetViews>
    <sheetView showGridLines="0" tabSelected="1" zoomScaleNormal="100" workbookViewId="0">
      <selection activeCell="B2" sqref="B2"/>
    </sheetView>
  </sheetViews>
  <sheetFormatPr defaultRowHeight="15"/>
  <cols>
    <col min="1" max="1" width="3.42578125" style="23" customWidth="1"/>
    <col min="2" max="2" width="30" customWidth="1"/>
  </cols>
  <sheetData>
    <row r="1" spans="1:2" ht="18">
      <c r="B1" s="1" t="s">
        <v>4</v>
      </c>
    </row>
    <row r="2" spans="1:2" ht="21">
      <c r="B2" s="1" t="s">
        <v>121</v>
      </c>
    </row>
    <row r="4" spans="1:2" ht="18">
      <c r="B4" s="1" t="s">
        <v>6</v>
      </c>
    </row>
    <row r="6" spans="1:2" ht="19.5" customHeight="1">
      <c r="A6" s="37" t="s">
        <v>3</v>
      </c>
      <c r="B6" s="27" t="str">
        <f>Sample!B4</f>
        <v>Table 0. Summary of Sample and Answers</v>
      </c>
    </row>
    <row r="7" spans="1:2" ht="6.95" customHeight="1">
      <c r="A7" s="37"/>
      <c r="B7" s="27"/>
    </row>
    <row r="8" spans="1:2" ht="19.5" customHeight="1">
      <c r="A8" s="37" t="s">
        <v>3</v>
      </c>
      <c r="B8" s="27" t="str">
        <f>'Q1'!B4</f>
        <v>Table 1. What situation best describes your enterprise at the moment of answering the questionnaire?</v>
      </c>
    </row>
    <row r="9" spans="1:2" ht="19.5" customHeight="1">
      <c r="A9" s="37" t="s">
        <v>3</v>
      </c>
      <c r="B9" s="27" t="str">
        <f>'Q2'!B4</f>
        <v>Table 2. What is the impact of the following reasons for the definitive closure of your enterprise?</v>
      </c>
    </row>
    <row r="10" spans="1:2" ht="19.5" customHeight="1">
      <c r="A10" s="37" t="s">
        <v>3</v>
      </c>
      <c r="B10" s="27" t="str">
        <f>'Q3'!B4</f>
        <v>Table 3. In the 2nd fortnight of May,is the COVID-19 pandemic having an impact on your enterprise's turnover? (compare with the situation expected in the absence of the pandemic effects)</v>
      </c>
    </row>
    <row r="11" spans="1:2" ht="19.5" customHeight="1">
      <c r="A11" s="37" t="s">
        <v>3</v>
      </c>
      <c r="B11" s="27" t="str">
        <f>'Q31'!B4</f>
        <v>Table 3.1 Please indicate the best estimate for the reduction or increase in your enterprise's turnover, in the 2nd fortnight of May 2020</v>
      </c>
    </row>
    <row r="12" spans="1:2" ht="19.5" customHeight="1">
      <c r="A12" s="37" t="s">
        <v>3</v>
      </c>
      <c r="B12" s="27" t="str">
        <f>'Q4'!B4</f>
        <v>Table 4. How is your enterprise's turnover evolving in the 2nd fortnight of May 2020? (compare with the 1st fortnight of May 2020)</v>
      </c>
    </row>
    <row r="13" spans="1:2" ht="19.5" customHeight="1">
      <c r="A13" s="37" t="s">
        <v>3</v>
      </c>
      <c r="B13" s="27" t="str">
        <f>'Q5'!B4</f>
        <v>Table 5. How do you characterize the impact of the following reasons for the evolution of your enerprise's turnover, in the 2nd fortnight of May 2020? (compare with the 1st fortnight of May 2020)</v>
      </c>
    </row>
    <row r="14" spans="1:2" ht="19.5" customHeight="1">
      <c r="A14" s="37" t="s">
        <v>3</v>
      </c>
      <c r="B14" s="27" t="str">
        <f>'Q6'!B4</f>
        <v>Table 6. In the 2nd fortnight of May, is the COVID-19 pandemic having an impact on the number of persons effectively working in your enterprise? (compare with the situation expected in the absence of the effects of the pandemic)</v>
      </c>
    </row>
    <row r="15" spans="1:2" ht="19.5" customHeight="1">
      <c r="A15" s="37" t="s">
        <v>3</v>
      </c>
      <c r="B15" s="27" t="str">
        <f>'Q61'!B4</f>
        <v>Table 6.1 Please indicate the best estimate for the reduction or increase in persons employed by your enterprise, in the 2nd fortnight of May 2020</v>
      </c>
    </row>
    <row r="16" spans="1:2" ht="19.5" customHeight="1">
      <c r="A16" s="37" t="s">
        <v>3</v>
      </c>
      <c r="B16" s="27" t="str">
        <f>'Q7'!B4</f>
        <v>Table 7. How is evolving the number of persons effectively working in your enterprise in the 2nd fortnight of May 2020? (compare with the 1st fortnigh of May 2020)</v>
      </c>
    </row>
    <row r="17" spans="1:2" ht="19.5" customHeight="1">
      <c r="A17" s="37" t="s">
        <v>3</v>
      </c>
      <c r="B17" s="27" t="str">
        <f>'Q8'!B4</f>
        <v>Table 8. How do you characterize the impact of the following reasons for the evolution of number of persons employed effectively working in your enterprise, in the 2nd fortnight of May 2020? (compare with the 1st fortnight of May 2020)</v>
      </c>
    </row>
    <row r="18" spans="1:2" ht="19.5" customHeight="1">
      <c r="A18" s="37" t="s">
        <v>3</v>
      </c>
      <c r="B18" s="27" t="str">
        <f>'Q9'!B4</f>
        <v>Table 9. Regarding the persons employed effectively working, indicate the percentage of people, in 2nd fortnight of May 2020, in remote working or working with alternate presence at the enterprise's facilities</v>
      </c>
    </row>
    <row r="19" spans="1:2" ht="19.5" customHeight="1">
      <c r="A19" s="37" t="s">
        <v>3</v>
      </c>
      <c r="B19" s="27" t="str">
        <f>'Q10'!B4</f>
        <v>Table 10. Regarding the hygiene and safety requirements necessary to resume the activity, how do you characterize the relevance of the following situations in the difficulty of complying with these requirements?</v>
      </c>
    </row>
    <row r="20" spans="1:2" ht="19.5" customHeight="1">
      <c r="A20" s="37" t="s">
        <v>3</v>
      </c>
      <c r="B20" s="27" t="str">
        <f>'Q11'!B4</f>
        <v>Table 11. Has your enterprise benefited or is planning to benefit from one or more of the following measures presented by the Government due to the COVID-19 pandemic?</v>
      </c>
    </row>
    <row r="21" spans="1:2" ht="19.5" customHeight="1">
      <c r="A21" s="37" t="s">
        <v>3</v>
      </c>
      <c r="B21" s="27" t="str">
        <f>'Q12'!B4</f>
        <v>Table 12. Due to the effects of the COVID-19 pandemic, did your enterprise increase its use of bank credit or other types of credit, in the 2nd fortnight of May 2020?</v>
      </c>
    </row>
    <row r="22" spans="1:2" ht="19.5" customHeight="1">
      <c r="A22" s="37" t="s">
        <v>3</v>
      </c>
      <c r="B22" s="27" t="str">
        <f>'Q121'!B4</f>
        <v>Table 12.1 Last week, please indicate under what conditions the company accessed the credit, compared to those previously practiced:</v>
      </c>
    </row>
    <row r="23" spans="1:2" ht="6.95" customHeight="1">
      <c r="A23" s="37"/>
      <c r="B23" s="27"/>
    </row>
    <row r="24" spans="1:2" ht="19.5" customHeight="1">
      <c r="A24" s="37" t="s">
        <v>3</v>
      </c>
      <c r="B24" s="27" t="str">
        <f>Note!B4</f>
        <v>Table 13. Technical note</v>
      </c>
    </row>
    <row r="25" spans="1:2">
      <c r="B25" s="27"/>
    </row>
  </sheetData>
  <hyperlinks>
    <hyperlink ref="B6" location="Sample!A1" display="Sample!A1"/>
    <hyperlink ref="B8" location="'Q1'!A1" display="'Q1'!A1"/>
    <hyperlink ref="B10" location="'Q3'!A1" display="'Q3'!A1"/>
    <hyperlink ref="B11" location="'Q31'!A1" display="'Q31'!A1"/>
    <hyperlink ref="B12" location="'Q4'!A1" display="'Q4'!A1"/>
    <hyperlink ref="B13" location="'Q5'!A1" display="'Q5'!A1"/>
    <hyperlink ref="B14" location="'Q6'!A1" display="'Q6'!A1"/>
    <hyperlink ref="B15" location="'Q7'!A1" display="'Q7'!A1"/>
    <hyperlink ref="B16" location="'Q7'!A1" display="'Q7'!A1"/>
    <hyperlink ref="B19" location="'Q10'!A1" display="'Q10'!A1"/>
    <hyperlink ref="B20" location="'Q11'!A1" display="'Q11'!A1"/>
    <hyperlink ref="B21" location="'Q12'!A1" display="'Q12'!A1"/>
    <hyperlink ref="B24" location="Note!A1" display="Quadro 13. Nota Técnica"/>
    <hyperlink ref="B9" location="'Q2'!A1" display="'Q2'!A1"/>
    <hyperlink ref="B17" location="'Q8'!A1" display="'Q8'!A1"/>
    <hyperlink ref="B18" location="'Q9'!A1" display="'Q9'!A1"/>
    <hyperlink ref="B22" location="'Q121'!A1" display="'Q121'!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X26"/>
  <sheetViews>
    <sheetView showGridLines="0" zoomScaleNormal="100" workbookViewId="0">
      <selection activeCell="B1" sqref="B1"/>
    </sheetView>
  </sheetViews>
  <sheetFormatPr defaultRowHeight="15"/>
  <cols>
    <col min="1" max="1" width="3.42578125" customWidth="1"/>
    <col min="2" max="2" width="28.28515625" customWidth="1"/>
    <col min="3" max="12" width="11.7109375" customWidth="1"/>
    <col min="13" max="13" width="3.42578125" customWidth="1"/>
    <col min="14" max="14" width="27.7109375" customWidth="1"/>
  </cols>
  <sheetData>
    <row r="1" spans="1:24" ht="18">
      <c r="B1" s="1" t="s">
        <v>4</v>
      </c>
    </row>
    <row r="2" spans="1:24" ht="21">
      <c r="A2" s="23"/>
      <c r="B2" s="1" t="s">
        <v>121</v>
      </c>
    </row>
    <row r="3" spans="1:24">
      <c r="B3" s="203" t="s">
        <v>5</v>
      </c>
    </row>
    <row r="4" spans="1:24" ht="18" customHeight="1">
      <c r="B4" s="1" t="s">
        <v>127</v>
      </c>
      <c r="C4" s="1"/>
      <c r="D4" s="1"/>
      <c r="E4" s="1"/>
      <c r="F4" s="1"/>
      <c r="G4" s="1"/>
      <c r="H4" s="1"/>
      <c r="I4" s="1"/>
      <c r="J4" s="1"/>
      <c r="K4" s="1"/>
      <c r="L4" s="1"/>
    </row>
    <row r="5" spans="1:24" ht="4.5" customHeight="1"/>
    <row r="6" spans="1:24">
      <c r="B6" s="16" t="s">
        <v>48</v>
      </c>
      <c r="N6" s="16" t="s">
        <v>49</v>
      </c>
    </row>
    <row r="7" spans="1:24">
      <c r="B7" s="270" t="s">
        <v>36</v>
      </c>
      <c r="C7" s="270" t="s">
        <v>66</v>
      </c>
      <c r="D7" s="270"/>
      <c r="E7" s="270"/>
      <c r="F7" s="270"/>
      <c r="G7" s="272"/>
      <c r="H7" s="277" t="s">
        <v>67</v>
      </c>
      <c r="I7" s="270"/>
      <c r="J7" s="270"/>
      <c r="K7" s="270"/>
      <c r="L7" s="270"/>
      <c r="N7" s="270" t="s">
        <v>36</v>
      </c>
      <c r="O7" s="270" t="s">
        <v>66</v>
      </c>
      <c r="P7" s="270"/>
      <c r="Q7" s="270"/>
      <c r="R7" s="270"/>
      <c r="S7" s="280"/>
      <c r="T7" s="277" t="s">
        <v>67</v>
      </c>
      <c r="U7" s="270"/>
      <c r="V7" s="270"/>
      <c r="W7" s="270"/>
      <c r="X7" s="270"/>
    </row>
    <row r="8" spans="1:24" ht="33.75">
      <c r="B8" s="271"/>
      <c r="C8" s="244" t="s">
        <v>68</v>
      </c>
      <c r="D8" s="244" t="s">
        <v>69</v>
      </c>
      <c r="E8" s="244" t="s">
        <v>70</v>
      </c>
      <c r="F8" s="244" t="s">
        <v>71</v>
      </c>
      <c r="G8" s="38" t="s">
        <v>72</v>
      </c>
      <c r="H8" s="243" t="s">
        <v>68</v>
      </c>
      <c r="I8" s="209" t="s">
        <v>69</v>
      </c>
      <c r="J8" s="209" t="s">
        <v>70</v>
      </c>
      <c r="K8" s="209" t="s">
        <v>71</v>
      </c>
      <c r="L8" s="209" t="s">
        <v>72</v>
      </c>
      <c r="N8" s="271"/>
      <c r="O8" s="244" t="s">
        <v>68</v>
      </c>
      <c r="P8" s="244" t="s">
        <v>69</v>
      </c>
      <c r="Q8" s="244" t="s">
        <v>70</v>
      </c>
      <c r="R8" s="244" t="s">
        <v>71</v>
      </c>
      <c r="S8" s="89" t="s">
        <v>72</v>
      </c>
      <c r="T8" s="243" t="s">
        <v>68</v>
      </c>
      <c r="U8" s="209" t="s">
        <v>69</v>
      </c>
      <c r="V8" s="209" t="s">
        <v>70</v>
      </c>
      <c r="W8" s="209" t="s">
        <v>71</v>
      </c>
      <c r="X8" s="209" t="s">
        <v>72</v>
      </c>
    </row>
    <row r="9" spans="1:24">
      <c r="B9" s="4" t="s">
        <v>0</v>
      </c>
      <c r="C9" s="5"/>
      <c r="D9" s="5"/>
      <c r="E9" s="5"/>
      <c r="F9" s="5"/>
      <c r="G9" s="39"/>
      <c r="H9" s="5"/>
      <c r="I9" s="5"/>
      <c r="J9" s="5"/>
      <c r="K9" s="5"/>
      <c r="L9" s="5"/>
      <c r="N9" s="4" t="s">
        <v>0</v>
      </c>
      <c r="O9" s="5"/>
      <c r="P9" s="5"/>
      <c r="Q9" s="5"/>
      <c r="R9" s="5"/>
      <c r="S9" s="245"/>
      <c r="T9" s="5"/>
      <c r="U9" s="5"/>
      <c r="V9" s="5"/>
      <c r="W9" s="5"/>
      <c r="X9" s="5"/>
    </row>
    <row r="10" spans="1:24">
      <c r="B10" s="6" t="s">
        <v>0</v>
      </c>
      <c r="C10" s="7">
        <v>596</v>
      </c>
      <c r="D10" s="7">
        <v>416</v>
      </c>
      <c r="E10" s="7">
        <v>378</v>
      </c>
      <c r="F10" s="7">
        <v>339</v>
      </c>
      <c r="G10" s="40">
        <v>509</v>
      </c>
      <c r="H10" s="21">
        <v>64</v>
      </c>
      <c r="I10" s="7">
        <v>64</v>
      </c>
      <c r="J10" s="7">
        <v>35</v>
      </c>
      <c r="K10" s="7">
        <v>21</v>
      </c>
      <c r="L10" s="7">
        <v>15</v>
      </c>
      <c r="N10" s="6" t="s">
        <v>0</v>
      </c>
      <c r="O10" s="11">
        <f>C10/(C10+D10+E10+F10+G10)*100</f>
        <v>26.630920464700626</v>
      </c>
      <c r="P10" s="11">
        <f>D10/(D10+E10+F10+G10+C10)*100</f>
        <v>18.588025022341377</v>
      </c>
      <c r="Q10" s="11">
        <f>E10/(E10+F10+G10+C10+D10)*100</f>
        <v>16.890080428954423</v>
      </c>
      <c r="R10" s="11">
        <f>F10/(F10+G10+E10+D10+C10)*100</f>
        <v>15.147453083109919</v>
      </c>
      <c r="S10" s="90">
        <f>G10/(G10+C10+D10+E10+F10)*100</f>
        <v>22.743521000893654</v>
      </c>
      <c r="T10" s="19">
        <f>H10/(H10+I10+J10+K10+L10)*100</f>
        <v>32.1608040201005</v>
      </c>
      <c r="U10" s="11">
        <f>I10/(I10+J10+K10+L10+H10)*100</f>
        <v>32.1608040201005</v>
      </c>
      <c r="V10" s="11">
        <f>J10/(J10+K10+L10+H10+I10)*100</f>
        <v>17.587939698492463</v>
      </c>
      <c r="W10" s="11">
        <f>K10/(K10+L10+J10+I10+H10)*100</f>
        <v>10.552763819095476</v>
      </c>
      <c r="X10" s="11">
        <f>L10/(L10+H10+I10+J10+K10)*100</f>
        <v>7.5376884422110546</v>
      </c>
    </row>
    <row r="11" spans="1:24">
      <c r="B11" s="4" t="s">
        <v>7</v>
      </c>
      <c r="C11" s="8"/>
      <c r="D11" s="8"/>
      <c r="E11" s="8"/>
      <c r="F11" s="8"/>
      <c r="G11" s="41"/>
      <c r="H11" s="8"/>
      <c r="I11" s="8"/>
      <c r="J11" s="8"/>
      <c r="K11" s="8"/>
      <c r="L11" s="8"/>
      <c r="N11" s="4" t="s">
        <v>7</v>
      </c>
      <c r="O11" s="12"/>
      <c r="P11" s="12"/>
      <c r="Q11" s="12"/>
      <c r="R11" s="12"/>
      <c r="S11" s="93"/>
      <c r="T11" s="12"/>
      <c r="U11" s="12"/>
      <c r="V11" s="12"/>
      <c r="W11" s="12"/>
      <c r="X11" s="12"/>
    </row>
    <row r="12" spans="1:24">
      <c r="B12" s="9" t="s">
        <v>1</v>
      </c>
      <c r="C12" s="10">
        <v>38</v>
      </c>
      <c r="D12" s="10">
        <v>60</v>
      </c>
      <c r="E12" s="10">
        <v>65</v>
      </c>
      <c r="F12" s="10">
        <v>58</v>
      </c>
      <c r="G12" s="42">
        <v>119</v>
      </c>
      <c r="H12" s="22">
        <v>5</v>
      </c>
      <c r="I12" s="10">
        <v>8</v>
      </c>
      <c r="J12" s="10">
        <v>4</v>
      </c>
      <c r="K12" s="10">
        <v>2</v>
      </c>
      <c r="L12" s="10">
        <v>1</v>
      </c>
      <c r="N12" s="9" t="s">
        <v>1</v>
      </c>
      <c r="O12" s="13">
        <f t="shared" ref="O12:O15" si="0">C12/(C12+D12+E12+F12+G12)*100</f>
        <v>11.176470588235295</v>
      </c>
      <c r="P12" s="13">
        <f t="shared" ref="P12:P15" si="1">D12/(D12+E12+F12+G12+C12)*100</f>
        <v>17.647058823529413</v>
      </c>
      <c r="Q12" s="13">
        <f t="shared" ref="Q12:Q15" si="2">E12/(E12+F12+G12+C12+D12)*100</f>
        <v>19.117647058823529</v>
      </c>
      <c r="R12" s="13">
        <f t="shared" ref="R12:R15" si="3">F12/(F12+G12+E12+D12+C12)*100</f>
        <v>17.058823529411764</v>
      </c>
      <c r="S12" s="96">
        <f t="shared" ref="S12:S15" si="4">G12/(G12+C12+D12+E12+F12)*100</f>
        <v>35</v>
      </c>
      <c r="T12" s="20">
        <f t="shared" ref="T12:T15" si="5">H12/(H12+I12+J12+K12+L12)*100</f>
        <v>25</v>
      </c>
      <c r="U12" s="13">
        <f t="shared" ref="U12:U15" si="6">I12/(I12+J12+K12+L12+H12)*100</f>
        <v>40</v>
      </c>
      <c r="V12" s="13">
        <f t="shared" ref="V12:V15" si="7">J12/(J12+K12+L12+H12+I12)*100</f>
        <v>20</v>
      </c>
      <c r="W12" s="13">
        <f t="shared" ref="W12:W15" si="8">K12/(K12+L12+J12+I12+H12)*100</f>
        <v>10</v>
      </c>
      <c r="X12" s="13">
        <f t="shared" ref="X12:X15" si="9">L12/(L12+H12+I12+J12+K12)*100</f>
        <v>5</v>
      </c>
    </row>
    <row r="13" spans="1:24">
      <c r="B13" s="9" t="s">
        <v>9</v>
      </c>
      <c r="C13" s="10">
        <v>182</v>
      </c>
      <c r="D13" s="10">
        <v>159</v>
      </c>
      <c r="E13" s="10">
        <v>134</v>
      </c>
      <c r="F13" s="10">
        <v>107</v>
      </c>
      <c r="G13" s="42">
        <v>160</v>
      </c>
      <c r="H13" s="22">
        <v>17</v>
      </c>
      <c r="I13" s="10">
        <v>22</v>
      </c>
      <c r="J13" s="10">
        <v>11</v>
      </c>
      <c r="K13" s="10">
        <v>9</v>
      </c>
      <c r="L13" s="10">
        <v>5</v>
      </c>
      <c r="N13" s="9" t="s">
        <v>9</v>
      </c>
      <c r="O13" s="13">
        <f t="shared" si="0"/>
        <v>24.528301886792452</v>
      </c>
      <c r="P13" s="13">
        <f t="shared" si="1"/>
        <v>21.428571428571427</v>
      </c>
      <c r="Q13" s="13">
        <f t="shared" si="2"/>
        <v>18.059299191374663</v>
      </c>
      <c r="R13" s="13">
        <f t="shared" si="3"/>
        <v>14.420485175202154</v>
      </c>
      <c r="S13" s="96">
        <f t="shared" si="4"/>
        <v>21.563342318059302</v>
      </c>
      <c r="T13" s="20">
        <f t="shared" si="5"/>
        <v>26.5625</v>
      </c>
      <c r="U13" s="13">
        <f t="shared" si="6"/>
        <v>34.375</v>
      </c>
      <c r="V13" s="13">
        <f t="shared" si="7"/>
        <v>17.1875</v>
      </c>
      <c r="W13" s="13">
        <f t="shared" si="8"/>
        <v>14.0625</v>
      </c>
      <c r="X13" s="13">
        <f t="shared" si="9"/>
        <v>7.8125</v>
      </c>
    </row>
    <row r="14" spans="1:24">
      <c r="B14" s="9" t="s">
        <v>11</v>
      </c>
      <c r="C14" s="10">
        <v>240</v>
      </c>
      <c r="D14" s="10">
        <v>112</v>
      </c>
      <c r="E14" s="10">
        <v>108</v>
      </c>
      <c r="F14" s="10">
        <v>102</v>
      </c>
      <c r="G14" s="42">
        <v>161</v>
      </c>
      <c r="H14" s="22">
        <v>25</v>
      </c>
      <c r="I14" s="10">
        <v>17</v>
      </c>
      <c r="J14" s="10">
        <v>11</v>
      </c>
      <c r="K14" s="10">
        <v>8</v>
      </c>
      <c r="L14" s="10">
        <v>5</v>
      </c>
      <c r="N14" s="9" t="s">
        <v>11</v>
      </c>
      <c r="O14" s="13">
        <f>C14/(C14+D14+E14+F14+G14)*100</f>
        <v>33.195020746887963</v>
      </c>
      <c r="P14" s="13">
        <f t="shared" si="1"/>
        <v>15.491009681881051</v>
      </c>
      <c r="Q14" s="13">
        <f t="shared" si="2"/>
        <v>14.937759336099585</v>
      </c>
      <c r="R14" s="13">
        <f t="shared" si="3"/>
        <v>14.107883817427386</v>
      </c>
      <c r="S14" s="96">
        <f t="shared" si="4"/>
        <v>22.268326417704014</v>
      </c>
      <c r="T14" s="20">
        <f t="shared" si="5"/>
        <v>37.878787878787875</v>
      </c>
      <c r="U14" s="13">
        <f t="shared" si="6"/>
        <v>25.757575757575758</v>
      </c>
      <c r="V14" s="13">
        <f t="shared" si="7"/>
        <v>16.666666666666664</v>
      </c>
      <c r="W14" s="13">
        <f t="shared" si="8"/>
        <v>12.121212121212121</v>
      </c>
      <c r="X14" s="13">
        <f t="shared" si="9"/>
        <v>7.5757575757575761</v>
      </c>
    </row>
    <row r="15" spans="1:24">
      <c r="B15" s="9" t="s">
        <v>13</v>
      </c>
      <c r="C15" s="10">
        <v>136</v>
      </c>
      <c r="D15" s="10">
        <v>85</v>
      </c>
      <c r="E15" s="10">
        <v>71</v>
      </c>
      <c r="F15" s="10">
        <v>72</v>
      </c>
      <c r="G15" s="42">
        <v>69</v>
      </c>
      <c r="H15" s="22">
        <v>17</v>
      </c>
      <c r="I15" s="10">
        <v>17</v>
      </c>
      <c r="J15" s="10">
        <v>9</v>
      </c>
      <c r="K15" s="10">
        <v>2</v>
      </c>
      <c r="L15" s="10">
        <v>4</v>
      </c>
      <c r="N15" s="9" t="s">
        <v>13</v>
      </c>
      <c r="O15" s="13">
        <f t="shared" si="0"/>
        <v>31.408775981524251</v>
      </c>
      <c r="P15" s="13">
        <f t="shared" si="1"/>
        <v>19.630484988452658</v>
      </c>
      <c r="Q15" s="13">
        <f t="shared" si="2"/>
        <v>16.397228637413395</v>
      </c>
      <c r="R15" s="13">
        <f t="shared" si="3"/>
        <v>16.628175519630485</v>
      </c>
      <c r="S15" s="96">
        <f t="shared" si="4"/>
        <v>15.935334872979215</v>
      </c>
      <c r="T15" s="20">
        <f t="shared" si="5"/>
        <v>34.693877551020407</v>
      </c>
      <c r="U15" s="13">
        <f t="shared" si="6"/>
        <v>34.693877551020407</v>
      </c>
      <c r="V15" s="13">
        <f t="shared" si="7"/>
        <v>18.367346938775512</v>
      </c>
      <c r="W15" s="13">
        <f t="shared" si="8"/>
        <v>4.0816326530612246</v>
      </c>
      <c r="X15" s="13">
        <f t="shared" si="9"/>
        <v>8.1632653061224492</v>
      </c>
    </row>
    <row r="16" spans="1:24">
      <c r="B16" s="4" t="s">
        <v>15</v>
      </c>
      <c r="C16" s="8"/>
      <c r="D16" s="8"/>
      <c r="E16" s="8"/>
      <c r="F16" s="8"/>
      <c r="G16" s="41"/>
      <c r="H16" s="8"/>
      <c r="I16" s="8"/>
      <c r="J16" s="8"/>
      <c r="K16" s="8"/>
      <c r="L16" s="8"/>
      <c r="N16" s="4" t="s">
        <v>15</v>
      </c>
      <c r="O16" s="12"/>
      <c r="P16" s="12"/>
      <c r="Q16" s="12"/>
      <c r="R16" s="12"/>
      <c r="S16" s="93"/>
      <c r="T16" s="12"/>
      <c r="U16" s="12"/>
      <c r="V16" s="12"/>
      <c r="W16" s="12"/>
      <c r="X16" s="12"/>
    </row>
    <row r="17" spans="2:24">
      <c r="B17" s="9" t="s">
        <v>16</v>
      </c>
      <c r="C17" s="10">
        <v>235</v>
      </c>
      <c r="D17" s="10">
        <v>163</v>
      </c>
      <c r="E17" s="10">
        <v>111</v>
      </c>
      <c r="F17" s="10">
        <v>93</v>
      </c>
      <c r="G17" s="42">
        <v>104</v>
      </c>
      <c r="H17" s="22">
        <v>20</v>
      </c>
      <c r="I17" s="10">
        <v>15</v>
      </c>
      <c r="J17" s="10">
        <v>4</v>
      </c>
      <c r="K17" s="10">
        <v>7</v>
      </c>
      <c r="L17" s="10">
        <v>5</v>
      </c>
      <c r="N17" s="9" t="s">
        <v>16</v>
      </c>
      <c r="O17" s="13">
        <f t="shared" ref="O17:O23" si="10">C17/(C17+D17+E17+F17+G17)*100</f>
        <v>33.286118980169974</v>
      </c>
      <c r="P17" s="13">
        <f t="shared" ref="P17:P23" si="11">D17/(D17+E17+F17+G17+C17)*100</f>
        <v>23.087818696883851</v>
      </c>
      <c r="Q17" s="13">
        <f t="shared" ref="Q17:Q23" si="12">E17/(E17+F17+G17+C17+D17)*100</f>
        <v>15.722379603399434</v>
      </c>
      <c r="R17" s="13">
        <f t="shared" ref="R17:R21" si="13">F17/(F17+G17+E17+D17+C17)*100</f>
        <v>13.172804532577903</v>
      </c>
      <c r="S17" s="96">
        <f t="shared" ref="S17:S23" si="14">G17/(G17+C17+D17+E17+F17)*100</f>
        <v>14.730878186968837</v>
      </c>
      <c r="T17" s="20">
        <f t="shared" ref="T17:T23" si="15">H17/(H17+I17+J17+K17+L17)*100</f>
        <v>39.215686274509807</v>
      </c>
      <c r="U17" s="13">
        <f t="shared" ref="U17:U23" si="16">I17/(I17+J17+K17+L17+H17)*100</f>
        <v>29.411764705882355</v>
      </c>
      <c r="V17" s="13">
        <f t="shared" ref="V17:V23" si="17">J17/(J17+K17+L17+H17+I17)*100</f>
        <v>7.8431372549019605</v>
      </c>
      <c r="W17" s="13">
        <f t="shared" ref="W17:W23" si="18">K17/(K17+L17+J17+I17+H17)*100</f>
        <v>13.725490196078432</v>
      </c>
      <c r="X17" s="13">
        <f t="shared" ref="X17:X23" si="19">L17/(L17+H17+I17+J17+K17)*100</f>
        <v>9.8039215686274517</v>
      </c>
    </row>
    <row r="18" spans="2:24">
      <c r="B18" s="9" t="s">
        <v>18</v>
      </c>
      <c r="C18" s="10">
        <v>73</v>
      </c>
      <c r="D18" s="10">
        <v>35</v>
      </c>
      <c r="E18" s="10">
        <v>28</v>
      </c>
      <c r="F18" s="10">
        <v>25</v>
      </c>
      <c r="G18" s="42">
        <v>16</v>
      </c>
      <c r="H18" s="22">
        <v>6</v>
      </c>
      <c r="I18" s="10">
        <v>6</v>
      </c>
      <c r="J18" s="10">
        <v>2</v>
      </c>
      <c r="K18" s="10">
        <v>2</v>
      </c>
      <c r="L18" s="10">
        <v>1</v>
      </c>
      <c r="N18" s="9" t="s">
        <v>18</v>
      </c>
      <c r="O18" s="13">
        <f t="shared" si="10"/>
        <v>41.242937853107343</v>
      </c>
      <c r="P18" s="13">
        <f t="shared" si="11"/>
        <v>19.774011299435028</v>
      </c>
      <c r="Q18" s="13">
        <f t="shared" si="12"/>
        <v>15.819209039548024</v>
      </c>
      <c r="R18" s="13">
        <f t="shared" si="13"/>
        <v>14.124293785310735</v>
      </c>
      <c r="S18" s="96">
        <f t="shared" si="14"/>
        <v>9.0395480225988702</v>
      </c>
      <c r="T18" s="20">
        <f t="shared" si="15"/>
        <v>35.294117647058826</v>
      </c>
      <c r="U18" s="13">
        <f t="shared" si="16"/>
        <v>35.294117647058826</v>
      </c>
      <c r="V18" s="13">
        <f t="shared" si="17"/>
        <v>11.76470588235294</v>
      </c>
      <c r="W18" s="13">
        <f t="shared" si="18"/>
        <v>11.76470588235294</v>
      </c>
      <c r="X18" s="13">
        <f t="shared" si="19"/>
        <v>5.8823529411764701</v>
      </c>
    </row>
    <row r="19" spans="2:24">
      <c r="B19" s="9" t="s">
        <v>20</v>
      </c>
      <c r="C19" s="10">
        <v>156</v>
      </c>
      <c r="D19" s="10">
        <v>119</v>
      </c>
      <c r="E19" s="10">
        <v>138</v>
      </c>
      <c r="F19" s="10">
        <v>114</v>
      </c>
      <c r="G19" s="42">
        <v>131</v>
      </c>
      <c r="H19" s="22">
        <v>20</v>
      </c>
      <c r="I19" s="10">
        <v>28</v>
      </c>
      <c r="J19" s="10">
        <v>11</v>
      </c>
      <c r="K19" s="10">
        <v>4</v>
      </c>
      <c r="L19" s="10">
        <v>4</v>
      </c>
      <c r="N19" s="9" t="s">
        <v>20</v>
      </c>
      <c r="O19" s="13">
        <f t="shared" si="10"/>
        <v>23.70820668693009</v>
      </c>
      <c r="P19" s="13">
        <f t="shared" si="11"/>
        <v>18.085106382978726</v>
      </c>
      <c r="Q19" s="13">
        <f t="shared" si="12"/>
        <v>20.972644376899694</v>
      </c>
      <c r="R19" s="13">
        <f t="shared" si="13"/>
        <v>17.325227963525837</v>
      </c>
      <c r="S19" s="96">
        <f t="shared" si="14"/>
        <v>19.908814589665656</v>
      </c>
      <c r="T19" s="20">
        <f t="shared" si="15"/>
        <v>29.850746268656714</v>
      </c>
      <c r="U19" s="13">
        <f t="shared" si="16"/>
        <v>41.791044776119399</v>
      </c>
      <c r="V19" s="13">
        <f t="shared" si="17"/>
        <v>16.417910447761194</v>
      </c>
      <c r="W19" s="13">
        <f t="shared" si="18"/>
        <v>5.9701492537313428</v>
      </c>
      <c r="X19" s="13">
        <f t="shared" si="19"/>
        <v>5.9701492537313428</v>
      </c>
    </row>
    <row r="20" spans="2:24">
      <c r="B20" s="9" t="s">
        <v>22</v>
      </c>
      <c r="C20" s="10">
        <v>17</v>
      </c>
      <c r="D20" s="10">
        <v>16</v>
      </c>
      <c r="E20" s="10">
        <v>13</v>
      </c>
      <c r="F20" s="10">
        <v>7</v>
      </c>
      <c r="G20" s="42">
        <v>17</v>
      </c>
      <c r="H20" s="22">
        <v>3</v>
      </c>
      <c r="I20" s="10">
        <v>2</v>
      </c>
      <c r="J20" s="10">
        <v>2</v>
      </c>
      <c r="K20" s="10">
        <v>1</v>
      </c>
      <c r="L20" s="10">
        <v>0</v>
      </c>
      <c r="N20" s="9" t="s">
        <v>22</v>
      </c>
      <c r="O20" s="13">
        <f t="shared" si="10"/>
        <v>24.285714285714285</v>
      </c>
      <c r="P20" s="13">
        <f t="shared" si="11"/>
        <v>22.857142857142858</v>
      </c>
      <c r="Q20" s="13">
        <f t="shared" si="12"/>
        <v>18.571428571428573</v>
      </c>
      <c r="R20" s="13">
        <f t="shared" si="13"/>
        <v>10</v>
      </c>
      <c r="S20" s="96">
        <f t="shared" si="14"/>
        <v>24.285714285714285</v>
      </c>
      <c r="T20" s="20">
        <f t="shared" si="15"/>
        <v>37.5</v>
      </c>
      <c r="U20" s="13">
        <f t="shared" si="16"/>
        <v>25</v>
      </c>
      <c r="V20" s="13">
        <f t="shared" si="17"/>
        <v>25</v>
      </c>
      <c r="W20" s="13">
        <f t="shared" si="18"/>
        <v>12.5</v>
      </c>
      <c r="X20" s="13">
        <f t="shared" si="19"/>
        <v>0</v>
      </c>
    </row>
    <row r="21" spans="2:24">
      <c r="B21" s="9" t="s">
        <v>24</v>
      </c>
      <c r="C21" s="10">
        <v>13</v>
      </c>
      <c r="D21" s="10">
        <v>11</v>
      </c>
      <c r="E21" s="10">
        <v>20</v>
      </c>
      <c r="F21" s="10">
        <v>38</v>
      </c>
      <c r="G21" s="42">
        <v>107</v>
      </c>
      <c r="H21" s="22">
        <v>5</v>
      </c>
      <c r="I21" s="10">
        <v>4</v>
      </c>
      <c r="J21" s="10">
        <v>10</v>
      </c>
      <c r="K21" s="10">
        <v>3</v>
      </c>
      <c r="L21" s="10">
        <v>2</v>
      </c>
      <c r="N21" s="9" t="s">
        <v>24</v>
      </c>
      <c r="O21" s="13">
        <f t="shared" si="10"/>
        <v>6.8783068783068781</v>
      </c>
      <c r="P21" s="13">
        <f t="shared" si="11"/>
        <v>5.8201058201058196</v>
      </c>
      <c r="Q21" s="13">
        <f t="shared" si="12"/>
        <v>10.582010582010582</v>
      </c>
      <c r="R21" s="13">
        <f t="shared" si="13"/>
        <v>20.105820105820104</v>
      </c>
      <c r="S21" s="96">
        <f t="shared" si="14"/>
        <v>56.613756613756614</v>
      </c>
      <c r="T21" s="20">
        <f t="shared" si="15"/>
        <v>20.833333333333336</v>
      </c>
      <c r="U21" s="13">
        <f t="shared" si="16"/>
        <v>16.666666666666664</v>
      </c>
      <c r="V21" s="13">
        <f t="shared" si="17"/>
        <v>41.666666666666671</v>
      </c>
      <c r="W21" s="13">
        <f t="shared" si="18"/>
        <v>12.5</v>
      </c>
      <c r="X21" s="13">
        <f t="shared" si="19"/>
        <v>8.3333333333333321</v>
      </c>
    </row>
    <row r="22" spans="2:24">
      <c r="B22" s="9" t="s">
        <v>26</v>
      </c>
      <c r="C22" s="10">
        <v>11</v>
      </c>
      <c r="D22" s="10">
        <v>10</v>
      </c>
      <c r="E22" s="10">
        <v>11</v>
      </c>
      <c r="F22" s="10">
        <v>13</v>
      </c>
      <c r="G22" s="42">
        <v>18</v>
      </c>
      <c r="H22" s="22">
        <v>1</v>
      </c>
      <c r="I22" s="10">
        <v>1</v>
      </c>
      <c r="J22" s="10">
        <v>2</v>
      </c>
      <c r="K22" s="10">
        <v>2</v>
      </c>
      <c r="L22" s="10">
        <v>1</v>
      </c>
      <c r="N22" s="9" t="s">
        <v>26</v>
      </c>
      <c r="O22" s="13">
        <f t="shared" si="10"/>
        <v>17.460317460317459</v>
      </c>
      <c r="P22" s="13">
        <f t="shared" si="11"/>
        <v>15.873015873015872</v>
      </c>
      <c r="Q22" s="13">
        <f t="shared" si="12"/>
        <v>17.460317460317459</v>
      </c>
      <c r="R22" s="13">
        <f>F22/(F22+G22+E22+D22+C22)*100</f>
        <v>20.634920634920633</v>
      </c>
      <c r="S22" s="96">
        <f t="shared" si="14"/>
        <v>28.571428571428569</v>
      </c>
      <c r="T22" s="20">
        <f t="shared" si="15"/>
        <v>14.285714285714285</v>
      </c>
      <c r="U22" s="13">
        <f t="shared" si="16"/>
        <v>14.285714285714285</v>
      </c>
      <c r="V22" s="13">
        <f t="shared" si="17"/>
        <v>28.571428571428569</v>
      </c>
      <c r="W22" s="13">
        <f t="shared" si="18"/>
        <v>28.571428571428569</v>
      </c>
      <c r="X22" s="13">
        <f t="shared" si="19"/>
        <v>14.285714285714285</v>
      </c>
    </row>
    <row r="23" spans="2:24">
      <c r="B23" s="9" t="s">
        <v>28</v>
      </c>
      <c r="C23" s="10">
        <v>91</v>
      </c>
      <c r="D23" s="10">
        <v>62</v>
      </c>
      <c r="E23" s="10">
        <v>57</v>
      </c>
      <c r="F23" s="10">
        <v>49</v>
      </c>
      <c r="G23" s="42">
        <v>116</v>
      </c>
      <c r="H23" s="22">
        <v>9</v>
      </c>
      <c r="I23" s="10">
        <v>8</v>
      </c>
      <c r="J23" s="10">
        <v>4</v>
      </c>
      <c r="K23" s="10">
        <v>2</v>
      </c>
      <c r="L23" s="10">
        <v>2</v>
      </c>
      <c r="N23" s="9" t="s">
        <v>28</v>
      </c>
      <c r="O23" s="13">
        <f t="shared" si="10"/>
        <v>24.266666666666666</v>
      </c>
      <c r="P23" s="13">
        <f t="shared" si="11"/>
        <v>16.533333333333331</v>
      </c>
      <c r="Q23" s="13">
        <f t="shared" si="12"/>
        <v>15.2</v>
      </c>
      <c r="R23" s="13">
        <f t="shared" ref="R23" si="20">F23/(F23+G23+E23+D23+C23)*100</f>
        <v>13.066666666666665</v>
      </c>
      <c r="S23" s="96">
        <f t="shared" si="14"/>
        <v>30.933333333333334</v>
      </c>
      <c r="T23" s="20">
        <f t="shared" si="15"/>
        <v>36</v>
      </c>
      <c r="U23" s="13">
        <f t="shared" si="16"/>
        <v>32</v>
      </c>
      <c r="V23" s="13">
        <f t="shared" si="17"/>
        <v>16</v>
      </c>
      <c r="W23" s="13">
        <f t="shared" si="18"/>
        <v>8</v>
      </c>
      <c r="X23" s="13">
        <f t="shared" si="19"/>
        <v>8</v>
      </c>
    </row>
    <row r="24" spans="2:24">
      <c r="B24" s="4" t="s">
        <v>30</v>
      </c>
      <c r="C24" s="15"/>
      <c r="D24" s="15"/>
      <c r="E24" s="15"/>
      <c r="F24" s="43"/>
      <c r="G24" s="44"/>
      <c r="H24" s="4"/>
      <c r="I24" s="26"/>
      <c r="J24" s="26"/>
      <c r="L24" s="4"/>
      <c r="N24" s="4" t="s">
        <v>30</v>
      </c>
      <c r="O24" s="15"/>
      <c r="P24" s="15"/>
      <c r="Q24" s="15"/>
      <c r="R24" s="43"/>
      <c r="S24" s="246"/>
      <c r="T24" s="4"/>
      <c r="U24" s="26"/>
      <c r="V24" s="26"/>
      <c r="X24" s="4"/>
    </row>
    <row r="25" spans="2:24">
      <c r="B25" s="9" t="s">
        <v>31</v>
      </c>
      <c r="C25" s="10">
        <v>402</v>
      </c>
      <c r="D25" s="10">
        <v>275</v>
      </c>
      <c r="E25" s="10">
        <v>272</v>
      </c>
      <c r="F25" s="10">
        <v>243</v>
      </c>
      <c r="G25" s="42">
        <v>399</v>
      </c>
      <c r="H25" s="22">
        <v>35</v>
      </c>
      <c r="I25" s="10">
        <v>47</v>
      </c>
      <c r="J25" s="10">
        <v>30</v>
      </c>
      <c r="K25" s="10">
        <v>11</v>
      </c>
      <c r="L25" s="10">
        <v>10</v>
      </c>
      <c r="N25" s="9" t="s">
        <v>31</v>
      </c>
      <c r="O25" s="32">
        <f t="shared" ref="O25:O26" si="21">C25/(C25+D25+E25+F25+G25)*100</f>
        <v>25.267127592708988</v>
      </c>
      <c r="P25" s="32">
        <f t="shared" ref="P25:P26" si="22">D25/(D25+E25+F25+G25+C25)*100</f>
        <v>17.28472658705217</v>
      </c>
      <c r="Q25" s="32">
        <f t="shared" ref="Q25:Q26" si="23">E25/(E25+F25+G25+C25+D25)*100</f>
        <v>17.096165933375236</v>
      </c>
      <c r="R25" s="32">
        <f>F25/(F25+G25+E25+D25+C25)*100</f>
        <v>15.273412947831552</v>
      </c>
      <c r="S25" s="247">
        <f t="shared" ref="S25:S26" si="24">G25/(G25+C25+D25+E25+F25)*100</f>
        <v>25.078566939032054</v>
      </c>
      <c r="T25" s="34">
        <f t="shared" ref="T25:T26" si="25">H25/(H25+I25+J25+K25+L25)*100</f>
        <v>26.315789473684209</v>
      </c>
      <c r="U25" s="32">
        <f t="shared" ref="U25:U26" si="26">I25/(I25+J25+K25+L25+H25)*100</f>
        <v>35.338345864661655</v>
      </c>
      <c r="V25" s="32">
        <f t="shared" ref="V25:V26" si="27">J25/(J25+K25+L25+H25+I25)*100</f>
        <v>22.556390977443609</v>
      </c>
      <c r="W25" s="32">
        <f t="shared" ref="W25:W26" si="28">K25/(K25+L25+J25+I25+H25)*100</f>
        <v>8.2706766917293226</v>
      </c>
      <c r="X25" s="32">
        <f t="shared" ref="X25:X26" si="29">L25/(L25+H25+I25+J25+K25)*100</f>
        <v>7.518796992481203</v>
      </c>
    </row>
    <row r="26" spans="2:24">
      <c r="B26" s="9" t="s">
        <v>33</v>
      </c>
      <c r="C26" s="10">
        <v>194</v>
      </c>
      <c r="D26" s="10">
        <v>141</v>
      </c>
      <c r="E26" s="10">
        <v>106</v>
      </c>
      <c r="F26" s="10">
        <v>96</v>
      </c>
      <c r="G26" s="42">
        <v>110</v>
      </c>
      <c r="H26" s="22">
        <v>29</v>
      </c>
      <c r="I26" s="10">
        <v>17</v>
      </c>
      <c r="J26" s="10">
        <v>5</v>
      </c>
      <c r="K26" s="10">
        <v>10</v>
      </c>
      <c r="L26" s="10">
        <v>5</v>
      </c>
      <c r="N26" s="9" t="s">
        <v>33</v>
      </c>
      <c r="O26" s="32">
        <f t="shared" si="21"/>
        <v>29.984544049459043</v>
      </c>
      <c r="P26" s="32">
        <f t="shared" si="22"/>
        <v>21.792890262751158</v>
      </c>
      <c r="Q26" s="32">
        <f t="shared" si="23"/>
        <v>16.383307573415763</v>
      </c>
      <c r="R26" s="32">
        <f t="shared" ref="R26" si="30">F26/(F26+G26+E26+D26+C26)*100</f>
        <v>14.837712519319938</v>
      </c>
      <c r="S26" s="247">
        <f t="shared" si="24"/>
        <v>17.001545595054097</v>
      </c>
      <c r="T26" s="34">
        <f t="shared" si="25"/>
        <v>43.939393939393938</v>
      </c>
      <c r="U26" s="32">
        <f t="shared" si="26"/>
        <v>25.757575757575758</v>
      </c>
      <c r="V26" s="32">
        <f t="shared" si="27"/>
        <v>7.5757575757575761</v>
      </c>
      <c r="W26" s="32">
        <f t="shared" si="28"/>
        <v>15.151515151515152</v>
      </c>
      <c r="X26" s="32">
        <f t="shared" si="29"/>
        <v>7.5757575757575761</v>
      </c>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11.xml><?xml version="1.0" encoding="utf-8"?>
<worksheet xmlns="http://schemas.openxmlformats.org/spreadsheetml/2006/main" xmlns:r="http://schemas.openxmlformats.org/officeDocument/2006/relationships">
  <dimension ref="A1:P25"/>
  <sheetViews>
    <sheetView showGridLines="0" zoomScaleNormal="100" workbookViewId="0">
      <selection activeCell="B2" sqref="B2"/>
    </sheetView>
  </sheetViews>
  <sheetFormatPr defaultRowHeight="15"/>
  <cols>
    <col min="1" max="1" width="3.42578125" customWidth="1"/>
    <col min="2" max="2" width="28.28515625" customWidth="1"/>
    <col min="3" max="8" width="12.7109375" customWidth="1"/>
    <col min="9" max="9" width="3.42578125" customWidth="1"/>
    <col min="10" max="10" width="27.7109375" customWidth="1"/>
    <col min="11" max="16" width="12.7109375" customWidth="1"/>
  </cols>
  <sheetData>
    <row r="1" spans="1:16" ht="18">
      <c r="B1" s="1" t="s">
        <v>4</v>
      </c>
    </row>
    <row r="2" spans="1:16" ht="21">
      <c r="A2" s="23"/>
      <c r="B2" s="1" t="s">
        <v>121</v>
      </c>
    </row>
    <row r="3" spans="1:16" ht="18">
      <c r="B3" s="203" t="s">
        <v>5</v>
      </c>
      <c r="C3" s="1"/>
    </row>
    <row r="4" spans="1:16" ht="18" customHeight="1">
      <c r="B4" s="1" t="s">
        <v>128</v>
      </c>
      <c r="C4" s="1"/>
      <c r="D4" s="1"/>
      <c r="E4" s="1"/>
      <c r="F4" s="1"/>
      <c r="G4" s="1"/>
      <c r="H4" s="1"/>
    </row>
    <row r="5" spans="1:16" ht="4.5" customHeight="1"/>
    <row r="6" spans="1:16">
      <c r="B6" s="16" t="s">
        <v>48</v>
      </c>
      <c r="J6" s="16" t="s">
        <v>49</v>
      </c>
    </row>
    <row r="7" spans="1:16" ht="22.5">
      <c r="B7" s="3" t="s">
        <v>36</v>
      </c>
      <c r="C7" s="3" t="s">
        <v>73</v>
      </c>
      <c r="D7" s="3" t="s">
        <v>76</v>
      </c>
      <c r="E7" s="3" t="s">
        <v>74</v>
      </c>
      <c r="F7" s="3" t="s">
        <v>77</v>
      </c>
      <c r="G7" s="3" t="s">
        <v>75</v>
      </c>
      <c r="H7" s="3" t="s">
        <v>61</v>
      </c>
      <c r="J7" s="3" t="s">
        <v>36</v>
      </c>
      <c r="K7" s="3" t="s">
        <v>73</v>
      </c>
      <c r="L7" s="3" t="s">
        <v>76</v>
      </c>
      <c r="M7" s="3" t="s">
        <v>74</v>
      </c>
      <c r="N7" s="3" t="s">
        <v>77</v>
      </c>
      <c r="O7" s="3" t="s">
        <v>75</v>
      </c>
      <c r="P7" s="3" t="s">
        <v>61</v>
      </c>
    </row>
    <row r="8" spans="1:16">
      <c r="B8" s="4" t="s">
        <v>0</v>
      </c>
      <c r="C8" s="5"/>
      <c r="D8" s="5"/>
      <c r="E8" s="5"/>
      <c r="F8" s="5"/>
      <c r="G8" s="5"/>
      <c r="H8" s="5"/>
      <c r="J8" s="4" t="s">
        <v>0</v>
      </c>
      <c r="K8" s="5"/>
      <c r="L8" s="5"/>
      <c r="M8" s="5"/>
      <c r="N8" s="5"/>
    </row>
    <row r="9" spans="1:16">
      <c r="B9" s="6" t="s">
        <v>0</v>
      </c>
      <c r="C9" s="7">
        <v>108</v>
      </c>
      <c r="D9" s="7">
        <v>829</v>
      </c>
      <c r="E9" s="7">
        <v>3473</v>
      </c>
      <c r="F9" s="7">
        <v>310</v>
      </c>
      <c r="G9" s="7">
        <v>142</v>
      </c>
      <c r="H9" s="7">
        <v>421</v>
      </c>
      <c r="J9" s="6" t="s">
        <v>0</v>
      </c>
      <c r="K9" s="11">
        <f>C9/(C9+D9+E9+F9+G9+H9)*100</f>
        <v>2.0442930153321974</v>
      </c>
      <c r="L9" s="11">
        <f>D9/(D9+E9+F9+G9+H9+C9)*100</f>
        <v>15.691841756577702</v>
      </c>
      <c r="M9" s="11">
        <f>E9/(E9+F9+G9+H9+D9+C9)*100</f>
        <v>65.73916335415484</v>
      </c>
      <c r="N9" s="11">
        <f>F9/(F9+G9+H9+E9+D9+C9)*100</f>
        <v>5.8678780995646411</v>
      </c>
      <c r="O9" s="11">
        <f>G9/(G9+H9+E9+F9+D9+C9)*100</f>
        <v>2.6878667423812228</v>
      </c>
      <c r="P9" s="11">
        <f>H9/(H9+G9+F9+E9+D9+C9)*100</f>
        <v>7.9689570319894001</v>
      </c>
    </row>
    <row r="10" spans="1:16">
      <c r="B10" s="4" t="s">
        <v>7</v>
      </c>
      <c r="C10" s="8"/>
      <c r="D10" s="8"/>
      <c r="E10" s="8"/>
      <c r="F10" s="8"/>
      <c r="G10" s="8"/>
      <c r="H10" s="8"/>
      <c r="J10" s="4" t="s">
        <v>7</v>
      </c>
      <c r="K10" s="12"/>
      <c r="L10" s="12"/>
      <c r="M10" s="12"/>
      <c r="N10" s="12"/>
      <c r="O10" s="12"/>
      <c r="P10" s="12"/>
    </row>
    <row r="11" spans="1:16">
      <c r="B11" s="9" t="s">
        <v>1</v>
      </c>
      <c r="C11" s="10">
        <v>11</v>
      </c>
      <c r="D11" s="10">
        <v>89</v>
      </c>
      <c r="E11" s="10">
        <v>790</v>
      </c>
      <c r="F11" s="10">
        <v>42</v>
      </c>
      <c r="G11" s="10">
        <v>30</v>
      </c>
      <c r="H11" s="10">
        <v>130</v>
      </c>
      <c r="J11" s="9" t="s">
        <v>1</v>
      </c>
      <c r="K11" s="13">
        <f t="shared" ref="K11:K14" si="0">C11/(C11+D11+E11+F11+G11+H11)*100</f>
        <v>1.0073260073260073</v>
      </c>
      <c r="L11" s="13">
        <f t="shared" ref="L11:L14" si="1">D11/(D11+E11+F11+G11+H11+C11)*100</f>
        <v>8.1501831501831496</v>
      </c>
      <c r="M11" s="13">
        <f t="shared" ref="M11:M14" si="2">E11/(E11+F11+G11+H11+D11+C11)*100</f>
        <v>72.344322344322336</v>
      </c>
      <c r="N11" s="13">
        <f t="shared" ref="N11:N14" si="3">F11/(F11+G11+H11+E11+D11+C11)*100</f>
        <v>3.8461538461538463</v>
      </c>
      <c r="O11" s="13">
        <f t="shared" ref="O11:O14" si="4">G11/(G11+H11+E11+F11+D11+C11)*100</f>
        <v>2.7472527472527473</v>
      </c>
      <c r="P11" s="13">
        <f t="shared" ref="P11:P14" si="5">H11/(H11+G11+F11+E11+D11+C11)*100</f>
        <v>11.904761904761903</v>
      </c>
    </row>
    <row r="12" spans="1:16">
      <c r="B12" s="9" t="s">
        <v>9</v>
      </c>
      <c r="C12" s="10">
        <v>31</v>
      </c>
      <c r="D12" s="10">
        <v>235</v>
      </c>
      <c r="E12" s="10">
        <v>1287</v>
      </c>
      <c r="F12" s="10">
        <v>108</v>
      </c>
      <c r="G12" s="10">
        <v>38</v>
      </c>
      <c r="H12" s="10">
        <v>153</v>
      </c>
      <c r="J12" s="9" t="s">
        <v>9</v>
      </c>
      <c r="K12" s="13">
        <f t="shared" si="0"/>
        <v>1.6738660907127432</v>
      </c>
      <c r="L12" s="13">
        <f t="shared" si="1"/>
        <v>12.688984881209503</v>
      </c>
      <c r="M12" s="13">
        <f t="shared" si="2"/>
        <v>69.492440604751621</v>
      </c>
      <c r="N12" s="13">
        <f t="shared" si="3"/>
        <v>5.8315334773218144</v>
      </c>
      <c r="O12" s="13">
        <f t="shared" si="4"/>
        <v>2.0518358531317493</v>
      </c>
      <c r="P12" s="13">
        <f t="shared" si="5"/>
        <v>8.2613390928725696</v>
      </c>
    </row>
    <row r="13" spans="1:16">
      <c r="B13" s="9" t="s">
        <v>11</v>
      </c>
      <c r="C13" s="10">
        <v>37</v>
      </c>
      <c r="D13" s="10">
        <v>273</v>
      </c>
      <c r="E13" s="10">
        <v>978</v>
      </c>
      <c r="F13" s="10">
        <v>108</v>
      </c>
      <c r="G13" s="10">
        <v>51</v>
      </c>
      <c r="H13" s="10">
        <v>102</v>
      </c>
      <c r="J13" s="9" t="s">
        <v>11</v>
      </c>
      <c r="K13" s="13">
        <f t="shared" si="0"/>
        <v>2.3886378308586185</v>
      </c>
      <c r="L13" s="13">
        <f t="shared" si="1"/>
        <v>17.624273724983862</v>
      </c>
      <c r="M13" s="13">
        <f t="shared" si="2"/>
        <v>63.137508069722401</v>
      </c>
      <c r="N13" s="13">
        <f t="shared" si="3"/>
        <v>6.972240154938671</v>
      </c>
      <c r="O13" s="13">
        <f t="shared" si="4"/>
        <v>3.2924467398321502</v>
      </c>
      <c r="P13" s="13">
        <f t="shared" si="5"/>
        <v>6.5848934796643004</v>
      </c>
    </row>
    <row r="14" spans="1:16">
      <c r="B14" s="9" t="s">
        <v>13</v>
      </c>
      <c r="C14" s="10">
        <v>29</v>
      </c>
      <c r="D14" s="10">
        <v>232</v>
      </c>
      <c r="E14" s="10">
        <v>418</v>
      </c>
      <c r="F14" s="10">
        <v>52</v>
      </c>
      <c r="G14" s="10">
        <v>23</v>
      </c>
      <c r="H14" s="10">
        <v>36</v>
      </c>
      <c r="J14" s="9" t="s">
        <v>13</v>
      </c>
      <c r="K14" s="13">
        <f t="shared" si="0"/>
        <v>3.6708860759493671</v>
      </c>
      <c r="L14" s="13">
        <f t="shared" si="1"/>
        <v>29.367088607594937</v>
      </c>
      <c r="M14" s="13">
        <f t="shared" si="2"/>
        <v>52.911392405063296</v>
      </c>
      <c r="N14" s="13">
        <f t="shared" si="3"/>
        <v>6.5822784810126587</v>
      </c>
      <c r="O14" s="13">
        <f t="shared" si="4"/>
        <v>2.9113924050632911</v>
      </c>
      <c r="P14" s="13">
        <f t="shared" si="5"/>
        <v>4.556962025316456</v>
      </c>
    </row>
    <row r="15" spans="1:16">
      <c r="B15" s="4" t="s">
        <v>15</v>
      </c>
      <c r="C15" s="8"/>
      <c r="D15" s="8"/>
      <c r="E15" s="8"/>
      <c r="F15" s="8"/>
      <c r="G15" s="8"/>
      <c r="H15" s="8"/>
      <c r="J15" s="4" t="s">
        <v>15</v>
      </c>
      <c r="K15" s="8"/>
      <c r="L15" s="8"/>
      <c r="M15" s="8"/>
      <c r="N15" s="8"/>
      <c r="O15" s="8"/>
      <c r="P15" s="8"/>
    </row>
    <row r="16" spans="1:16">
      <c r="B16" s="9" t="s">
        <v>16</v>
      </c>
      <c r="C16" s="10">
        <v>36</v>
      </c>
      <c r="D16" s="10">
        <v>259</v>
      </c>
      <c r="E16" s="10">
        <v>973</v>
      </c>
      <c r="F16" s="10">
        <v>134</v>
      </c>
      <c r="G16" s="10">
        <v>42</v>
      </c>
      <c r="H16" s="10">
        <v>96</v>
      </c>
      <c r="J16" s="9" t="s">
        <v>16</v>
      </c>
      <c r="K16" s="13">
        <f t="shared" ref="K16:K22" si="6">C16/(C16+D16+E16+F16+G16+H16)*100</f>
        <v>2.3376623376623376</v>
      </c>
      <c r="L16" s="13">
        <f t="shared" ref="L16:L22" si="7">D16/(D16+E16+F16+G16+H16+C16)*100</f>
        <v>16.818181818181817</v>
      </c>
      <c r="M16" s="13">
        <f t="shared" ref="M16:M22" si="8">E16/(E16+F16+G16+H16+D16+C16)*100</f>
        <v>63.181818181818187</v>
      </c>
      <c r="N16" s="13">
        <f t="shared" ref="N16:N22" si="9">F16/(F16+G16+H16+E16+D16+C16)*100</f>
        <v>8.7012987012987022</v>
      </c>
      <c r="O16" s="13">
        <f t="shared" ref="O16:O22" si="10">G16/(G16+H16+E16+F16+D16+C16)*100</f>
        <v>2.7272727272727271</v>
      </c>
      <c r="P16" s="13">
        <f t="shared" ref="P16:P22" si="11">H16/(H16+G16+F16+E16+D16+C16)*100</f>
        <v>6.2337662337662341</v>
      </c>
    </row>
    <row r="17" spans="2:16">
      <c r="B17" s="9" t="s">
        <v>18</v>
      </c>
      <c r="C17" s="10">
        <v>12</v>
      </c>
      <c r="D17" s="10">
        <v>70</v>
      </c>
      <c r="E17" s="10">
        <v>416</v>
      </c>
      <c r="F17" s="10">
        <v>36</v>
      </c>
      <c r="G17" s="10">
        <v>7</v>
      </c>
      <c r="H17" s="10">
        <v>63</v>
      </c>
      <c r="J17" s="9" t="s">
        <v>18</v>
      </c>
      <c r="K17" s="13">
        <f t="shared" si="6"/>
        <v>1.9867549668874174</v>
      </c>
      <c r="L17" s="13">
        <f t="shared" si="7"/>
        <v>11.589403973509933</v>
      </c>
      <c r="M17" s="13">
        <f t="shared" si="8"/>
        <v>68.874172185430467</v>
      </c>
      <c r="N17" s="13">
        <f t="shared" si="9"/>
        <v>5.9602649006622519</v>
      </c>
      <c r="O17" s="13">
        <f t="shared" si="10"/>
        <v>1.1589403973509933</v>
      </c>
      <c r="P17" s="13">
        <f t="shared" si="11"/>
        <v>10.430463576158941</v>
      </c>
    </row>
    <row r="18" spans="2:16">
      <c r="B18" s="9" t="s">
        <v>20</v>
      </c>
      <c r="C18" s="10">
        <v>38</v>
      </c>
      <c r="D18" s="10">
        <v>282</v>
      </c>
      <c r="E18" s="10">
        <v>1064</v>
      </c>
      <c r="F18" s="10">
        <v>77</v>
      </c>
      <c r="G18" s="10">
        <v>30</v>
      </c>
      <c r="H18" s="10">
        <v>114</v>
      </c>
      <c r="J18" s="9" t="s">
        <v>20</v>
      </c>
      <c r="K18" s="13">
        <f t="shared" si="6"/>
        <v>2.3676012461059193</v>
      </c>
      <c r="L18" s="13">
        <f t="shared" si="7"/>
        <v>17.570093457943926</v>
      </c>
      <c r="M18" s="13">
        <f t="shared" si="8"/>
        <v>66.292834890965736</v>
      </c>
      <c r="N18" s="13">
        <f t="shared" si="9"/>
        <v>4.7975077881619939</v>
      </c>
      <c r="O18" s="13">
        <f t="shared" si="10"/>
        <v>1.8691588785046727</v>
      </c>
      <c r="P18" s="13">
        <f t="shared" si="11"/>
        <v>7.1028037383177578</v>
      </c>
    </row>
    <row r="19" spans="2:16">
      <c r="B19" s="9" t="s">
        <v>22</v>
      </c>
      <c r="C19" s="10">
        <v>2</v>
      </c>
      <c r="D19" s="10">
        <v>28</v>
      </c>
      <c r="E19" s="10">
        <v>103</v>
      </c>
      <c r="F19" s="10">
        <v>10</v>
      </c>
      <c r="G19" s="10">
        <v>5</v>
      </c>
      <c r="H19" s="10">
        <v>15</v>
      </c>
      <c r="J19" s="9" t="s">
        <v>22</v>
      </c>
      <c r="K19" s="13">
        <f t="shared" si="6"/>
        <v>1.2269938650306749</v>
      </c>
      <c r="L19" s="13">
        <f t="shared" si="7"/>
        <v>17.177914110429448</v>
      </c>
      <c r="M19" s="13">
        <f t="shared" si="8"/>
        <v>63.190184049079754</v>
      </c>
      <c r="N19" s="13">
        <f t="shared" si="9"/>
        <v>6.1349693251533743</v>
      </c>
      <c r="O19" s="13">
        <f t="shared" si="10"/>
        <v>3.0674846625766872</v>
      </c>
      <c r="P19" s="13">
        <f t="shared" si="11"/>
        <v>9.2024539877300615</v>
      </c>
    </row>
    <row r="20" spans="2:16">
      <c r="B20" s="9" t="s">
        <v>24</v>
      </c>
      <c r="C20" s="10">
        <v>5</v>
      </c>
      <c r="D20" s="10">
        <v>61</v>
      </c>
      <c r="E20" s="10">
        <v>156</v>
      </c>
      <c r="F20" s="10">
        <v>12</v>
      </c>
      <c r="G20" s="10">
        <v>20</v>
      </c>
      <c r="H20" s="10">
        <v>46</v>
      </c>
      <c r="J20" s="9" t="s">
        <v>24</v>
      </c>
      <c r="K20" s="13">
        <f t="shared" si="6"/>
        <v>1.6666666666666667</v>
      </c>
      <c r="L20" s="13">
        <f t="shared" si="7"/>
        <v>20.333333333333332</v>
      </c>
      <c r="M20" s="13">
        <f t="shared" si="8"/>
        <v>52</v>
      </c>
      <c r="N20" s="13">
        <f t="shared" si="9"/>
        <v>4</v>
      </c>
      <c r="O20" s="13">
        <f t="shared" si="10"/>
        <v>6.666666666666667</v>
      </c>
      <c r="P20" s="13">
        <f t="shared" si="11"/>
        <v>15.333333333333332</v>
      </c>
    </row>
    <row r="21" spans="2:16">
      <c r="B21" s="9" t="s">
        <v>26</v>
      </c>
      <c r="C21" s="10">
        <v>2</v>
      </c>
      <c r="D21" s="10">
        <v>19</v>
      </c>
      <c r="E21" s="10">
        <v>170</v>
      </c>
      <c r="F21" s="10">
        <v>5</v>
      </c>
      <c r="G21" s="10">
        <v>6</v>
      </c>
      <c r="H21" s="10">
        <v>14</v>
      </c>
      <c r="J21" s="9" t="s">
        <v>26</v>
      </c>
      <c r="K21" s="13">
        <f t="shared" si="6"/>
        <v>0.92592592592592582</v>
      </c>
      <c r="L21" s="13">
        <f t="shared" si="7"/>
        <v>8.7962962962962958</v>
      </c>
      <c r="M21" s="13">
        <f t="shared" si="8"/>
        <v>78.703703703703709</v>
      </c>
      <c r="N21" s="13">
        <f t="shared" si="9"/>
        <v>2.3148148148148149</v>
      </c>
      <c r="O21" s="13">
        <f t="shared" si="10"/>
        <v>2.7777777777777777</v>
      </c>
      <c r="P21" s="13">
        <f t="shared" si="11"/>
        <v>6.481481481481481</v>
      </c>
    </row>
    <row r="22" spans="2:16">
      <c r="B22" s="9" t="s">
        <v>28</v>
      </c>
      <c r="C22" s="10">
        <v>13</v>
      </c>
      <c r="D22" s="10">
        <v>110</v>
      </c>
      <c r="E22" s="10">
        <v>591</v>
      </c>
      <c r="F22" s="10">
        <v>36</v>
      </c>
      <c r="G22" s="10">
        <v>32</v>
      </c>
      <c r="H22" s="10">
        <v>73</v>
      </c>
      <c r="J22" s="9" t="s">
        <v>28</v>
      </c>
      <c r="K22" s="13">
        <f t="shared" si="6"/>
        <v>1.5204678362573099</v>
      </c>
      <c r="L22" s="13">
        <f t="shared" si="7"/>
        <v>12.865497076023392</v>
      </c>
      <c r="M22" s="13">
        <f t="shared" si="8"/>
        <v>69.122807017543863</v>
      </c>
      <c r="N22" s="13">
        <f t="shared" si="9"/>
        <v>4.2105263157894735</v>
      </c>
      <c r="O22" s="13">
        <f t="shared" si="10"/>
        <v>3.7426900584795324</v>
      </c>
      <c r="P22" s="13">
        <f t="shared" si="11"/>
        <v>8.5380116959064338</v>
      </c>
    </row>
    <row r="23" spans="2:16">
      <c r="B23" s="4" t="s">
        <v>30</v>
      </c>
      <c r="C23" s="15"/>
      <c r="D23" s="15"/>
      <c r="E23" s="15"/>
      <c r="F23" s="15"/>
      <c r="G23" s="15"/>
      <c r="H23" s="15"/>
      <c r="J23" s="4" t="s">
        <v>30</v>
      </c>
      <c r="K23" s="26"/>
      <c r="L23" s="26"/>
      <c r="M23" s="26"/>
      <c r="N23" s="26"/>
      <c r="O23" s="26"/>
      <c r="P23" s="26"/>
    </row>
    <row r="24" spans="2:16">
      <c r="B24" s="9" t="s">
        <v>31</v>
      </c>
      <c r="C24" s="10">
        <v>72</v>
      </c>
      <c r="D24" s="10">
        <v>572</v>
      </c>
      <c r="E24" s="10">
        <v>2576</v>
      </c>
      <c r="F24" s="10">
        <v>208</v>
      </c>
      <c r="G24" s="10">
        <v>92</v>
      </c>
      <c r="H24" s="10">
        <v>338</v>
      </c>
      <c r="J24" s="9" t="s">
        <v>31</v>
      </c>
      <c r="K24" s="32">
        <f t="shared" ref="K24:K25" si="12">C24/(C24+D24+E24+F24+G24+H24)*100</f>
        <v>1.8662519440124419</v>
      </c>
      <c r="L24" s="32">
        <f t="shared" ref="L24:L25" si="13">D24/(D24+E24+F24+G24+H24+C24)*100</f>
        <v>14.826334888543286</v>
      </c>
      <c r="M24" s="32">
        <f t="shared" ref="M24:M25" si="14">E24/(E24+F24+G24+H24+D24+C24)*100</f>
        <v>66.770347330222918</v>
      </c>
      <c r="N24" s="32">
        <f t="shared" ref="N24:N25" si="15">F24/(F24+G24+H24+E24+D24+C24)*100</f>
        <v>5.3913945049248317</v>
      </c>
      <c r="O24" s="32">
        <f t="shared" ref="O24:O25" si="16">G24/(G24+H24+E24+F24+D24+C24)*100</f>
        <v>2.3846552617936756</v>
      </c>
      <c r="P24" s="32">
        <f t="shared" ref="P24:P25" si="17">H24/(H24+G24+F24+E24+D24+C24)*100</f>
        <v>8.7610160705028512</v>
      </c>
    </row>
    <row r="25" spans="2:16">
      <c r="B25" s="9" t="s">
        <v>33</v>
      </c>
      <c r="C25" s="10">
        <v>36</v>
      </c>
      <c r="D25" s="10">
        <v>257</v>
      </c>
      <c r="E25" s="10">
        <v>897</v>
      </c>
      <c r="F25" s="10">
        <v>102</v>
      </c>
      <c r="G25" s="10">
        <v>50</v>
      </c>
      <c r="H25" s="10">
        <v>83</v>
      </c>
      <c r="J25" s="9" t="s">
        <v>33</v>
      </c>
      <c r="K25" s="32">
        <f t="shared" si="12"/>
        <v>2.5263157894736841</v>
      </c>
      <c r="L25" s="32">
        <f t="shared" si="13"/>
        <v>18.035087719298247</v>
      </c>
      <c r="M25" s="32">
        <f t="shared" si="14"/>
        <v>62.94736842105263</v>
      </c>
      <c r="N25" s="32">
        <f t="shared" si="15"/>
        <v>7.1578947368421044</v>
      </c>
      <c r="O25" s="32">
        <f t="shared" si="16"/>
        <v>3.5087719298245612</v>
      </c>
      <c r="P25" s="32">
        <f t="shared" si="17"/>
        <v>5.8245614035087723</v>
      </c>
    </row>
  </sheetData>
  <hyperlinks>
    <hyperlink ref="B3" location="Index!A1" display="&lt;&lt; back"/>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1:BH36"/>
  <sheetViews>
    <sheetView showGridLines="0" zoomScaleNormal="100" workbookViewId="0">
      <selection activeCell="B1" sqref="B1"/>
    </sheetView>
  </sheetViews>
  <sheetFormatPr defaultRowHeight="15"/>
  <cols>
    <col min="1" max="1" width="3.42578125" customWidth="1"/>
    <col min="2" max="2" width="28.28515625" customWidth="1"/>
    <col min="3" max="30" width="8.7109375" customWidth="1"/>
    <col min="31" max="31" width="5.7109375" customWidth="1"/>
    <col min="32" max="32" width="28.28515625" customWidth="1"/>
    <col min="33" max="34" width="13.7109375" customWidth="1"/>
  </cols>
  <sheetData>
    <row r="1" spans="1:60" ht="18">
      <c r="B1" s="1" t="s">
        <v>4</v>
      </c>
      <c r="C1" s="1"/>
      <c r="D1" s="1"/>
      <c r="E1" s="1"/>
      <c r="F1" s="1"/>
      <c r="G1" s="1"/>
      <c r="H1" s="1"/>
      <c r="I1" s="1"/>
      <c r="J1" s="1"/>
      <c r="K1" s="1"/>
      <c r="L1" s="1"/>
      <c r="M1" s="1"/>
      <c r="N1" s="1"/>
      <c r="O1" s="1"/>
      <c r="P1" s="1"/>
      <c r="Q1" s="1"/>
      <c r="R1" s="1"/>
      <c r="S1" s="1"/>
      <c r="T1" s="1"/>
    </row>
    <row r="2" spans="1:60" ht="21">
      <c r="A2" s="23"/>
      <c r="B2" s="1" t="s">
        <v>121</v>
      </c>
      <c r="C2" s="1"/>
      <c r="D2" s="1"/>
      <c r="E2" s="1"/>
      <c r="F2" s="1"/>
      <c r="G2" s="1"/>
      <c r="H2" s="1"/>
      <c r="I2" s="1"/>
      <c r="J2" s="1"/>
      <c r="K2" s="1"/>
      <c r="L2" s="1"/>
      <c r="M2" s="1"/>
      <c r="N2" s="1"/>
      <c r="O2" s="1"/>
      <c r="P2" s="1"/>
      <c r="Q2" s="1"/>
      <c r="R2" s="1"/>
      <c r="S2" s="1"/>
      <c r="T2" s="1"/>
    </row>
    <row r="3" spans="1:60">
      <c r="B3" s="203" t="s">
        <v>5</v>
      </c>
      <c r="C3" s="24"/>
      <c r="D3" s="24"/>
      <c r="E3" s="24"/>
      <c r="F3" s="24"/>
      <c r="G3" s="24"/>
      <c r="H3" s="24"/>
      <c r="I3" s="24"/>
      <c r="J3" s="24"/>
      <c r="K3" s="24"/>
      <c r="L3" s="24"/>
      <c r="M3" s="24"/>
      <c r="N3" s="24"/>
      <c r="O3" s="24"/>
      <c r="P3" s="24"/>
      <c r="Q3" s="24"/>
      <c r="R3" s="24"/>
      <c r="S3" s="24"/>
      <c r="T3" s="24"/>
    </row>
    <row r="4" spans="1:60" ht="18" customHeight="1">
      <c r="B4" s="1" t="s">
        <v>129</v>
      </c>
      <c r="C4" s="1"/>
      <c r="D4" s="1"/>
      <c r="E4" s="1"/>
      <c r="F4" s="1"/>
      <c r="G4" s="1"/>
      <c r="H4" s="1"/>
      <c r="I4" s="1"/>
      <c r="J4" s="1"/>
      <c r="K4" s="1"/>
      <c r="L4" s="1"/>
      <c r="M4" s="1"/>
      <c r="N4" s="1"/>
      <c r="O4" s="1"/>
      <c r="P4" s="1"/>
      <c r="Q4" s="1"/>
      <c r="R4" s="1"/>
      <c r="S4" s="1"/>
      <c r="T4" s="1"/>
      <c r="U4" s="1"/>
      <c r="V4" s="1"/>
      <c r="W4" s="1"/>
      <c r="X4" s="1"/>
      <c r="Y4" s="1"/>
      <c r="Z4" s="1"/>
    </row>
    <row r="5" spans="1:60" ht="4.5" customHeight="1"/>
    <row r="6" spans="1:60" ht="14.25" customHeight="1">
      <c r="B6" s="16" t="s">
        <v>48</v>
      </c>
      <c r="C6" s="16"/>
      <c r="D6" s="16"/>
      <c r="E6" s="16"/>
      <c r="F6" s="16"/>
      <c r="G6" s="16"/>
      <c r="H6" s="16"/>
      <c r="I6" s="16"/>
      <c r="J6" s="16"/>
      <c r="K6" s="16"/>
      <c r="L6" s="16"/>
      <c r="M6" s="16"/>
      <c r="N6" s="16"/>
      <c r="O6" s="16"/>
      <c r="P6" s="16"/>
      <c r="Q6" s="16"/>
      <c r="R6" s="16"/>
      <c r="S6" s="16"/>
      <c r="T6" s="16"/>
      <c r="AB6" s="2"/>
      <c r="AF6" s="16" t="s">
        <v>49</v>
      </c>
    </row>
    <row r="7" spans="1:60" ht="15" customHeight="1">
      <c r="B7" s="270" t="s">
        <v>36</v>
      </c>
      <c r="C7" s="270" t="s">
        <v>103</v>
      </c>
      <c r="D7" s="270"/>
      <c r="E7" s="270"/>
      <c r="F7" s="270"/>
      <c r="G7" s="270"/>
      <c r="H7" s="270"/>
      <c r="I7" s="272"/>
      <c r="J7" s="273" t="s">
        <v>104</v>
      </c>
      <c r="K7" s="270"/>
      <c r="L7" s="270"/>
      <c r="M7" s="270"/>
      <c r="N7" s="270"/>
      <c r="O7" s="270"/>
      <c r="P7" s="274"/>
      <c r="Q7" s="273" t="s">
        <v>105</v>
      </c>
      <c r="R7" s="270"/>
      <c r="S7" s="270"/>
      <c r="T7" s="270"/>
      <c r="U7" s="270"/>
      <c r="V7" s="270"/>
      <c r="W7" s="274"/>
      <c r="X7" s="277" t="s">
        <v>120</v>
      </c>
      <c r="Y7" s="270"/>
      <c r="Z7" s="270"/>
      <c r="AA7" s="270"/>
      <c r="AB7" s="270"/>
      <c r="AC7" s="270"/>
      <c r="AD7" s="270"/>
      <c r="AF7" s="270" t="s">
        <v>36</v>
      </c>
      <c r="AG7" s="270" t="s">
        <v>103</v>
      </c>
      <c r="AH7" s="270"/>
      <c r="AI7" s="270"/>
      <c r="AJ7" s="270"/>
      <c r="AK7" s="270"/>
      <c r="AL7" s="270"/>
      <c r="AM7" s="272"/>
      <c r="AN7" s="273" t="s">
        <v>104</v>
      </c>
      <c r="AO7" s="270"/>
      <c r="AP7" s="270"/>
      <c r="AQ7" s="270"/>
      <c r="AR7" s="270"/>
      <c r="AS7" s="270"/>
      <c r="AT7" s="274"/>
      <c r="AU7" s="273" t="s">
        <v>105</v>
      </c>
      <c r="AV7" s="270"/>
      <c r="AW7" s="270"/>
      <c r="AX7" s="270"/>
      <c r="AY7" s="270"/>
      <c r="AZ7" s="270"/>
      <c r="BA7" s="274"/>
      <c r="BB7" s="277" t="s">
        <v>120</v>
      </c>
      <c r="BC7" s="270"/>
      <c r="BD7" s="270"/>
      <c r="BE7" s="270"/>
      <c r="BF7" s="270"/>
      <c r="BG7" s="270"/>
      <c r="BH7" s="270"/>
    </row>
    <row r="8" spans="1:60" ht="67.5" customHeight="1">
      <c r="B8" s="271"/>
      <c r="C8" s="212" t="s">
        <v>81</v>
      </c>
      <c r="D8" s="212" t="s">
        <v>82</v>
      </c>
      <c r="E8" s="212" t="s">
        <v>80</v>
      </c>
      <c r="F8" s="212" t="s">
        <v>83</v>
      </c>
      <c r="G8" s="212" t="s">
        <v>84</v>
      </c>
      <c r="H8" s="212" t="s">
        <v>61</v>
      </c>
      <c r="I8" s="38" t="s">
        <v>62</v>
      </c>
      <c r="J8" s="45" t="s">
        <v>81</v>
      </c>
      <c r="K8" s="212" t="s">
        <v>82</v>
      </c>
      <c r="L8" s="212" t="s">
        <v>80</v>
      </c>
      <c r="M8" s="212" t="s">
        <v>83</v>
      </c>
      <c r="N8" s="212" t="s">
        <v>84</v>
      </c>
      <c r="O8" s="212" t="s">
        <v>61</v>
      </c>
      <c r="P8" s="46" t="s">
        <v>62</v>
      </c>
      <c r="Q8" s="57" t="s">
        <v>81</v>
      </c>
      <c r="R8" s="212" t="s">
        <v>82</v>
      </c>
      <c r="S8" s="212" t="s">
        <v>80</v>
      </c>
      <c r="T8" s="212" t="s">
        <v>83</v>
      </c>
      <c r="U8" s="212" t="s">
        <v>84</v>
      </c>
      <c r="V8" s="212" t="s">
        <v>61</v>
      </c>
      <c r="W8" s="58" t="s">
        <v>62</v>
      </c>
      <c r="X8" s="211" t="s">
        <v>81</v>
      </c>
      <c r="Y8" s="212" t="s">
        <v>82</v>
      </c>
      <c r="Z8" s="212" t="s">
        <v>80</v>
      </c>
      <c r="AA8" s="212" t="s">
        <v>83</v>
      </c>
      <c r="AB8" s="212" t="s">
        <v>84</v>
      </c>
      <c r="AC8" s="212" t="s">
        <v>61</v>
      </c>
      <c r="AD8" s="38" t="s">
        <v>62</v>
      </c>
      <c r="AF8" s="271"/>
      <c r="AG8" s="212" t="s">
        <v>81</v>
      </c>
      <c r="AH8" s="212" t="s">
        <v>82</v>
      </c>
      <c r="AI8" s="212" t="s">
        <v>80</v>
      </c>
      <c r="AJ8" s="212" t="s">
        <v>83</v>
      </c>
      <c r="AK8" s="212" t="s">
        <v>84</v>
      </c>
      <c r="AL8" s="212" t="s">
        <v>61</v>
      </c>
      <c r="AM8" s="38" t="s">
        <v>62</v>
      </c>
      <c r="AN8" s="45" t="s">
        <v>81</v>
      </c>
      <c r="AO8" s="212" t="s">
        <v>82</v>
      </c>
      <c r="AP8" s="212" t="s">
        <v>80</v>
      </c>
      <c r="AQ8" s="212" t="s">
        <v>83</v>
      </c>
      <c r="AR8" s="212" t="s">
        <v>84</v>
      </c>
      <c r="AS8" s="212" t="s">
        <v>61</v>
      </c>
      <c r="AT8" s="46" t="s">
        <v>62</v>
      </c>
      <c r="AU8" s="57" t="s">
        <v>81</v>
      </c>
      <c r="AV8" s="212" t="s">
        <v>82</v>
      </c>
      <c r="AW8" s="212" t="s">
        <v>80</v>
      </c>
      <c r="AX8" s="212" t="s">
        <v>83</v>
      </c>
      <c r="AY8" s="212" t="s">
        <v>84</v>
      </c>
      <c r="AZ8" s="212" t="s">
        <v>61</v>
      </c>
      <c r="BA8" s="58" t="s">
        <v>62</v>
      </c>
      <c r="BB8" s="211" t="s">
        <v>81</v>
      </c>
      <c r="BC8" s="212" t="s">
        <v>82</v>
      </c>
      <c r="BD8" s="212" t="s">
        <v>80</v>
      </c>
      <c r="BE8" s="212" t="s">
        <v>83</v>
      </c>
      <c r="BF8" s="212" t="s">
        <v>84</v>
      </c>
      <c r="BG8" s="212" t="s">
        <v>61</v>
      </c>
      <c r="BH8" s="38" t="s">
        <v>62</v>
      </c>
    </row>
    <row r="9" spans="1:60">
      <c r="B9" s="4" t="s">
        <v>0</v>
      </c>
      <c r="C9" s="4"/>
      <c r="D9" s="4"/>
      <c r="E9" s="4"/>
      <c r="F9" s="4"/>
      <c r="G9" s="4"/>
      <c r="H9" s="4"/>
      <c r="I9" s="44"/>
      <c r="J9" s="55"/>
      <c r="K9" s="4"/>
      <c r="L9" s="4"/>
      <c r="M9" s="4"/>
      <c r="N9" s="4"/>
      <c r="O9" s="4"/>
      <c r="P9" s="56"/>
      <c r="Q9" s="116"/>
      <c r="R9" s="4"/>
      <c r="S9" s="4"/>
      <c r="T9" s="4"/>
      <c r="U9" s="8"/>
      <c r="V9" s="8"/>
      <c r="W9" s="64"/>
      <c r="X9" s="8"/>
      <c r="Y9" s="8"/>
      <c r="Z9" s="8"/>
      <c r="AB9" s="4"/>
      <c r="AC9" s="12"/>
      <c r="AD9" s="12"/>
      <c r="AF9" s="4" t="s">
        <v>0</v>
      </c>
      <c r="AG9" s="5"/>
      <c r="AH9" s="5"/>
      <c r="AI9" s="5"/>
      <c r="AJ9" s="5"/>
      <c r="AK9" s="5"/>
      <c r="AL9" s="5"/>
      <c r="AM9" s="39"/>
      <c r="AN9" s="47"/>
      <c r="AO9" s="5"/>
      <c r="AP9" s="5"/>
      <c r="AQ9" s="5"/>
      <c r="AR9" s="5"/>
      <c r="AS9" s="5"/>
      <c r="AT9" s="48"/>
      <c r="AU9" s="59"/>
      <c r="AV9" s="5"/>
      <c r="AW9" s="5"/>
      <c r="AX9" s="5"/>
      <c r="AY9" s="5"/>
      <c r="AZ9" s="5"/>
      <c r="BA9" s="60"/>
      <c r="BB9" s="5"/>
      <c r="BC9" s="5"/>
      <c r="BD9" s="5"/>
      <c r="BE9" s="5"/>
      <c r="BF9" s="5"/>
    </row>
    <row r="10" spans="1:60">
      <c r="B10" s="6" t="s">
        <v>0</v>
      </c>
      <c r="C10" s="107">
        <v>128</v>
      </c>
      <c r="D10" s="107">
        <v>460</v>
      </c>
      <c r="E10" s="107">
        <v>1491</v>
      </c>
      <c r="F10" s="107">
        <v>197</v>
      </c>
      <c r="G10" s="107">
        <v>74</v>
      </c>
      <c r="H10" s="107">
        <v>131</v>
      </c>
      <c r="I10" s="110">
        <v>2381</v>
      </c>
      <c r="J10" s="112">
        <v>6</v>
      </c>
      <c r="K10" s="107">
        <v>48</v>
      </c>
      <c r="L10" s="107">
        <v>2119</v>
      </c>
      <c r="M10" s="107">
        <v>79</v>
      </c>
      <c r="N10" s="107">
        <v>32</v>
      </c>
      <c r="O10" s="107">
        <v>193</v>
      </c>
      <c r="P10" s="113">
        <v>2385</v>
      </c>
      <c r="Q10" s="117">
        <v>10</v>
      </c>
      <c r="R10" s="107">
        <v>84</v>
      </c>
      <c r="S10" s="107">
        <v>2053</v>
      </c>
      <c r="T10" s="107">
        <v>157</v>
      </c>
      <c r="U10" s="107">
        <v>39</v>
      </c>
      <c r="V10" s="107">
        <v>201</v>
      </c>
      <c r="W10" s="118">
        <v>2318</v>
      </c>
      <c r="X10" s="109">
        <v>19</v>
      </c>
      <c r="Y10" s="107">
        <v>199</v>
      </c>
      <c r="Z10" s="107">
        <v>2055</v>
      </c>
      <c r="AA10" s="107">
        <v>585</v>
      </c>
      <c r="AB10" s="107">
        <v>64</v>
      </c>
      <c r="AC10" s="107">
        <v>234</v>
      </c>
      <c r="AD10" s="107">
        <v>1706</v>
      </c>
      <c r="AF10" s="6" t="s">
        <v>0</v>
      </c>
      <c r="AG10" s="90">
        <f>C10/(C10+D10+E10+F10+G10+H10+I10)*100</f>
        <v>2.6326614561908679</v>
      </c>
      <c r="AH10" s="91">
        <f>D10/(D10+E10+F10+G10+H10+I10+C10)*100</f>
        <v>9.4611271081859325</v>
      </c>
      <c r="AI10" s="91">
        <f>E10/(E10+F10+G10+H10+I10+D10+C10)*100</f>
        <v>30.666392431098316</v>
      </c>
      <c r="AJ10" s="91">
        <f>F10/(F10+G10+H10+I10+E10+D10+C10)*100</f>
        <v>4.0518305224187579</v>
      </c>
      <c r="AK10" s="91">
        <f>G10/(G10+H10+I10+E10+D10+C10+F10)*100</f>
        <v>1.5220074043603455</v>
      </c>
      <c r="AL10" s="91">
        <f>H10/(H10+I10+C10+F10+E10+D10+G10)*100</f>
        <v>2.6943644590703411</v>
      </c>
      <c r="AM10" s="92">
        <f>I10/(I10+D10+C10+G10+F10+E10+H10)*100</f>
        <v>48.971616618675441</v>
      </c>
      <c r="AN10" s="123">
        <f>J10/(J10+K10+L10+M10+N10+O10+P10)*100</f>
        <v>0.12340600575894693</v>
      </c>
      <c r="AO10" s="91">
        <f>K10/(K10+L10+M10+N10+O10+P10+J10)*100</f>
        <v>0.98724804607157546</v>
      </c>
      <c r="AP10" s="91">
        <f>L10/(L10+M10+N10+O10+P10+K10+J10)*100</f>
        <v>43.582887700534762</v>
      </c>
      <c r="AQ10" s="91">
        <f>M10/(M10+N10+O10+P10+L10+K10+J10)*100</f>
        <v>1.6248457424928013</v>
      </c>
      <c r="AR10" s="91">
        <f>N10/(N10+O10+P10+L10+K10+J10+M10)*100</f>
        <v>0.65816536404771697</v>
      </c>
      <c r="AS10" s="91">
        <f>O10/(O10+P10+J10+M10+L10+K10+N10)*100</f>
        <v>3.9695598519127935</v>
      </c>
      <c r="AT10" s="124">
        <f>P10/(P10+K10+J10+N10+M10+L10+O10)*100</f>
        <v>49.053887289181411</v>
      </c>
      <c r="AU10" s="131">
        <f>Q10/(Q10+R10+S10+T10+U10+V10+W10)*100</f>
        <v>0.20567667626491154</v>
      </c>
      <c r="AV10" s="91">
        <f>R10/(R10+S10+T10+U10+V10+W10+Q10)*100</f>
        <v>1.7276840806252569</v>
      </c>
      <c r="AW10" s="91">
        <f>S10/(S10+T10+U10+V10+W10+R10+Q10)*100</f>
        <v>42.225421637186344</v>
      </c>
      <c r="AX10" s="91">
        <f>T10/(T10+U10+V10+W10+S10+R10+Q10)*100</f>
        <v>3.2291238173591115</v>
      </c>
      <c r="AY10" s="91">
        <f>U10/(U10+V10+W10+S10+R10+Q10+T10)*100</f>
        <v>0.80213903743315518</v>
      </c>
      <c r="AZ10" s="91">
        <f>V10/(V10+W10+Q10+T10+S10+R10+U10)*100</f>
        <v>4.1341011929247227</v>
      </c>
      <c r="BA10" s="132">
        <f>W10/(W10+R10+Q10+U10+T10+S10+V10)*100</f>
        <v>47.675853558206498</v>
      </c>
      <c r="BB10" s="121">
        <f>X10/(X10+Y10+Z10+AA10+AB10+AC10+AD10)*100</f>
        <v>0.39078568490333199</v>
      </c>
      <c r="BC10" s="91">
        <f>Y10/(Y10+Z10+AA10+AB10+AC10+AD10+X10)*100</f>
        <v>4.0929658576717403</v>
      </c>
      <c r="BD10" s="91">
        <f>Z10/(Z10+AA10+AB10+AC10+AD10+Y10+X10)*100</f>
        <v>42.266556972439325</v>
      </c>
      <c r="BE10" s="91">
        <f>AA10/(AA10+AB10+AC10+AD10+Z10+Y10+X10)*100</f>
        <v>12.032085561497325</v>
      </c>
      <c r="BF10" s="91">
        <f>AB10/(AB10+AC10+AD10+Z10+Y10+X10+AA10)*100</f>
        <v>1.3163307280954339</v>
      </c>
      <c r="BG10" s="91">
        <f>AC10/(AC10+AD10+X10+AA10+Z10+Y10+AB10)*100</f>
        <v>4.8128342245989302</v>
      </c>
      <c r="BH10" s="102">
        <f>AD10/(AD10+Y10+X10+AB10+AA10+Z10+AC10)*100</f>
        <v>35.088440970793911</v>
      </c>
    </row>
    <row r="11" spans="1:60">
      <c r="B11" s="4" t="s">
        <v>7</v>
      </c>
      <c r="C11" s="108"/>
      <c r="D11" s="108"/>
      <c r="E11" s="108"/>
      <c r="F11" s="108"/>
      <c r="G11" s="108"/>
      <c r="H11" s="108"/>
      <c r="I11" s="111"/>
      <c r="J11" s="114"/>
      <c r="K11" s="108"/>
      <c r="L11" s="108"/>
      <c r="M11" s="108"/>
      <c r="N11" s="108"/>
      <c r="O11" s="108"/>
      <c r="P11" s="115"/>
      <c r="Q11" s="119"/>
      <c r="R11" s="108"/>
      <c r="S11" s="108"/>
      <c r="T11" s="108"/>
      <c r="U11" s="108"/>
      <c r="V11" s="108"/>
      <c r="W11" s="120"/>
      <c r="X11" s="108"/>
      <c r="Y11" s="108"/>
      <c r="Z11" s="108"/>
      <c r="AA11" s="108"/>
      <c r="AB11" s="108"/>
      <c r="AC11" s="108"/>
      <c r="AD11" s="108"/>
      <c r="AF11" s="4" t="s">
        <v>7</v>
      </c>
      <c r="AG11" s="93"/>
      <c r="AH11" s="94"/>
      <c r="AI11" s="94"/>
      <c r="AJ11" s="94"/>
      <c r="AK11" s="94"/>
      <c r="AL11" s="94"/>
      <c r="AM11" s="95"/>
      <c r="AN11" s="125"/>
      <c r="AO11" s="94"/>
      <c r="AP11" s="94"/>
      <c r="AQ11" s="94"/>
      <c r="AR11" s="94"/>
      <c r="AS11" s="94"/>
      <c r="AT11" s="126"/>
      <c r="AU11" s="133"/>
      <c r="AV11" s="94"/>
      <c r="AW11" s="94"/>
      <c r="AX11" s="94"/>
      <c r="AY11" s="94"/>
      <c r="AZ11" s="94"/>
      <c r="BA11" s="134"/>
      <c r="BB11" s="93"/>
      <c r="BC11" s="94"/>
      <c r="BD11" s="94"/>
      <c r="BE11" s="94"/>
      <c r="BF11" s="94"/>
      <c r="BG11" s="94"/>
      <c r="BH11" s="103"/>
    </row>
    <row r="12" spans="1:60">
      <c r="B12" s="9" t="s">
        <v>1</v>
      </c>
      <c r="C12" s="33">
        <v>18</v>
      </c>
      <c r="D12" s="33">
        <v>54</v>
      </c>
      <c r="E12" s="33">
        <v>315</v>
      </c>
      <c r="F12" s="33">
        <v>37</v>
      </c>
      <c r="G12" s="33">
        <v>11</v>
      </c>
      <c r="H12" s="33">
        <v>25</v>
      </c>
      <c r="I12" s="248">
        <v>502</v>
      </c>
      <c r="J12" s="249">
        <v>1</v>
      </c>
      <c r="K12" s="33">
        <v>4</v>
      </c>
      <c r="L12" s="33">
        <v>332</v>
      </c>
      <c r="M12" s="33">
        <v>7</v>
      </c>
      <c r="N12" s="33">
        <v>3</v>
      </c>
      <c r="O12" s="33">
        <v>24</v>
      </c>
      <c r="P12" s="250">
        <v>591</v>
      </c>
      <c r="Q12" s="251">
        <v>2</v>
      </c>
      <c r="R12" s="33">
        <v>6</v>
      </c>
      <c r="S12" s="33">
        <v>324</v>
      </c>
      <c r="T12" s="33">
        <v>11</v>
      </c>
      <c r="U12" s="33">
        <v>2</v>
      </c>
      <c r="V12" s="33">
        <v>21</v>
      </c>
      <c r="W12" s="252">
        <v>596</v>
      </c>
      <c r="X12" s="253">
        <v>4</v>
      </c>
      <c r="Y12" s="33">
        <v>14</v>
      </c>
      <c r="Z12" s="33">
        <v>339</v>
      </c>
      <c r="AA12" s="33">
        <v>45</v>
      </c>
      <c r="AB12" s="33">
        <v>7</v>
      </c>
      <c r="AC12" s="33">
        <v>30</v>
      </c>
      <c r="AD12" s="33">
        <v>523</v>
      </c>
      <c r="AF12" s="9" t="s">
        <v>1</v>
      </c>
      <c r="AG12" s="96">
        <f t="shared" ref="AG12:AG15" si="0">C12/(C12+D12+E12+F12+G12+H12+I12)*100</f>
        <v>1.8711018711018712</v>
      </c>
      <c r="AH12" s="97">
        <f t="shared" ref="AH12:AH15" si="1">D12/(D12+E12+F12+G12+H12+I12+C12)*100</f>
        <v>5.6133056133056138</v>
      </c>
      <c r="AI12" s="97">
        <f t="shared" ref="AI12:AI15" si="2">E12/(E12+F12+G12+H12+I12+D12+C12)*100</f>
        <v>32.744282744282742</v>
      </c>
      <c r="AJ12" s="97">
        <f t="shared" ref="AJ12:AJ15" si="3">F12/(F12+G12+H12+I12+E12+D12+C12)*100</f>
        <v>3.8461538461538463</v>
      </c>
      <c r="AK12" s="97">
        <f t="shared" ref="AK12:AK15" si="4">G12/(G12+H12+I12+E12+D12+C12+F12)*100</f>
        <v>1.1434511434511436</v>
      </c>
      <c r="AL12" s="97">
        <f t="shared" ref="AL12:AL15" si="5">H12/(H12+I12+C12+F12+E12+D12+G12)*100</f>
        <v>2.5987525987525988</v>
      </c>
      <c r="AM12" s="98">
        <f t="shared" ref="AM12:AM15" si="6">I12/(I12+D12+C12+G12+F12+E12+H12)*100</f>
        <v>52.182952182952178</v>
      </c>
      <c r="AN12" s="127">
        <f t="shared" ref="AN12:AN15" si="7">J12/(J12+K12+L12+M12+N12+O12+P12)*100</f>
        <v>0.10395010395010396</v>
      </c>
      <c r="AO12" s="97">
        <f t="shared" ref="AO12:AO15" si="8">K12/(K12+L12+M12+N12+O12+P12+J12)*100</f>
        <v>0.41580041580041582</v>
      </c>
      <c r="AP12" s="97">
        <f t="shared" ref="AP12:AP15" si="9">L12/(L12+M12+N12+O12+P12+K12+J12)*100</f>
        <v>34.511434511434516</v>
      </c>
      <c r="AQ12" s="97">
        <f t="shared" ref="AQ12:AQ15" si="10">M12/(M12+N12+O12+P12+L12+K12+J12)*100</f>
        <v>0.72765072765072769</v>
      </c>
      <c r="AR12" s="97">
        <f t="shared" ref="AR12:AR15" si="11">N12/(N12+O12+P12+L12+K12+J12+M12)*100</f>
        <v>0.31185031185031187</v>
      </c>
      <c r="AS12" s="97">
        <f t="shared" ref="AS12:AS15" si="12">O12/(O12+P12+J12+M12+L12+K12+N12)*100</f>
        <v>2.4948024948024949</v>
      </c>
      <c r="AT12" s="128">
        <f t="shared" ref="AT12:AT15" si="13">P12/(P12+K12+J12+N12+M12+L12+O12)*100</f>
        <v>61.434511434511428</v>
      </c>
      <c r="AU12" s="135">
        <f t="shared" ref="AU12:AU15" si="14">Q12/(Q12+R12+S12+T12+U12+V12+W12)*100</f>
        <v>0.20790020790020791</v>
      </c>
      <c r="AV12" s="97">
        <f t="shared" ref="AV12:AV15" si="15">R12/(R12+S12+T12+U12+V12+W12+Q12)*100</f>
        <v>0.62370062370062374</v>
      </c>
      <c r="AW12" s="97">
        <f t="shared" ref="AW12:AW15" si="16">S12/(S12+T12+U12+V12+W12+R12+Q12)*100</f>
        <v>33.679833679833685</v>
      </c>
      <c r="AX12" s="97">
        <f t="shared" ref="AX12:AX15" si="17">T12/(T12+U12+V12+W12+S12+R12+Q12)*100</f>
        <v>1.1434511434511436</v>
      </c>
      <c r="AY12" s="97">
        <f t="shared" ref="AY12:AY15" si="18">U12/(U12+V12+W12+S12+R12+Q12+T12)*100</f>
        <v>0.20790020790020791</v>
      </c>
      <c r="AZ12" s="97">
        <f t="shared" ref="AZ12:AZ15" si="19">V12/(V12+W12+Q12+T12+S12+R12+U12)*100</f>
        <v>2.182952182952183</v>
      </c>
      <c r="BA12" s="136">
        <f t="shared" ref="BA12:BA15" si="20">W12/(W12+R12+Q12+U12+T12+S12+V12)*100</f>
        <v>61.954261954261959</v>
      </c>
      <c r="BB12" s="122">
        <f t="shared" ref="BB12:BB15" si="21">X12/(X12+Y12+Z12+AA12+AB12+AC12+AD12)*100</f>
        <v>0.41580041580041582</v>
      </c>
      <c r="BC12" s="97">
        <f t="shared" ref="BC12:BC15" si="22">Y12/(Y12+Z12+AA12+AB12+AC12+AD12+X12)*100</f>
        <v>1.4553014553014554</v>
      </c>
      <c r="BD12" s="97">
        <f t="shared" ref="BD12:BD15" si="23">Z12/(Z12+AA12+AB12+AC12+AD12+Y12+X12)*100</f>
        <v>35.239085239085242</v>
      </c>
      <c r="BE12" s="97">
        <f t="shared" ref="BE12:BE15" si="24">AA12/(AA12+AB12+AC12+AD12+Z12+Y12+X12)*100</f>
        <v>4.6777546777546783</v>
      </c>
      <c r="BF12" s="97">
        <f t="shared" ref="BF12:BF15" si="25">AB12/(AB12+AC12+AD12+Z12+Y12+X12+AA12)*100</f>
        <v>0.72765072765072769</v>
      </c>
      <c r="BG12" s="97">
        <f t="shared" ref="BG12:BG15" si="26">AC12/(AC12+AD12+X12+AA12+Z12+Y12+AB12)*100</f>
        <v>3.1185031185031189</v>
      </c>
      <c r="BH12" s="104">
        <f t="shared" ref="BH12:BH15" si="27">AD12/(AD12+Y12+X12+AB12+AA12+Z12+AC12)*100</f>
        <v>54.365904365904363</v>
      </c>
    </row>
    <row r="13" spans="1:60">
      <c r="B13" s="9" t="s">
        <v>9</v>
      </c>
      <c r="C13" s="33">
        <v>34</v>
      </c>
      <c r="D13" s="33">
        <v>134</v>
      </c>
      <c r="E13" s="33">
        <v>559</v>
      </c>
      <c r="F13" s="33">
        <v>63</v>
      </c>
      <c r="G13" s="33">
        <v>24</v>
      </c>
      <c r="H13" s="33">
        <v>52</v>
      </c>
      <c r="I13" s="248">
        <v>833</v>
      </c>
      <c r="J13" s="249">
        <v>3</v>
      </c>
      <c r="K13" s="33">
        <v>19</v>
      </c>
      <c r="L13" s="33">
        <v>692</v>
      </c>
      <c r="M13" s="33">
        <v>21</v>
      </c>
      <c r="N13" s="33">
        <v>7</v>
      </c>
      <c r="O13" s="33">
        <v>59</v>
      </c>
      <c r="P13" s="250">
        <v>898</v>
      </c>
      <c r="Q13" s="251">
        <v>1</v>
      </c>
      <c r="R13" s="33">
        <v>23</v>
      </c>
      <c r="S13" s="33">
        <v>672</v>
      </c>
      <c r="T13" s="33">
        <v>41</v>
      </c>
      <c r="U13" s="33">
        <v>6</v>
      </c>
      <c r="V13" s="33">
        <v>59</v>
      </c>
      <c r="W13" s="252">
        <v>897</v>
      </c>
      <c r="X13" s="253">
        <v>3</v>
      </c>
      <c r="Y13" s="33">
        <v>63</v>
      </c>
      <c r="Z13" s="33">
        <v>692</v>
      </c>
      <c r="AA13" s="33">
        <v>192</v>
      </c>
      <c r="AB13" s="33">
        <v>14</v>
      </c>
      <c r="AC13" s="33">
        <v>64</v>
      </c>
      <c r="AD13" s="33">
        <v>671</v>
      </c>
      <c r="AF13" s="9" t="s">
        <v>9</v>
      </c>
      <c r="AG13" s="96">
        <f t="shared" si="0"/>
        <v>2.0011771630370805</v>
      </c>
      <c r="AH13" s="97">
        <f t="shared" si="1"/>
        <v>7.88699234844026</v>
      </c>
      <c r="AI13" s="97">
        <f t="shared" si="2"/>
        <v>32.901706886403765</v>
      </c>
      <c r="AJ13" s="97">
        <f t="shared" si="3"/>
        <v>3.7080635668040025</v>
      </c>
      <c r="AK13" s="97">
        <f t="shared" si="4"/>
        <v>1.4125956444967627</v>
      </c>
      <c r="AL13" s="97">
        <f t="shared" si="5"/>
        <v>3.0606238964096524</v>
      </c>
      <c r="AM13" s="98">
        <f t="shared" si="6"/>
        <v>49.028840494408477</v>
      </c>
      <c r="AN13" s="127">
        <f t="shared" si="7"/>
        <v>0.17657445556209533</v>
      </c>
      <c r="AO13" s="97">
        <f t="shared" si="8"/>
        <v>1.1183048852266038</v>
      </c>
      <c r="AP13" s="97">
        <f t="shared" si="9"/>
        <v>40.729841082989992</v>
      </c>
      <c r="AQ13" s="97">
        <f t="shared" si="10"/>
        <v>1.2360211889346673</v>
      </c>
      <c r="AR13" s="97">
        <f t="shared" si="11"/>
        <v>0.41200706297822248</v>
      </c>
      <c r="AS13" s="97">
        <f t="shared" si="12"/>
        <v>3.4726309593878755</v>
      </c>
      <c r="AT13" s="128">
        <f t="shared" si="13"/>
        <v>52.854620364920549</v>
      </c>
      <c r="AU13" s="135">
        <f t="shared" si="14"/>
        <v>5.885815185403178E-2</v>
      </c>
      <c r="AV13" s="97">
        <f t="shared" si="15"/>
        <v>1.353737492642731</v>
      </c>
      <c r="AW13" s="97">
        <f t="shared" si="16"/>
        <v>39.552678045909353</v>
      </c>
      <c r="AX13" s="97">
        <f t="shared" si="17"/>
        <v>2.4131842260153031</v>
      </c>
      <c r="AY13" s="97">
        <f t="shared" si="18"/>
        <v>0.35314891112419067</v>
      </c>
      <c r="AZ13" s="97">
        <f t="shared" si="19"/>
        <v>3.4726309593878755</v>
      </c>
      <c r="BA13" s="136">
        <f t="shared" si="20"/>
        <v>52.79576221306651</v>
      </c>
      <c r="BB13" s="122">
        <f t="shared" si="21"/>
        <v>0.17657445556209533</v>
      </c>
      <c r="BC13" s="97">
        <f t="shared" si="22"/>
        <v>3.7080635668040025</v>
      </c>
      <c r="BD13" s="97">
        <f t="shared" si="23"/>
        <v>40.729841082989992</v>
      </c>
      <c r="BE13" s="97">
        <f t="shared" si="24"/>
        <v>11.300765155974101</v>
      </c>
      <c r="BF13" s="97">
        <f t="shared" si="25"/>
        <v>0.82401412595644496</v>
      </c>
      <c r="BG13" s="97">
        <f t="shared" si="26"/>
        <v>3.7669217186580339</v>
      </c>
      <c r="BH13" s="104">
        <f t="shared" si="27"/>
        <v>39.493819894055328</v>
      </c>
    </row>
    <row r="14" spans="1:60">
      <c r="B14" s="9" t="s">
        <v>11</v>
      </c>
      <c r="C14" s="33">
        <v>49</v>
      </c>
      <c r="D14" s="33">
        <v>151</v>
      </c>
      <c r="E14" s="33">
        <v>413</v>
      </c>
      <c r="F14" s="33">
        <v>62</v>
      </c>
      <c r="G14" s="33">
        <v>23</v>
      </c>
      <c r="H14" s="33">
        <v>36</v>
      </c>
      <c r="I14" s="248">
        <v>713</v>
      </c>
      <c r="J14" s="249">
        <v>2</v>
      </c>
      <c r="K14" s="33">
        <v>13</v>
      </c>
      <c r="L14" s="33">
        <v>670</v>
      </c>
      <c r="M14" s="33">
        <v>32</v>
      </c>
      <c r="N14" s="33">
        <v>11</v>
      </c>
      <c r="O14" s="33">
        <v>71</v>
      </c>
      <c r="P14" s="250">
        <v>648</v>
      </c>
      <c r="Q14" s="251">
        <v>4</v>
      </c>
      <c r="R14" s="33">
        <v>30</v>
      </c>
      <c r="S14" s="33">
        <v>654</v>
      </c>
      <c r="T14" s="33">
        <v>60</v>
      </c>
      <c r="U14" s="33">
        <v>18</v>
      </c>
      <c r="V14" s="33">
        <v>79</v>
      </c>
      <c r="W14" s="252">
        <v>602</v>
      </c>
      <c r="X14" s="253">
        <v>7</v>
      </c>
      <c r="Y14" s="33">
        <v>69</v>
      </c>
      <c r="Z14" s="33">
        <v>650</v>
      </c>
      <c r="AA14" s="33">
        <v>211</v>
      </c>
      <c r="AB14" s="33">
        <v>27</v>
      </c>
      <c r="AC14" s="33">
        <v>84</v>
      </c>
      <c r="AD14" s="33">
        <v>399</v>
      </c>
      <c r="AF14" s="9" t="s">
        <v>11</v>
      </c>
      <c r="AG14" s="96">
        <f t="shared" si="0"/>
        <v>3.3863165169315828</v>
      </c>
      <c r="AH14" s="97">
        <f t="shared" si="1"/>
        <v>10.435383552176917</v>
      </c>
      <c r="AI14" s="97">
        <f t="shared" si="2"/>
        <v>28.541810642709052</v>
      </c>
      <c r="AJ14" s="97">
        <f t="shared" si="3"/>
        <v>4.2847270214236355</v>
      </c>
      <c r="AK14" s="97">
        <f t="shared" si="4"/>
        <v>1.5894955079474777</v>
      </c>
      <c r="AL14" s="97">
        <f t="shared" si="5"/>
        <v>2.48790601243953</v>
      </c>
      <c r="AM14" s="98">
        <f t="shared" si="6"/>
        <v>49.274360746371805</v>
      </c>
      <c r="AN14" s="127">
        <f t="shared" si="7"/>
        <v>0.138217000691085</v>
      </c>
      <c r="AO14" s="97">
        <f t="shared" si="8"/>
        <v>0.89841050449205251</v>
      </c>
      <c r="AP14" s="97">
        <f t="shared" si="9"/>
        <v>46.302695231513475</v>
      </c>
      <c r="AQ14" s="97">
        <f t="shared" si="10"/>
        <v>2.21147201105736</v>
      </c>
      <c r="AR14" s="97">
        <f t="shared" si="11"/>
        <v>0.76019350380096751</v>
      </c>
      <c r="AS14" s="97">
        <f t="shared" si="12"/>
        <v>4.9067035245335173</v>
      </c>
      <c r="AT14" s="128">
        <f t="shared" si="13"/>
        <v>44.782308223911542</v>
      </c>
      <c r="AU14" s="135">
        <f t="shared" si="14"/>
        <v>0.27643400138217</v>
      </c>
      <c r="AV14" s="97">
        <f t="shared" si="15"/>
        <v>2.073255010366275</v>
      </c>
      <c r="AW14" s="97">
        <f t="shared" si="16"/>
        <v>45.196959225984799</v>
      </c>
      <c r="AX14" s="97">
        <f t="shared" si="17"/>
        <v>4.14651002073255</v>
      </c>
      <c r="AY14" s="97">
        <f t="shared" si="18"/>
        <v>1.243953006219765</v>
      </c>
      <c r="AZ14" s="97">
        <f t="shared" si="19"/>
        <v>5.4595715272978573</v>
      </c>
      <c r="BA14" s="136">
        <f t="shared" si="20"/>
        <v>41.603317208016591</v>
      </c>
      <c r="BB14" s="122">
        <f t="shared" si="21"/>
        <v>0.48375950241879756</v>
      </c>
      <c r="BC14" s="97">
        <f t="shared" si="22"/>
        <v>4.7684865238424328</v>
      </c>
      <c r="BD14" s="97">
        <f t="shared" si="23"/>
        <v>44.920525224602628</v>
      </c>
      <c r="BE14" s="97">
        <f t="shared" si="24"/>
        <v>14.581893572909468</v>
      </c>
      <c r="BF14" s="97">
        <f t="shared" si="25"/>
        <v>1.8659295093296473</v>
      </c>
      <c r="BG14" s="97">
        <f t="shared" si="26"/>
        <v>5.8051140290255701</v>
      </c>
      <c r="BH14" s="104">
        <f t="shared" si="27"/>
        <v>27.574291637871458</v>
      </c>
    </row>
    <row r="15" spans="1:60">
      <c r="B15" s="9" t="s">
        <v>13</v>
      </c>
      <c r="C15" s="33">
        <v>27</v>
      </c>
      <c r="D15" s="33">
        <v>121</v>
      </c>
      <c r="E15" s="33">
        <v>204</v>
      </c>
      <c r="F15" s="33">
        <v>35</v>
      </c>
      <c r="G15" s="33">
        <v>16</v>
      </c>
      <c r="H15" s="33">
        <v>18</v>
      </c>
      <c r="I15" s="248">
        <v>333</v>
      </c>
      <c r="J15" s="249">
        <v>0</v>
      </c>
      <c r="K15" s="33">
        <v>12</v>
      </c>
      <c r="L15" s="33">
        <v>425</v>
      </c>
      <c r="M15" s="33">
        <v>19</v>
      </c>
      <c r="N15" s="33">
        <v>11</v>
      </c>
      <c r="O15" s="33">
        <v>39</v>
      </c>
      <c r="P15" s="250">
        <v>248</v>
      </c>
      <c r="Q15" s="251">
        <v>3</v>
      </c>
      <c r="R15" s="33">
        <v>25</v>
      </c>
      <c r="S15" s="33">
        <v>403</v>
      </c>
      <c r="T15" s="33">
        <v>45</v>
      </c>
      <c r="U15" s="33">
        <v>13</v>
      </c>
      <c r="V15" s="33">
        <v>42</v>
      </c>
      <c r="W15" s="252">
        <v>223</v>
      </c>
      <c r="X15" s="253">
        <v>5</v>
      </c>
      <c r="Y15" s="33">
        <v>53</v>
      </c>
      <c r="Z15" s="33">
        <v>374</v>
      </c>
      <c r="AA15" s="33">
        <v>137</v>
      </c>
      <c r="AB15" s="33">
        <v>16</v>
      </c>
      <c r="AC15" s="33">
        <v>56</v>
      </c>
      <c r="AD15" s="33">
        <v>113</v>
      </c>
      <c r="AF15" s="9" t="s">
        <v>13</v>
      </c>
      <c r="AG15" s="96">
        <f t="shared" si="0"/>
        <v>3.5809018567639259</v>
      </c>
      <c r="AH15" s="97">
        <f t="shared" si="1"/>
        <v>16.047745358090186</v>
      </c>
      <c r="AI15" s="97">
        <f t="shared" si="2"/>
        <v>27.055702917771885</v>
      </c>
      <c r="AJ15" s="97">
        <f t="shared" si="3"/>
        <v>4.6419098143236077</v>
      </c>
      <c r="AK15" s="97">
        <f t="shared" si="4"/>
        <v>2.1220159151193632</v>
      </c>
      <c r="AL15" s="97">
        <f t="shared" si="5"/>
        <v>2.3872679045092835</v>
      </c>
      <c r="AM15" s="98">
        <f t="shared" si="6"/>
        <v>44.164456233421753</v>
      </c>
      <c r="AN15" s="127">
        <f t="shared" si="7"/>
        <v>0</v>
      </c>
      <c r="AO15" s="97">
        <f t="shared" si="8"/>
        <v>1.5915119363395225</v>
      </c>
      <c r="AP15" s="97">
        <f t="shared" si="9"/>
        <v>56.366047745358095</v>
      </c>
      <c r="AQ15" s="97">
        <f t="shared" si="10"/>
        <v>2.5198938992042441</v>
      </c>
      <c r="AR15" s="97">
        <f t="shared" si="11"/>
        <v>1.4588859416445623</v>
      </c>
      <c r="AS15" s="97">
        <f t="shared" si="12"/>
        <v>5.1724137931034484</v>
      </c>
      <c r="AT15" s="128">
        <f t="shared" si="13"/>
        <v>32.891246684350136</v>
      </c>
      <c r="AU15" s="135">
        <f t="shared" si="14"/>
        <v>0.39787798408488062</v>
      </c>
      <c r="AV15" s="97">
        <f t="shared" si="15"/>
        <v>3.3156498673740056</v>
      </c>
      <c r="AW15" s="97">
        <f t="shared" si="16"/>
        <v>53.448275862068961</v>
      </c>
      <c r="AX15" s="97">
        <f t="shared" si="17"/>
        <v>5.9681697612732094</v>
      </c>
      <c r="AY15" s="97">
        <f t="shared" si="18"/>
        <v>1.7241379310344827</v>
      </c>
      <c r="AZ15" s="97">
        <f t="shared" si="19"/>
        <v>5.5702917771883289</v>
      </c>
      <c r="BA15" s="136">
        <f t="shared" si="20"/>
        <v>29.57559681697613</v>
      </c>
      <c r="BB15" s="122">
        <f t="shared" si="21"/>
        <v>0.66312997347480107</v>
      </c>
      <c r="BC15" s="97">
        <f t="shared" si="22"/>
        <v>7.0291777188328908</v>
      </c>
      <c r="BD15" s="97">
        <f t="shared" si="23"/>
        <v>49.602122015915114</v>
      </c>
      <c r="BE15" s="97">
        <f t="shared" si="24"/>
        <v>18.169761273209552</v>
      </c>
      <c r="BF15" s="97">
        <f t="shared" si="25"/>
        <v>2.1220159151193632</v>
      </c>
      <c r="BG15" s="97">
        <f t="shared" si="26"/>
        <v>7.4270557029177713</v>
      </c>
      <c r="BH15" s="104">
        <f t="shared" si="27"/>
        <v>14.986737400530503</v>
      </c>
    </row>
    <row r="16" spans="1:60">
      <c r="B16" s="4" t="s">
        <v>15</v>
      </c>
      <c r="C16" s="108"/>
      <c r="D16" s="108"/>
      <c r="E16" s="108"/>
      <c r="F16" s="108"/>
      <c r="G16" s="108"/>
      <c r="H16" s="108"/>
      <c r="I16" s="111"/>
      <c r="J16" s="114"/>
      <c r="K16" s="108"/>
      <c r="L16" s="108"/>
      <c r="M16" s="108"/>
      <c r="N16" s="108"/>
      <c r="O16" s="108"/>
      <c r="P16" s="115"/>
      <c r="Q16" s="119"/>
      <c r="R16" s="108"/>
      <c r="S16" s="108"/>
      <c r="T16" s="108"/>
      <c r="U16" s="108"/>
      <c r="V16" s="108"/>
      <c r="W16" s="120"/>
      <c r="X16" s="108"/>
      <c r="Y16" s="108"/>
      <c r="Z16" s="108"/>
      <c r="AA16" s="108"/>
      <c r="AB16" s="108"/>
      <c r="AC16" s="108"/>
      <c r="AD16" s="108"/>
      <c r="AF16" s="4" t="s">
        <v>15</v>
      </c>
      <c r="AG16" s="93"/>
      <c r="AH16" s="94"/>
      <c r="AI16" s="94"/>
      <c r="AJ16" s="94"/>
      <c r="AK16" s="94"/>
      <c r="AL16" s="94"/>
      <c r="AM16" s="95"/>
      <c r="AN16" s="125"/>
      <c r="AO16" s="94"/>
      <c r="AP16" s="94"/>
      <c r="AQ16" s="94"/>
      <c r="AR16" s="94"/>
      <c r="AS16" s="94"/>
      <c r="AT16" s="126"/>
      <c r="AU16" s="133"/>
      <c r="AV16" s="94"/>
      <c r="AW16" s="94"/>
      <c r="AX16" s="94"/>
      <c r="AY16" s="94"/>
      <c r="AZ16" s="94"/>
      <c r="BA16" s="134"/>
      <c r="BB16" s="93"/>
      <c r="BC16" s="94"/>
      <c r="BD16" s="94"/>
      <c r="BE16" s="94"/>
      <c r="BF16" s="94"/>
      <c r="BG16" s="94"/>
      <c r="BH16" s="103"/>
    </row>
    <row r="17" spans="2:60">
      <c r="B17" s="9" t="s">
        <v>16</v>
      </c>
      <c r="C17" s="33">
        <v>39</v>
      </c>
      <c r="D17" s="33">
        <v>136</v>
      </c>
      <c r="E17" s="33">
        <v>408</v>
      </c>
      <c r="F17" s="33">
        <v>63</v>
      </c>
      <c r="G17" s="33">
        <v>19</v>
      </c>
      <c r="H17" s="33">
        <v>30</v>
      </c>
      <c r="I17" s="248">
        <v>749</v>
      </c>
      <c r="J17" s="249">
        <v>0</v>
      </c>
      <c r="K17" s="33">
        <v>19</v>
      </c>
      <c r="L17" s="33">
        <v>648</v>
      </c>
      <c r="M17" s="33">
        <v>34</v>
      </c>
      <c r="N17" s="33">
        <v>5</v>
      </c>
      <c r="O17" s="33">
        <v>49</v>
      </c>
      <c r="P17" s="250">
        <v>689</v>
      </c>
      <c r="Q17" s="251">
        <v>0</v>
      </c>
      <c r="R17" s="33">
        <v>29</v>
      </c>
      <c r="S17" s="33">
        <v>645</v>
      </c>
      <c r="T17" s="33">
        <v>55</v>
      </c>
      <c r="U17" s="33">
        <v>8</v>
      </c>
      <c r="V17" s="33">
        <v>50</v>
      </c>
      <c r="W17" s="252">
        <v>657</v>
      </c>
      <c r="X17" s="253">
        <v>7</v>
      </c>
      <c r="Y17" s="33">
        <v>73</v>
      </c>
      <c r="Z17" s="33">
        <v>622</v>
      </c>
      <c r="AA17" s="33">
        <v>250</v>
      </c>
      <c r="AB17" s="33">
        <v>24</v>
      </c>
      <c r="AC17" s="33">
        <v>66</v>
      </c>
      <c r="AD17" s="33">
        <v>402</v>
      </c>
      <c r="AF17" s="9" t="s">
        <v>16</v>
      </c>
      <c r="AG17" s="96">
        <f t="shared" ref="AG17:AG23" si="28">C17/(C17+D17+E17+F17+G17+H17+I17)*100</f>
        <v>2.7008310249307477</v>
      </c>
      <c r="AH17" s="97">
        <f t="shared" ref="AH17:AH23" si="29">D17/(D17+E17+F17+G17+H17+I17+C17)*100</f>
        <v>9.418282548476455</v>
      </c>
      <c r="AI17" s="97">
        <f t="shared" ref="AI17:AI23" si="30">E17/(E17+F17+G17+H17+I17+D17+C17)*100</f>
        <v>28.254847645429365</v>
      </c>
      <c r="AJ17" s="97">
        <f t="shared" ref="AJ17:AJ23" si="31">F17/(F17+G17+H17+I17+E17+D17+C17)*100</f>
        <v>4.3628808864265931</v>
      </c>
      <c r="AK17" s="97">
        <f t="shared" ref="AK17:AK23" si="32">G17/(G17+H17+I17+E17+D17+C17+F17)*100</f>
        <v>1.3157894736842104</v>
      </c>
      <c r="AL17" s="97">
        <f t="shared" ref="AL17:AL23" si="33">H17/(H17+I17+C17+F17+E17+D17+G17)*100</f>
        <v>2.0775623268698062</v>
      </c>
      <c r="AM17" s="98">
        <f t="shared" ref="AM17:AM23" si="34">I17/(I17+D17+C17+G17+F17+E17+H17)*100</f>
        <v>51.869806094182827</v>
      </c>
      <c r="AN17" s="127">
        <f t="shared" ref="AN17:AN23" si="35">J17/(J17+K17+L17+M17+N17+O17+P17)*100</f>
        <v>0</v>
      </c>
      <c r="AO17" s="97">
        <f t="shared" ref="AO17:AO23" si="36">K17/(K17+L17+M17+N17+O17+P17+J17)*100</f>
        <v>1.3157894736842104</v>
      </c>
      <c r="AP17" s="97">
        <f t="shared" ref="AP17:AP23" si="37">L17/(L17+M17+N17+O17+P17+K17+J17)*100</f>
        <v>44.875346260387808</v>
      </c>
      <c r="AQ17" s="97">
        <f t="shared" ref="AQ17:AQ23" si="38">M17/(M17+N17+O17+P17+L17+K17+J17)*100</f>
        <v>2.3545706371191137</v>
      </c>
      <c r="AR17" s="97">
        <f t="shared" ref="AR17:AR23" si="39">N17/(N17+O17+P17+L17+K17+J17+M17)*100</f>
        <v>0.34626038781163432</v>
      </c>
      <c r="AS17" s="97">
        <f t="shared" ref="AS17:AS23" si="40">O17/(O17+P17+J17+M17+L17+K17+N17)*100</f>
        <v>3.3933518005540169</v>
      </c>
      <c r="AT17" s="128">
        <f t="shared" ref="AT17:AT23" si="41">P17/(P17+K17+J17+N17+M17+L17+O17)*100</f>
        <v>47.714681440443215</v>
      </c>
      <c r="AU17" s="135">
        <f t="shared" ref="AU17:AU23" si="42">Q17/(Q17+R17+S17+T17+U17+V17+W17)*100</f>
        <v>0</v>
      </c>
      <c r="AV17" s="97">
        <f t="shared" ref="AV17:AV23" si="43">R17/(R17+S17+T17+U17+V17+W17+Q17)*100</f>
        <v>2.0083102493074789</v>
      </c>
      <c r="AW17" s="97">
        <f t="shared" ref="AW17:AW23" si="44">S17/(S17+T17+U17+V17+W17+R17+Q17)*100</f>
        <v>44.667590027700832</v>
      </c>
      <c r="AX17" s="97">
        <f t="shared" ref="AX17:AX23" si="45">T17/(T17+U17+V17+W17+S17+R17+Q17)*100</f>
        <v>3.8088642659279777</v>
      </c>
      <c r="AY17" s="97">
        <f t="shared" ref="AY17:AY23" si="46">U17/(U17+V17+W17+S17+R17+Q17+T17)*100</f>
        <v>0.554016620498615</v>
      </c>
      <c r="AZ17" s="97">
        <f t="shared" ref="AZ17:AZ23" si="47">V17/(V17+W17+Q17+T17+S17+R17+U17)*100</f>
        <v>3.4626038781163437</v>
      </c>
      <c r="BA17" s="136">
        <f t="shared" ref="BA17:BA23" si="48">W17/(W17+R17+Q17+U17+T17+S17+V17)*100</f>
        <v>45.498614958448755</v>
      </c>
      <c r="BB17" s="122">
        <f t="shared" ref="BB17:BB23" si="49">X17/(X17+Y17+Z17+AA17+AB17+AC17+AD17)*100</f>
        <v>0.48476454293628807</v>
      </c>
      <c r="BC17" s="97">
        <f t="shared" ref="BC17:BC23" si="50">Y17/(Y17+Z17+AA17+AB17+AC17+AD17+X17)*100</f>
        <v>5.0554016620498619</v>
      </c>
      <c r="BD17" s="97">
        <f t="shared" ref="BD17:BD23" si="51">Z17/(Z17+AA17+AB17+AC17+AD17+Y17+X17)*100</f>
        <v>43.074792243767313</v>
      </c>
      <c r="BE17" s="97">
        <f t="shared" ref="BE17:BE23" si="52">AA17/(AA17+AB17+AC17+AD17+Z17+Y17+X17)*100</f>
        <v>17.313019390581719</v>
      </c>
      <c r="BF17" s="97">
        <f t="shared" ref="BF17:BF23" si="53">AB17/(AB17+AC17+AD17+Z17+Y17+X17+AA17)*100</f>
        <v>1.662049861495845</v>
      </c>
      <c r="BG17" s="97">
        <f t="shared" ref="BG17:BG23" si="54">AC17/(AC17+AD17+X17+AA17+Z17+Y17+AB17)*100</f>
        <v>4.5706371191135737</v>
      </c>
      <c r="BH17" s="104">
        <f t="shared" ref="BH17:BH23" si="55">AD17/(AD17+Y17+X17+AB17+AA17+Z17+AC17)*100</f>
        <v>27.839335180055404</v>
      </c>
    </row>
    <row r="18" spans="2:60">
      <c r="B18" s="9" t="s">
        <v>18</v>
      </c>
      <c r="C18" s="33">
        <v>8</v>
      </c>
      <c r="D18" s="33">
        <v>20</v>
      </c>
      <c r="E18" s="33">
        <v>167</v>
      </c>
      <c r="F18" s="33">
        <v>19</v>
      </c>
      <c r="G18" s="33">
        <v>5</v>
      </c>
      <c r="H18" s="33">
        <v>16</v>
      </c>
      <c r="I18" s="248">
        <v>306</v>
      </c>
      <c r="J18" s="249">
        <v>2</v>
      </c>
      <c r="K18" s="33">
        <v>5</v>
      </c>
      <c r="L18" s="33">
        <v>234</v>
      </c>
      <c r="M18" s="33">
        <v>8</v>
      </c>
      <c r="N18" s="33">
        <v>1</v>
      </c>
      <c r="O18" s="33">
        <v>22</v>
      </c>
      <c r="P18" s="250">
        <v>269</v>
      </c>
      <c r="Q18" s="251">
        <v>3</v>
      </c>
      <c r="R18" s="33">
        <v>10</v>
      </c>
      <c r="S18" s="33">
        <v>223</v>
      </c>
      <c r="T18" s="33">
        <v>10</v>
      </c>
      <c r="U18" s="33">
        <v>1</v>
      </c>
      <c r="V18" s="33">
        <v>24</v>
      </c>
      <c r="W18" s="252">
        <v>270</v>
      </c>
      <c r="X18" s="253">
        <v>2</v>
      </c>
      <c r="Y18" s="33">
        <v>21</v>
      </c>
      <c r="Z18" s="33">
        <v>222</v>
      </c>
      <c r="AA18" s="33">
        <v>59</v>
      </c>
      <c r="AB18" s="33">
        <v>3</v>
      </c>
      <c r="AC18" s="33">
        <v>25</v>
      </c>
      <c r="AD18" s="33">
        <v>209</v>
      </c>
      <c r="AF18" s="9" t="s">
        <v>18</v>
      </c>
      <c r="AG18" s="96">
        <f t="shared" si="28"/>
        <v>1.478743068391867</v>
      </c>
      <c r="AH18" s="97">
        <f t="shared" si="29"/>
        <v>3.6968576709796674</v>
      </c>
      <c r="AI18" s="97">
        <f t="shared" si="30"/>
        <v>30.868761552680223</v>
      </c>
      <c r="AJ18" s="97">
        <f t="shared" si="31"/>
        <v>3.512014787430684</v>
      </c>
      <c r="AK18" s="97">
        <f t="shared" si="32"/>
        <v>0.92421441774491686</v>
      </c>
      <c r="AL18" s="97">
        <f t="shared" si="33"/>
        <v>2.957486136783734</v>
      </c>
      <c r="AM18" s="98">
        <f t="shared" si="34"/>
        <v>56.561922365988913</v>
      </c>
      <c r="AN18" s="127">
        <f t="shared" si="35"/>
        <v>0.36968576709796674</v>
      </c>
      <c r="AO18" s="97">
        <f t="shared" si="36"/>
        <v>0.92421441774491686</v>
      </c>
      <c r="AP18" s="97">
        <f t="shared" si="37"/>
        <v>43.253234750462106</v>
      </c>
      <c r="AQ18" s="97">
        <f t="shared" si="38"/>
        <v>1.478743068391867</v>
      </c>
      <c r="AR18" s="97">
        <f t="shared" si="39"/>
        <v>0.18484288354898337</v>
      </c>
      <c r="AS18" s="97">
        <f t="shared" si="40"/>
        <v>4.066543438077634</v>
      </c>
      <c r="AT18" s="128">
        <f t="shared" si="41"/>
        <v>49.722735674676528</v>
      </c>
      <c r="AU18" s="135">
        <f t="shared" si="42"/>
        <v>0.55452865064695012</v>
      </c>
      <c r="AV18" s="97">
        <f t="shared" si="43"/>
        <v>1.8484288354898337</v>
      </c>
      <c r="AW18" s="97">
        <f t="shared" si="44"/>
        <v>41.219963031423291</v>
      </c>
      <c r="AX18" s="97">
        <f t="shared" si="45"/>
        <v>1.8484288354898337</v>
      </c>
      <c r="AY18" s="97">
        <f t="shared" si="46"/>
        <v>0.18484288354898337</v>
      </c>
      <c r="AZ18" s="97">
        <f t="shared" si="47"/>
        <v>4.4362292051756009</v>
      </c>
      <c r="BA18" s="136">
        <f t="shared" si="48"/>
        <v>49.907578558225509</v>
      </c>
      <c r="BB18" s="122">
        <f t="shared" si="49"/>
        <v>0.36968576709796674</v>
      </c>
      <c r="BC18" s="97">
        <f t="shared" si="50"/>
        <v>3.8817005545286505</v>
      </c>
      <c r="BD18" s="97">
        <f t="shared" si="51"/>
        <v>41.035120147874302</v>
      </c>
      <c r="BE18" s="97">
        <f t="shared" si="52"/>
        <v>10.905730129390019</v>
      </c>
      <c r="BF18" s="97">
        <f t="shared" si="53"/>
        <v>0.55452865064695012</v>
      </c>
      <c r="BG18" s="97">
        <f t="shared" si="54"/>
        <v>4.621072088724584</v>
      </c>
      <c r="BH18" s="104">
        <f t="shared" si="55"/>
        <v>38.632162661737524</v>
      </c>
    </row>
    <row r="19" spans="2:60">
      <c r="B19" s="9" t="s">
        <v>20</v>
      </c>
      <c r="C19" s="33">
        <v>43</v>
      </c>
      <c r="D19" s="33">
        <v>183</v>
      </c>
      <c r="E19" s="33">
        <v>468</v>
      </c>
      <c r="F19" s="33">
        <v>53</v>
      </c>
      <c r="G19" s="33">
        <v>17</v>
      </c>
      <c r="H19" s="33">
        <v>38</v>
      </c>
      <c r="I19" s="248">
        <v>689</v>
      </c>
      <c r="J19" s="249">
        <v>0</v>
      </c>
      <c r="K19" s="33">
        <v>12</v>
      </c>
      <c r="L19" s="33">
        <v>633</v>
      </c>
      <c r="M19" s="33">
        <v>14</v>
      </c>
      <c r="N19" s="33">
        <v>4</v>
      </c>
      <c r="O19" s="33">
        <v>50</v>
      </c>
      <c r="P19" s="250">
        <v>778</v>
      </c>
      <c r="Q19" s="251">
        <v>0</v>
      </c>
      <c r="R19" s="33">
        <v>27</v>
      </c>
      <c r="S19" s="33">
        <v>613</v>
      </c>
      <c r="T19" s="33">
        <v>33</v>
      </c>
      <c r="U19" s="33">
        <v>6</v>
      </c>
      <c r="V19" s="33">
        <v>54</v>
      </c>
      <c r="W19" s="252">
        <v>758</v>
      </c>
      <c r="X19" s="253">
        <v>5</v>
      </c>
      <c r="Y19" s="33">
        <v>59</v>
      </c>
      <c r="Z19" s="33">
        <v>632</v>
      </c>
      <c r="AA19" s="33">
        <v>146</v>
      </c>
      <c r="AB19" s="33">
        <v>13</v>
      </c>
      <c r="AC19" s="33">
        <v>57</v>
      </c>
      <c r="AD19" s="33">
        <v>579</v>
      </c>
      <c r="AF19" s="9" t="s">
        <v>20</v>
      </c>
      <c r="AG19" s="96">
        <f t="shared" si="28"/>
        <v>2.8839704896042924</v>
      </c>
      <c r="AH19" s="97">
        <f t="shared" si="29"/>
        <v>12.273641851106639</v>
      </c>
      <c r="AI19" s="97">
        <f t="shared" si="30"/>
        <v>31.388329979879277</v>
      </c>
      <c r="AJ19" s="97">
        <f t="shared" si="31"/>
        <v>3.5546613011401744</v>
      </c>
      <c r="AK19" s="97">
        <f t="shared" si="32"/>
        <v>1.1401743796109993</v>
      </c>
      <c r="AL19" s="97">
        <f t="shared" si="33"/>
        <v>2.5486250838363516</v>
      </c>
      <c r="AM19" s="98">
        <f t="shared" si="34"/>
        <v>46.210596914822268</v>
      </c>
      <c r="AN19" s="127">
        <f t="shared" si="35"/>
        <v>0</v>
      </c>
      <c r="AO19" s="97">
        <f t="shared" si="36"/>
        <v>0.8048289738430584</v>
      </c>
      <c r="AP19" s="97">
        <f t="shared" si="37"/>
        <v>42.454728370221332</v>
      </c>
      <c r="AQ19" s="97">
        <f t="shared" si="38"/>
        <v>0.93896713615023475</v>
      </c>
      <c r="AR19" s="97">
        <f t="shared" si="39"/>
        <v>0.2682763246143528</v>
      </c>
      <c r="AS19" s="97">
        <f t="shared" si="40"/>
        <v>3.3534540576794098</v>
      </c>
      <c r="AT19" s="128">
        <f t="shared" si="41"/>
        <v>52.179745137491615</v>
      </c>
      <c r="AU19" s="135">
        <f t="shared" si="42"/>
        <v>0</v>
      </c>
      <c r="AV19" s="97">
        <f t="shared" si="43"/>
        <v>1.8108651911468814</v>
      </c>
      <c r="AW19" s="97">
        <f t="shared" si="44"/>
        <v>41.113346747149563</v>
      </c>
      <c r="AX19" s="97">
        <f t="shared" si="45"/>
        <v>2.2132796780684103</v>
      </c>
      <c r="AY19" s="97">
        <f t="shared" si="46"/>
        <v>0.4024144869215292</v>
      </c>
      <c r="AZ19" s="97">
        <f t="shared" si="47"/>
        <v>3.6217303822937628</v>
      </c>
      <c r="BA19" s="136">
        <f t="shared" si="48"/>
        <v>50.838363514419846</v>
      </c>
      <c r="BB19" s="122">
        <f t="shared" si="49"/>
        <v>0.33534540576794097</v>
      </c>
      <c r="BC19" s="97">
        <f t="shared" si="50"/>
        <v>3.9570757880617036</v>
      </c>
      <c r="BD19" s="97">
        <f t="shared" si="51"/>
        <v>42.387659289067741</v>
      </c>
      <c r="BE19" s="97">
        <f t="shared" si="52"/>
        <v>9.7920858484238753</v>
      </c>
      <c r="BF19" s="97">
        <f t="shared" si="53"/>
        <v>0.87189805499664663</v>
      </c>
      <c r="BG19" s="97">
        <f t="shared" si="54"/>
        <v>3.8229376257545273</v>
      </c>
      <c r="BH19" s="104">
        <f t="shared" si="55"/>
        <v>38.832997987927563</v>
      </c>
    </row>
    <row r="20" spans="2:60">
      <c r="B20" s="9" t="s">
        <v>22</v>
      </c>
      <c r="C20" s="33">
        <v>5</v>
      </c>
      <c r="D20" s="33">
        <v>10</v>
      </c>
      <c r="E20" s="33">
        <v>49</v>
      </c>
      <c r="F20" s="33">
        <v>6</v>
      </c>
      <c r="G20" s="33">
        <v>4</v>
      </c>
      <c r="H20" s="33">
        <v>4</v>
      </c>
      <c r="I20" s="248">
        <v>70</v>
      </c>
      <c r="J20" s="249">
        <v>0</v>
      </c>
      <c r="K20" s="33">
        <v>0</v>
      </c>
      <c r="L20" s="33">
        <v>77</v>
      </c>
      <c r="M20" s="33">
        <v>2</v>
      </c>
      <c r="N20" s="33">
        <v>2</v>
      </c>
      <c r="O20" s="33">
        <v>4</v>
      </c>
      <c r="P20" s="250">
        <v>63</v>
      </c>
      <c r="Q20" s="251">
        <v>0</v>
      </c>
      <c r="R20" s="33">
        <v>3</v>
      </c>
      <c r="S20" s="33">
        <v>70</v>
      </c>
      <c r="T20" s="33">
        <v>7</v>
      </c>
      <c r="U20" s="33">
        <v>2</v>
      </c>
      <c r="V20" s="33">
        <v>5</v>
      </c>
      <c r="W20" s="252">
        <v>61</v>
      </c>
      <c r="X20" s="253">
        <v>0</v>
      </c>
      <c r="Y20" s="33">
        <v>5</v>
      </c>
      <c r="Z20" s="33">
        <v>77</v>
      </c>
      <c r="AA20" s="33">
        <v>22</v>
      </c>
      <c r="AB20" s="33">
        <v>2</v>
      </c>
      <c r="AC20" s="33">
        <v>6</v>
      </c>
      <c r="AD20" s="33">
        <v>36</v>
      </c>
      <c r="AF20" s="9" t="s">
        <v>22</v>
      </c>
      <c r="AG20" s="96">
        <f t="shared" si="28"/>
        <v>3.3783783783783785</v>
      </c>
      <c r="AH20" s="97">
        <f t="shared" si="29"/>
        <v>6.756756756756757</v>
      </c>
      <c r="AI20" s="97">
        <f t="shared" si="30"/>
        <v>33.108108108108105</v>
      </c>
      <c r="AJ20" s="97">
        <f t="shared" si="31"/>
        <v>4.0540540540540544</v>
      </c>
      <c r="AK20" s="97">
        <f t="shared" si="32"/>
        <v>2.7027027027027026</v>
      </c>
      <c r="AL20" s="97">
        <f t="shared" si="33"/>
        <v>2.7027027027027026</v>
      </c>
      <c r="AM20" s="98">
        <f t="shared" si="34"/>
        <v>47.297297297297298</v>
      </c>
      <c r="AN20" s="127">
        <f t="shared" si="35"/>
        <v>0</v>
      </c>
      <c r="AO20" s="97">
        <f t="shared" si="36"/>
        <v>0</v>
      </c>
      <c r="AP20" s="97">
        <f t="shared" si="37"/>
        <v>52.027027027027032</v>
      </c>
      <c r="AQ20" s="97">
        <f t="shared" si="38"/>
        <v>1.3513513513513513</v>
      </c>
      <c r="AR20" s="97">
        <f t="shared" si="39"/>
        <v>1.3513513513513513</v>
      </c>
      <c r="AS20" s="97">
        <f t="shared" si="40"/>
        <v>2.7027027027027026</v>
      </c>
      <c r="AT20" s="128">
        <f t="shared" si="41"/>
        <v>42.567567567567565</v>
      </c>
      <c r="AU20" s="135">
        <f t="shared" si="42"/>
        <v>0</v>
      </c>
      <c r="AV20" s="97">
        <f t="shared" si="43"/>
        <v>2.0270270270270272</v>
      </c>
      <c r="AW20" s="97">
        <f t="shared" si="44"/>
        <v>47.297297297297298</v>
      </c>
      <c r="AX20" s="97">
        <f t="shared" si="45"/>
        <v>4.7297297297297298</v>
      </c>
      <c r="AY20" s="97">
        <f t="shared" si="46"/>
        <v>1.3513513513513513</v>
      </c>
      <c r="AZ20" s="97">
        <f t="shared" si="47"/>
        <v>3.3783783783783785</v>
      </c>
      <c r="BA20" s="136">
        <f t="shared" si="48"/>
        <v>41.216216216216218</v>
      </c>
      <c r="BB20" s="122">
        <f t="shared" si="49"/>
        <v>0</v>
      </c>
      <c r="BC20" s="97">
        <f t="shared" si="50"/>
        <v>3.3783783783783785</v>
      </c>
      <c r="BD20" s="97">
        <f t="shared" si="51"/>
        <v>52.027027027027032</v>
      </c>
      <c r="BE20" s="97">
        <f t="shared" si="52"/>
        <v>14.864864864864865</v>
      </c>
      <c r="BF20" s="97">
        <f t="shared" si="53"/>
        <v>1.3513513513513513</v>
      </c>
      <c r="BG20" s="97">
        <f t="shared" si="54"/>
        <v>4.0540540540540544</v>
      </c>
      <c r="BH20" s="104">
        <f t="shared" si="55"/>
        <v>24.324324324324326</v>
      </c>
    </row>
    <row r="21" spans="2:60">
      <c r="B21" s="9" t="s">
        <v>24</v>
      </c>
      <c r="C21" s="33">
        <v>16</v>
      </c>
      <c r="D21" s="33">
        <v>53</v>
      </c>
      <c r="E21" s="33">
        <v>64</v>
      </c>
      <c r="F21" s="33">
        <v>20</v>
      </c>
      <c r="G21" s="33">
        <v>10</v>
      </c>
      <c r="H21" s="33">
        <v>15</v>
      </c>
      <c r="I21" s="248">
        <v>76</v>
      </c>
      <c r="J21" s="249">
        <v>2</v>
      </c>
      <c r="K21" s="33">
        <v>7</v>
      </c>
      <c r="L21" s="33">
        <v>93</v>
      </c>
      <c r="M21" s="33">
        <v>5</v>
      </c>
      <c r="N21" s="33">
        <v>14</v>
      </c>
      <c r="O21" s="33">
        <v>23</v>
      </c>
      <c r="P21" s="250">
        <v>110</v>
      </c>
      <c r="Q21" s="251">
        <v>2</v>
      </c>
      <c r="R21" s="33">
        <v>5</v>
      </c>
      <c r="S21" s="33">
        <v>94</v>
      </c>
      <c r="T21" s="33">
        <v>10</v>
      </c>
      <c r="U21" s="33">
        <v>16</v>
      </c>
      <c r="V21" s="33">
        <v>23</v>
      </c>
      <c r="W21" s="252">
        <v>104</v>
      </c>
      <c r="X21" s="253">
        <v>2</v>
      </c>
      <c r="Y21" s="33">
        <v>14</v>
      </c>
      <c r="Z21" s="33">
        <v>90</v>
      </c>
      <c r="AA21" s="33">
        <v>17</v>
      </c>
      <c r="AB21" s="33">
        <v>12</v>
      </c>
      <c r="AC21" s="33">
        <v>22</v>
      </c>
      <c r="AD21" s="33">
        <v>97</v>
      </c>
      <c r="AF21" s="9" t="s">
        <v>24</v>
      </c>
      <c r="AG21" s="96">
        <f t="shared" si="28"/>
        <v>6.2992125984251963</v>
      </c>
      <c r="AH21" s="97">
        <f t="shared" si="29"/>
        <v>20.866141732283463</v>
      </c>
      <c r="AI21" s="97">
        <f t="shared" si="30"/>
        <v>25.196850393700785</v>
      </c>
      <c r="AJ21" s="97">
        <f t="shared" si="31"/>
        <v>7.8740157480314963</v>
      </c>
      <c r="AK21" s="97">
        <f t="shared" si="32"/>
        <v>3.9370078740157481</v>
      </c>
      <c r="AL21" s="97">
        <f t="shared" si="33"/>
        <v>5.9055118110236222</v>
      </c>
      <c r="AM21" s="98">
        <f t="shared" si="34"/>
        <v>29.921259842519689</v>
      </c>
      <c r="AN21" s="127">
        <f t="shared" si="35"/>
        <v>0.78740157480314954</v>
      </c>
      <c r="AO21" s="97">
        <f t="shared" si="36"/>
        <v>2.7559055118110236</v>
      </c>
      <c r="AP21" s="97">
        <f t="shared" si="37"/>
        <v>36.614173228346459</v>
      </c>
      <c r="AQ21" s="97">
        <f t="shared" si="38"/>
        <v>1.9685039370078741</v>
      </c>
      <c r="AR21" s="97">
        <f t="shared" si="39"/>
        <v>5.5118110236220472</v>
      </c>
      <c r="AS21" s="97">
        <f t="shared" si="40"/>
        <v>9.0551181102362204</v>
      </c>
      <c r="AT21" s="128">
        <f t="shared" si="41"/>
        <v>43.30708661417323</v>
      </c>
      <c r="AU21" s="135">
        <f t="shared" si="42"/>
        <v>0.78740157480314954</v>
      </c>
      <c r="AV21" s="97">
        <f t="shared" si="43"/>
        <v>1.9685039370078741</v>
      </c>
      <c r="AW21" s="97">
        <f t="shared" si="44"/>
        <v>37.00787401574803</v>
      </c>
      <c r="AX21" s="97">
        <f t="shared" si="45"/>
        <v>3.9370078740157481</v>
      </c>
      <c r="AY21" s="97">
        <f t="shared" si="46"/>
        <v>6.2992125984251963</v>
      </c>
      <c r="AZ21" s="97">
        <f t="shared" si="47"/>
        <v>9.0551181102362204</v>
      </c>
      <c r="BA21" s="136">
        <f t="shared" si="48"/>
        <v>40.944881889763778</v>
      </c>
      <c r="BB21" s="122">
        <f t="shared" si="49"/>
        <v>0.78740157480314954</v>
      </c>
      <c r="BC21" s="97">
        <f t="shared" si="50"/>
        <v>5.5118110236220472</v>
      </c>
      <c r="BD21" s="97">
        <f t="shared" si="51"/>
        <v>35.433070866141733</v>
      </c>
      <c r="BE21" s="97">
        <f t="shared" si="52"/>
        <v>6.6929133858267722</v>
      </c>
      <c r="BF21" s="97">
        <f t="shared" si="53"/>
        <v>4.7244094488188972</v>
      </c>
      <c r="BG21" s="97">
        <f t="shared" si="54"/>
        <v>8.6614173228346463</v>
      </c>
      <c r="BH21" s="104">
        <f t="shared" si="55"/>
        <v>38.188976377952756</v>
      </c>
    </row>
    <row r="22" spans="2:60">
      <c r="B22" s="9" t="s">
        <v>26</v>
      </c>
      <c r="C22" s="33">
        <v>2</v>
      </c>
      <c r="D22" s="33">
        <v>6</v>
      </c>
      <c r="E22" s="33">
        <v>78</v>
      </c>
      <c r="F22" s="33">
        <v>5</v>
      </c>
      <c r="G22" s="33">
        <v>4</v>
      </c>
      <c r="H22" s="33">
        <v>4</v>
      </c>
      <c r="I22" s="248">
        <v>103</v>
      </c>
      <c r="J22" s="249">
        <v>1</v>
      </c>
      <c r="K22" s="33">
        <v>0</v>
      </c>
      <c r="L22" s="33">
        <v>95</v>
      </c>
      <c r="M22" s="33">
        <v>1</v>
      </c>
      <c r="N22" s="33">
        <v>0</v>
      </c>
      <c r="O22" s="33">
        <v>10</v>
      </c>
      <c r="P22" s="250">
        <v>95</v>
      </c>
      <c r="Q22" s="251">
        <v>0</v>
      </c>
      <c r="R22" s="33">
        <v>1</v>
      </c>
      <c r="S22" s="33">
        <v>94</v>
      </c>
      <c r="T22" s="33">
        <v>5</v>
      </c>
      <c r="U22" s="33">
        <v>1</v>
      </c>
      <c r="V22" s="33">
        <v>8</v>
      </c>
      <c r="W22" s="252">
        <v>93</v>
      </c>
      <c r="X22" s="253">
        <v>0</v>
      </c>
      <c r="Y22" s="33">
        <v>2</v>
      </c>
      <c r="Z22" s="33">
        <v>97</v>
      </c>
      <c r="AA22" s="33">
        <v>10</v>
      </c>
      <c r="AB22" s="33">
        <v>1</v>
      </c>
      <c r="AC22" s="33">
        <v>14</v>
      </c>
      <c r="AD22" s="33">
        <v>78</v>
      </c>
      <c r="AF22" s="9" t="s">
        <v>26</v>
      </c>
      <c r="AG22" s="96">
        <f t="shared" si="28"/>
        <v>0.99009900990099009</v>
      </c>
      <c r="AH22" s="97">
        <f t="shared" si="29"/>
        <v>2.9702970297029703</v>
      </c>
      <c r="AI22" s="97">
        <f t="shared" si="30"/>
        <v>38.613861386138616</v>
      </c>
      <c r="AJ22" s="97">
        <f t="shared" si="31"/>
        <v>2.4752475247524752</v>
      </c>
      <c r="AK22" s="97">
        <f t="shared" si="32"/>
        <v>1.9801980198019802</v>
      </c>
      <c r="AL22" s="97">
        <f t="shared" si="33"/>
        <v>1.9801980198019802</v>
      </c>
      <c r="AM22" s="98">
        <f t="shared" si="34"/>
        <v>50.990099009900987</v>
      </c>
      <c r="AN22" s="127">
        <f t="shared" si="35"/>
        <v>0.49504950495049505</v>
      </c>
      <c r="AO22" s="97">
        <f t="shared" si="36"/>
        <v>0</v>
      </c>
      <c r="AP22" s="97">
        <f t="shared" si="37"/>
        <v>47.029702970297024</v>
      </c>
      <c r="AQ22" s="97">
        <f t="shared" si="38"/>
        <v>0.49504950495049505</v>
      </c>
      <c r="AR22" s="97">
        <f t="shared" si="39"/>
        <v>0</v>
      </c>
      <c r="AS22" s="97">
        <f t="shared" si="40"/>
        <v>4.9504950495049505</v>
      </c>
      <c r="AT22" s="128">
        <f t="shared" si="41"/>
        <v>47.029702970297024</v>
      </c>
      <c r="AU22" s="135">
        <f t="shared" si="42"/>
        <v>0</v>
      </c>
      <c r="AV22" s="97">
        <f t="shared" si="43"/>
        <v>0.49504950495049505</v>
      </c>
      <c r="AW22" s="97">
        <f t="shared" si="44"/>
        <v>46.534653465346537</v>
      </c>
      <c r="AX22" s="97">
        <f t="shared" si="45"/>
        <v>2.4752475247524752</v>
      </c>
      <c r="AY22" s="97">
        <f t="shared" si="46"/>
        <v>0.49504950495049505</v>
      </c>
      <c r="AZ22" s="97">
        <f t="shared" si="47"/>
        <v>3.9603960396039604</v>
      </c>
      <c r="BA22" s="136">
        <f t="shared" si="48"/>
        <v>46.039603960396043</v>
      </c>
      <c r="BB22" s="122">
        <f t="shared" si="49"/>
        <v>0</v>
      </c>
      <c r="BC22" s="97">
        <f t="shared" si="50"/>
        <v>0.99009900990099009</v>
      </c>
      <c r="BD22" s="97">
        <f t="shared" si="51"/>
        <v>48.019801980198018</v>
      </c>
      <c r="BE22" s="97">
        <f t="shared" si="52"/>
        <v>4.9504950495049505</v>
      </c>
      <c r="BF22" s="97">
        <f t="shared" si="53"/>
        <v>0.49504950495049505</v>
      </c>
      <c r="BG22" s="97">
        <f t="shared" si="54"/>
        <v>6.9306930693069315</v>
      </c>
      <c r="BH22" s="104">
        <f t="shared" si="55"/>
        <v>38.613861386138616</v>
      </c>
    </row>
    <row r="23" spans="2:60">
      <c r="B23" s="9" t="s">
        <v>28</v>
      </c>
      <c r="C23" s="33">
        <v>15</v>
      </c>
      <c r="D23" s="33">
        <v>52</v>
      </c>
      <c r="E23" s="33">
        <v>257</v>
      </c>
      <c r="F23" s="33">
        <v>31</v>
      </c>
      <c r="G23" s="33">
        <v>15</v>
      </c>
      <c r="H23" s="33">
        <v>24</v>
      </c>
      <c r="I23" s="248">
        <v>388</v>
      </c>
      <c r="J23" s="249">
        <v>1</v>
      </c>
      <c r="K23" s="33">
        <v>5</v>
      </c>
      <c r="L23" s="33">
        <v>339</v>
      </c>
      <c r="M23" s="33">
        <v>15</v>
      </c>
      <c r="N23" s="33">
        <v>6</v>
      </c>
      <c r="O23" s="33">
        <v>35</v>
      </c>
      <c r="P23" s="250">
        <v>381</v>
      </c>
      <c r="Q23" s="251">
        <v>5</v>
      </c>
      <c r="R23" s="33">
        <v>9</v>
      </c>
      <c r="S23" s="33">
        <v>314</v>
      </c>
      <c r="T23" s="33">
        <v>37</v>
      </c>
      <c r="U23" s="33">
        <v>5</v>
      </c>
      <c r="V23" s="33">
        <v>37</v>
      </c>
      <c r="W23" s="252">
        <v>375</v>
      </c>
      <c r="X23" s="253">
        <v>3</v>
      </c>
      <c r="Y23" s="33">
        <v>25</v>
      </c>
      <c r="Z23" s="33">
        <v>315</v>
      </c>
      <c r="AA23" s="33">
        <v>81</v>
      </c>
      <c r="AB23" s="33">
        <v>9</v>
      </c>
      <c r="AC23" s="33">
        <v>44</v>
      </c>
      <c r="AD23" s="33">
        <v>305</v>
      </c>
      <c r="AF23" s="9" t="s">
        <v>28</v>
      </c>
      <c r="AG23" s="96">
        <f t="shared" si="28"/>
        <v>1.9181585677749362</v>
      </c>
      <c r="AH23" s="97">
        <f t="shared" si="29"/>
        <v>6.6496163682864458</v>
      </c>
      <c r="AI23" s="97">
        <f t="shared" si="30"/>
        <v>32.864450127877234</v>
      </c>
      <c r="AJ23" s="97">
        <f t="shared" si="31"/>
        <v>3.9641943734015346</v>
      </c>
      <c r="AK23" s="97">
        <f t="shared" si="32"/>
        <v>1.9181585677749362</v>
      </c>
      <c r="AL23" s="97">
        <f t="shared" si="33"/>
        <v>3.0690537084398977</v>
      </c>
      <c r="AM23" s="98">
        <f t="shared" si="34"/>
        <v>49.61636828644501</v>
      </c>
      <c r="AN23" s="127">
        <f t="shared" si="35"/>
        <v>0.12787723785166241</v>
      </c>
      <c r="AO23" s="97">
        <f t="shared" si="36"/>
        <v>0.63938618925831203</v>
      </c>
      <c r="AP23" s="97">
        <f t="shared" si="37"/>
        <v>43.350383631713555</v>
      </c>
      <c r="AQ23" s="97">
        <f t="shared" si="38"/>
        <v>1.9181585677749362</v>
      </c>
      <c r="AR23" s="97">
        <f t="shared" si="39"/>
        <v>0.76726342710997442</v>
      </c>
      <c r="AS23" s="97">
        <f t="shared" si="40"/>
        <v>4.4757033248081841</v>
      </c>
      <c r="AT23" s="128">
        <f t="shared" si="41"/>
        <v>48.721227621483379</v>
      </c>
      <c r="AU23" s="135">
        <f t="shared" si="42"/>
        <v>0.63938618925831203</v>
      </c>
      <c r="AV23" s="97">
        <f t="shared" si="43"/>
        <v>1.1508951406649617</v>
      </c>
      <c r="AW23" s="97">
        <f t="shared" si="44"/>
        <v>40.153452685421996</v>
      </c>
      <c r="AX23" s="97">
        <f t="shared" si="45"/>
        <v>4.7314578005115093</v>
      </c>
      <c r="AY23" s="97">
        <f t="shared" si="46"/>
        <v>0.63938618925831203</v>
      </c>
      <c r="AZ23" s="97">
        <f t="shared" si="47"/>
        <v>4.7314578005115093</v>
      </c>
      <c r="BA23" s="136">
        <f t="shared" si="48"/>
        <v>47.953964194373398</v>
      </c>
      <c r="BB23" s="122">
        <f t="shared" si="49"/>
        <v>0.38363171355498721</v>
      </c>
      <c r="BC23" s="97">
        <f t="shared" si="50"/>
        <v>3.1969309462915603</v>
      </c>
      <c r="BD23" s="97">
        <f t="shared" si="51"/>
        <v>40.28132992327366</v>
      </c>
      <c r="BE23" s="97">
        <f t="shared" si="52"/>
        <v>10.358056265984656</v>
      </c>
      <c r="BF23" s="97">
        <f t="shared" si="53"/>
        <v>1.1508951406649617</v>
      </c>
      <c r="BG23" s="97">
        <f t="shared" si="54"/>
        <v>5.6265984654731458</v>
      </c>
      <c r="BH23" s="104">
        <f t="shared" si="55"/>
        <v>39.002557544757032</v>
      </c>
    </row>
    <row r="24" spans="2:60">
      <c r="B24" s="4" t="s">
        <v>30</v>
      </c>
      <c r="C24" s="108"/>
      <c r="D24" s="108"/>
      <c r="E24" s="108"/>
      <c r="F24" s="108"/>
      <c r="G24" s="108"/>
      <c r="H24" s="108"/>
      <c r="I24" s="111"/>
      <c r="J24" s="114"/>
      <c r="K24" s="108"/>
      <c r="L24" s="108"/>
      <c r="M24" s="108"/>
      <c r="N24" s="108"/>
      <c r="O24" s="108"/>
      <c r="P24" s="115"/>
      <c r="Q24" s="119"/>
      <c r="R24" s="108"/>
      <c r="S24" s="108"/>
      <c r="T24" s="108"/>
      <c r="U24" s="108"/>
      <c r="V24" s="108"/>
      <c r="W24" s="120"/>
      <c r="X24" s="108"/>
      <c r="Y24" s="108"/>
      <c r="Z24" s="108"/>
      <c r="AA24" s="108"/>
      <c r="AB24" s="108"/>
      <c r="AC24" s="108"/>
      <c r="AD24" s="108"/>
      <c r="AF24" s="4" t="s">
        <v>30</v>
      </c>
      <c r="AG24" s="99"/>
      <c r="AH24" s="100"/>
      <c r="AI24" s="100"/>
      <c r="AJ24" s="100"/>
      <c r="AK24" s="100"/>
      <c r="AL24" s="100"/>
      <c r="AM24" s="101"/>
      <c r="AN24" s="129"/>
      <c r="AO24" s="100"/>
      <c r="AP24" s="100"/>
      <c r="AQ24" s="100"/>
      <c r="AR24" s="100"/>
      <c r="AS24" s="100"/>
      <c r="AT24" s="130"/>
      <c r="AU24" s="137"/>
      <c r="AV24" s="100"/>
      <c r="AW24" s="100"/>
      <c r="AX24" s="100"/>
      <c r="AY24" s="100"/>
      <c r="AZ24" s="100"/>
      <c r="BA24" s="138"/>
      <c r="BB24" s="99"/>
      <c r="BC24" s="100"/>
      <c r="BD24" s="100"/>
      <c r="BE24" s="100"/>
      <c r="BF24" s="100"/>
      <c r="BG24" s="100"/>
      <c r="BH24" s="105"/>
    </row>
    <row r="25" spans="2:60">
      <c r="B25" s="9" t="s">
        <v>31</v>
      </c>
      <c r="C25" s="33">
        <v>84</v>
      </c>
      <c r="D25" s="33">
        <v>343</v>
      </c>
      <c r="E25" s="33">
        <v>1097</v>
      </c>
      <c r="F25" s="33">
        <v>133</v>
      </c>
      <c r="G25" s="33">
        <v>52</v>
      </c>
      <c r="H25" s="33">
        <v>105</v>
      </c>
      <c r="I25" s="248">
        <v>1706</v>
      </c>
      <c r="J25" s="249">
        <v>5</v>
      </c>
      <c r="K25" s="33">
        <v>35</v>
      </c>
      <c r="L25" s="33">
        <v>1492</v>
      </c>
      <c r="M25" s="33">
        <v>47</v>
      </c>
      <c r="N25" s="33">
        <v>25</v>
      </c>
      <c r="O25" s="33">
        <v>140</v>
      </c>
      <c r="P25" s="250">
        <v>1776</v>
      </c>
      <c r="Q25" s="251">
        <v>8</v>
      </c>
      <c r="R25" s="33">
        <v>55</v>
      </c>
      <c r="S25" s="33">
        <v>1453</v>
      </c>
      <c r="T25" s="33">
        <v>92</v>
      </c>
      <c r="U25" s="33">
        <v>29</v>
      </c>
      <c r="V25" s="33">
        <v>150</v>
      </c>
      <c r="W25" s="252">
        <v>1733</v>
      </c>
      <c r="X25" s="253">
        <v>12</v>
      </c>
      <c r="Y25" s="33">
        <v>142</v>
      </c>
      <c r="Z25" s="33">
        <v>1447</v>
      </c>
      <c r="AA25" s="33">
        <v>378</v>
      </c>
      <c r="AB25" s="33">
        <v>44</v>
      </c>
      <c r="AC25" s="33">
        <v>166</v>
      </c>
      <c r="AD25" s="33">
        <v>1331</v>
      </c>
      <c r="AF25" s="9" t="s">
        <v>31</v>
      </c>
      <c r="AG25" s="96">
        <f t="shared" ref="AG25:AG26" si="56">C25/(C25+D25+E25+F25+G25+H25+I25)*100</f>
        <v>2.3863636363636367</v>
      </c>
      <c r="AH25" s="97">
        <f t="shared" ref="AH25:AH26" si="57">D25/(D25+E25+F25+G25+H25+I25+C25)*100</f>
        <v>9.7443181818181817</v>
      </c>
      <c r="AI25" s="97">
        <f t="shared" ref="AI25:AI26" si="58">E25/(E25+F25+G25+H25+I25+D25+C25)*100</f>
        <v>31.164772727272727</v>
      </c>
      <c r="AJ25" s="97">
        <f t="shared" ref="AJ25:AJ26" si="59">F25/(F25+G25+H25+I25+E25+D25+C25)*100</f>
        <v>3.7784090909090908</v>
      </c>
      <c r="AK25" s="97">
        <f t="shared" ref="AK25:AK26" si="60">G25/(G25+H25+I25+E25+D25+C25+F25)*100</f>
        <v>1.4772727272727273</v>
      </c>
      <c r="AL25" s="97">
        <f t="shared" ref="AL25:AL26" si="61">H25/(H25+I25+C25+F25+E25+D25+G25)*100</f>
        <v>2.9829545454545454</v>
      </c>
      <c r="AM25" s="98">
        <f t="shared" ref="AM25:AM26" si="62">I25/(I25+D25+C25+G25+F25+E25+H25)*100</f>
        <v>48.465909090909093</v>
      </c>
      <c r="AN25" s="127">
        <f t="shared" ref="AN25:AN26" si="63">J25/(J25+K25+L25+M25+N25+O25+P25)*100</f>
        <v>0.14204545454545456</v>
      </c>
      <c r="AO25" s="97">
        <f t="shared" ref="AO25:AO26" si="64">K25/(K25+L25+M25+N25+O25+P25+J25)*100</f>
        <v>0.99431818181818177</v>
      </c>
      <c r="AP25" s="97">
        <f t="shared" ref="AP25:AP26" si="65">L25/(L25+M25+N25+O25+P25+K25+J25)*100</f>
        <v>42.38636363636364</v>
      </c>
      <c r="AQ25" s="97">
        <f t="shared" ref="AQ25:AQ26" si="66">M25/(M25+N25+O25+P25+L25+K25+J25)*100</f>
        <v>1.3352272727272727</v>
      </c>
      <c r="AR25" s="97">
        <f t="shared" ref="AR25:AR26" si="67">N25/(N25+O25+P25+L25+K25+J25+M25)*100</f>
        <v>0.71022727272727271</v>
      </c>
      <c r="AS25" s="97">
        <f t="shared" ref="AS25:AS26" si="68">O25/(O25+P25+J25+M25+L25+K25+N25)*100</f>
        <v>3.9772727272727271</v>
      </c>
      <c r="AT25" s="128">
        <f t="shared" ref="AT25:AT26" si="69">P25/(P25+K25+J25+N25+M25+L25+O25)*100</f>
        <v>50.454545454545453</v>
      </c>
      <c r="AU25" s="135">
        <f t="shared" ref="AU25:AU26" si="70">Q25/(Q25+R25+S25+T25+U25+V25+W25)*100</f>
        <v>0.22727272727272727</v>
      </c>
      <c r="AV25" s="97">
        <f t="shared" ref="AV25:AV26" si="71">R25/(R25+S25+T25+U25+V25+W25+Q25)*100</f>
        <v>1.5625</v>
      </c>
      <c r="AW25" s="97">
        <f t="shared" ref="AW25:AW26" si="72">S25/(S25+T25+U25+V25+W25+R25+Q25)*100</f>
        <v>41.278409090909093</v>
      </c>
      <c r="AX25" s="97">
        <f t="shared" ref="AX25:AX26" si="73">T25/(T25+U25+V25+W25+S25+R25+Q25)*100</f>
        <v>2.6136363636363633</v>
      </c>
      <c r="AY25" s="97">
        <f t="shared" ref="AY25:AY26" si="74">U25/(U25+V25+W25+S25+R25+Q25+T25)*100</f>
        <v>0.82386363636363624</v>
      </c>
      <c r="AZ25" s="97">
        <f t="shared" ref="AZ25:AZ26" si="75">V25/(V25+W25+Q25+T25+S25+R25+U25)*100</f>
        <v>4.2613636363636358</v>
      </c>
      <c r="BA25" s="136">
        <f t="shared" ref="BA25:BA26" si="76">W25/(W25+R25+Q25+U25+T25+S25+V25)*100</f>
        <v>49.232954545454547</v>
      </c>
      <c r="BB25" s="122">
        <f t="shared" ref="BB25:BB26" si="77">X25/(X25+Y25+Z25+AA25+AB25+AC25+AD25)*100</f>
        <v>0.34090909090909088</v>
      </c>
      <c r="BC25" s="97">
        <f t="shared" ref="BC25:BC26" si="78">Y25/(Y25+Z25+AA25+AB25+AC25+AD25+X25)*100</f>
        <v>4.0340909090909092</v>
      </c>
      <c r="BD25" s="97">
        <f t="shared" ref="BD25:BD26" si="79">Z25/(Z25+AA25+AB25+AC25+AD25+Y25+X25)*100</f>
        <v>41.107954545454547</v>
      </c>
      <c r="BE25" s="97">
        <f t="shared" ref="BE25:BE26" si="80">AA25/(AA25+AB25+AC25+AD25+Z25+Y25+X25)*100</f>
        <v>10.738636363636363</v>
      </c>
      <c r="BF25" s="97">
        <f t="shared" ref="BF25:BF26" si="81">AB25/(AB25+AC25+AD25+Z25+Y25+X25+AA25)*100</f>
        <v>1.25</v>
      </c>
      <c r="BG25" s="97">
        <f t="shared" ref="BG25:BG26" si="82">AC25/(AC25+AD25+X25+AA25+Z25+Y25+AB25)*100</f>
        <v>4.7159090909090908</v>
      </c>
      <c r="BH25" s="104">
        <f t="shared" ref="BH25:BH26" si="83">AD25/(AD25+Y25+X25+AB25+AA25+Z25+AC25)*100</f>
        <v>37.8125</v>
      </c>
    </row>
    <row r="26" spans="2:60">
      <c r="B26" s="9" t="s">
        <v>33</v>
      </c>
      <c r="C26" s="33">
        <v>44</v>
      </c>
      <c r="D26" s="33">
        <v>117</v>
      </c>
      <c r="E26" s="33">
        <v>394</v>
      </c>
      <c r="F26" s="33">
        <v>64</v>
      </c>
      <c r="G26" s="33">
        <v>22</v>
      </c>
      <c r="H26" s="33">
        <v>26</v>
      </c>
      <c r="I26" s="248">
        <v>675</v>
      </c>
      <c r="J26" s="249">
        <v>1</v>
      </c>
      <c r="K26" s="33">
        <v>13</v>
      </c>
      <c r="L26" s="33">
        <v>627</v>
      </c>
      <c r="M26" s="33">
        <v>32</v>
      </c>
      <c r="N26" s="33">
        <v>7</v>
      </c>
      <c r="O26" s="33">
        <v>53</v>
      </c>
      <c r="P26" s="250">
        <v>609</v>
      </c>
      <c r="Q26" s="251">
        <v>2</v>
      </c>
      <c r="R26" s="33">
        <v>29</v>
      </c>
      <c r="S26" s="33">
        <v>600</v>
      </c>
      <c r="T26" s="33">
        <v>65</v>
      </c>
      <c r="U26" s="33">
        <v>10</v>
      </c>
      <c r="V26" s="33">
        <v>51</v>
      </c>
      <c r="W26" s="252">
        <v>585</v>
      </c>
      <c r="X26" s="253">
        <v>7</v>
      </c>
      <c r="Y26" s="33">
        <v>57</v>
      </c>
      <c r="Z26" s="33">
        <v>608</v>
      </c>
      <c r="AA26" s="33">
        <v>207</v>
      </c>
      <c r="AB26" s="33">
        <v>20</v>
      </c>
      <c r="AC26" s="33">
        <v>68</v>
      </c>
      <c r="AD26" s="33">
        <v>375</v>
      </c>
      <c r="AF26" s="9" t="s">
        <v>33</v>
      </c>
      <c r="AG26" s="96">
        <f t="shared" si="56"/>
        <v>3.278688524590164</v>
      </c>
      <c r="AH26" s="97">
        <f t="shared" si="57"/>
        <v>8.7183308494783915</v>
      </c>
      <c r="AI26" s="97">
        <f t="shared" si="58"/>
        <v>29.359165424739196</v>
      </c>
      <c r="AJ26" s="97">
        <f t="shared" si="59"/>
        <v>4.7690014903129656</v>
      </c>
      <c r="AK26" s="97">
        <f t="shared" si="60"/>
        <v>1.639344262295082</v>
      </c>
      <c r="AL26" s="97">
        <f t="shared" si="61"/>
        <v>1.9374068554396422</v>
      </c>
      <c r="AM26" s="98">
        <f t="shared" si="62"/>
        <v>50.298062593144564</v>
      </c>
      <c r="AN26" s="127">
        <f t="shared" si="63"/>
        <v>7.4515648286140088E-2</v>
      </c>
      <c r="AO26" s="97">
        <f t="shared" si="64"/>
        <v>0.9687034277198211</v>
      </c>
      <c r="AP26" s="97">
        <f t="shared" si="65"/>
        <v>46.721311475409841</v>
      </c>
      <c r="AQ26" s="97">
        <f t="shared" si="66"/>
        <v>2.3845007451564828</v>
      </c>
      <c r="AR26" s="97">
        <f t="shared" si="67"/>
        <v>0.52160953800298071</v>
      </c>
      <c r="AS26" s="97">
        <f t="shared" si="68"/>
        <v>3.9493293591654246</v>
      </c>
      <c r="AT26" s="128">
        <f t="shared" si="69"/>
        <v>45.380029806259316</v>
      </c>
      <c r="AU26" s="135">
        <f t="shared" si="70"/>
        <v>0.14903129657228018</v>
      </c>
      <c r="AV26" s="97">
        <f t="shared" si="71"/>
        <v>2.1609538002980626</v>
      </c>
      <c r="AW26" s="97">
        <f t="shared" si="72"/>
        <v>44.709388971684056</v>
      </c>
      <c r="AX26" s="97">
        <f t="shared" si="73"/>
        <v>4.8435171385991058</v>
      </c>
      <c r="AY26" s="97">
        <f t="shared" si="74"/>
        <v>0.7451564828614009</v>
      </c>
      <c r="AZ26" s="97">
        <f t="shared" si="75"/>
        <v>3.8002980625931446</v>
      </c>
      <c r="BA26" s="136">
        <f t="shared" si="76"/>
        <v>43.591654247391951</v>
      </c>
      <c r="BB26" s="122">
        <f t="shared" si="77"/>
        <v>0.52160953800298071</v>
      </c>
      <c r="BC26" s="97">
        <f t="shared" si="78"/>
        <v>4.247391952309985</v>
      </c>
      <c r="BD26" s="97">
        <f t="shared" si="79"/>
        <v>45.305514157973178</v>
      </c>
      <c r="BE26" s="97">
        <f t="shared" si="80"/>
        <v>15.424739195231</v>
      </c>
      <c r="BF26" s="97">
        <f t="shared" si="81"/>
        <v>1.4903129657228018</v>
      </c>
      <c r="BG26" s="97">
        <f t="shared" si="82"/>
        <v>5.0670640834575256</v>
      </c>
      <c r="BH26" s="104">
        <f t="shared" si="83"/>
        <v>27.943368107302536</v>
      </c>
    </row>
    <row r="35" spans="8:8" ht="18">
      <c r="H35" s="1"/>
    </row>
    <row r="36" spans="8:8" ht="18">
      <c r="H36" s="1"/>
    </row>
  </sheetData>
  <mergeCells count="10">
    <mergeCell ref="BB7:BH7"/>
    <mergeCell ref="C7:I7"/>
    <mergeCell ref="J7:P7"/>
    <mergeCell ref="Q7:W7"/>
    <mergeCell ref="X7:AD7"/>
    <mergeCell ref="B7:B8"/>
    <mergeCell ref="AF7:AF8"/>
    <mergeCell ref="AG7:AM7"/>
    <mergeCell ref="AN7:AT7"/>
    <mergeCell ref="AU7:BA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dimension ref="A1:AB26"/>
  <sheetViews>
    <sheetView showGridLines="0" zoomScaleNormal="100" workbookViewId="0">
      <selection activeCell="B1" sqref="B1"/>
    </sheetView>
  </sheetViews>
  <sheetFormatPr defaultRowHeight="15"/>
  <cols>
    <col min="1" max="1" width="3.42578125" customWidth="1"/>
    <col min="2" max="2" width="28.28515625" customWidth="1"/>
    <col min="3" max="14" width="11.7109375" customWidth="1"/>
    <col min="15" max="15" width="3.42578125" customWidth="1"/>
    <col min="16" max="16" width="27.7109375" customWidth="1"/>
    <col min="17" max="28" width="11.7109375" customWidth="1"/>
  </cols>
  <sheetData>
    <row r="1" spans="1:28" ht="18">
      <c r="B1" s="1" t="s">
        <v>4</v>
      </c>
    </row>
    <row r="2" spans="1:28" ht="21">
      <c r="A2" s="23"/>
      <c r="B2" s="1" t="s">
        <v>121</v>
      </c>
    </row>
    <row r="3" spans="1:28">
      <c r="B3" s="203" t="s">
        <v>5</v>
      </c>
    </row>
    <row r="4" spans="1:28" ht="18" customHeight="1">
      <c r="B4" s="1" t="s">
        <v>130</v>
      </c>
      <c r="C4" s="1"/>
      <c r="D4" s="1"/>
      <c r="E4" s="1"/>
      <c r="F4" s="1"/>
      <c r="G4" s="1"/>
      <c r="H4" s="1"/>
      <c r="I4" s="1"/>
      <c r="J4" s="1"/>
      <c r="K4" s="1"/>
      <c r="L4" s="1"/>
      <c r="M4" s="1"/>
      <c r="N4" s="1"/>
    </row>
    <row r="5" spans="1:28" ht="4.5" customHeight="1"/>
    <row r="6" spans="1:28">
      <c r="B6" s="16" t="s">
        <v>48</v>
      </c>
      <c r="P6" s="16" t="s">
        <v>49</v>
      </c>
    </row>
    <row r="7" spans="1:28" ht="24" customHeight="1">
      <c r="B7" s="283" t="s">
        <v>36</v>
      </c>
      <c r="C7" s="278" t="s">
        <v>106</v>
      </c>
      <c r="D7" s="281"/>
      <c r="E7" s="281"/>
      <c r="F7" s="281"/>
      <c r="G7" s="281"/>
      <c r="H7" s="282"/>
      <c r="I7" s="281" t="s">
        <v>117</v>
      </c>
      <c r="J7" s="281"/>
      <c r="K7" s="281"/>
      <c r="L7" s="281"/>
      <c r="M7" s="281"/>
      <c r="N7" s="277"/>
      <c r="P7" s="283" t="s">
        <v>36</v>
      </c>
      <c r="Q7" s="278" t="s">
        <v>106</v>
      </c>
      <c r="R7" s="281"/>
      <c r="S7" s="281"/>
      <c r="T7" s="281"/>
      <c r="U7" s="281"/>
      <c r="V7" s="282"/>
      <c r="W7" s="281" t="s">
        <v>117</v>
      </c>
      <c r="X7" s="281"/>
      <c r="Y7" s="281"/>
      <c r="Z7" s="281"/>
      <c r="AA7" s="281"/>
      <c r="AB7" s="277"/>
    </row>
    <row r="8" spans="1:28" ht="34.5" customHeight="1">
      <c r="B8" s="284"/>
      <c r="C8" s="224" t="s">
        <v>68</v>
      </c>
      <c r="D8" s="224" t="s">
        <v>69</v>
      </c>
      <c r="E8" s="224" t="s">
        <v>70</v>
      </c>
      <c r="F8" s="224" t="s">
        <v>71</v>
      </c>
      <c r="G8" s="224" t="s">
        <v>72</v>
      </c>
      <c r="H8" s="38" t="s">
        <v>107</v>
      </c>
      <c r="I8" s="223" t="s">
        <v>68</v>
      </c>
      <c r="J8" s="224" t="s">
        <v>69</v>
      </c>
      <c r="K8" s="224" t="s">
        <v>70</v>
      </c>
      <c r="L8" s="224" t="s">
        <v>71</v>
      </c>
      <c r="M8" s="224" t="s">
        <v>72</v>
      </c>
      <c r="N8" s="224" t="s">
        <v>107</v>
      </c>
      <c r="P8" s="284"/>
      <c r="Q8" s="224" t="s">
        <v>68</v>
      </c>
      <c r="R8" s="224" t="s">
        <v>69</v>
      </c>
      <c r="S8" s="224" t="s">
        <v>70</v>
      </c>
      <c r="T8" s="224" t="s">
        <v>71</v>
      </c>
      <c r="U8" s="224" t="s">
        <v>72</v>
      </c>
      <c r="V8" s="38" t="s">
        <v>107</v>
      </c>
      <c r="W8" s="223" t="s">
        <v>68</v>
      </c>
      <c r="X8" s="224" t="s">
        <v>69</v>
      </c>
      <c r="Y8" s="224" t="s">
        <v>70</v>
      </c>
      <c r="Z8" s="224" t="s">
        <v>71</v>
      </c>
      <c r="AA8" s="224" t="s">
        <v>72</v>
      </c>
      <c r="AB8" s="224" t="s">
        <v>107</v>
      </c>
    </row>
    <row r="9" spans="1:28">
      <c r="B9" s="4" t="s">
        <v>0</v>
      </c>
      <c r="C9" s="4"/>
      <c r="D9" s="4"/>
      <c r="E9" s="4"/>
      <c r="F9" s="4"/>
      <c r="G9" s="4"/>
      <c r="H9" s="44"/>
      <c r="I9" s="4"/>
      <c r="J9" s="4"/>
      <c r="K9" s="4"/>
      <c r="L9" s="4"/>
      <c r="M9" s="4"/>
      <c r="N9" s="4"/>
      <c r="P9" s="4" t="s">
        <v>0</v>
      </c>
      <c r="Q9" s="5"/>
      <c r="R9" s="5"/>
      <c r="S9" s="5"/>
      <c r="T9" s="5"/>
      <c r="U9" s="5"/>
      <c r="V9" s="39"/>
    </row>
    <row r="10" spans="1:28">
      <c r="B10" s="6" t="s">
        <v>0</v>
      </c>
      <c r="C10" s="7">
        <v>1096</v>
      </c>
      <c r="D10" s="7">
        <v>479</v>
      </c>
      <c r="E10" s="7">
        <v>320</v>
      </c>
      <c r="F10" s="7">
        <v>192</v>
      </c>
      <c r="G10" s="7">
        <v>723</v>
      </c>
      <c r="H10" s="40">
        <v>2473</v>
      </c>
      <c r="I10" s="21">
        <v>1073</v>
      </c>
      <c r="J10" s="7">
        <v>549</v>
      </c>
      <c r="K10" s="7">
        <v>419</v>
      </c>
      <c r="L10" s="7">
        <v>167</v>
      </c>
      <c r="M10" s="7">
        <v>208</v>
      </c>
      <c r="N10" s="7">
        <v>2867</v>
      </c>
      <c r="P10" s="6" t="s">
        <v>0</v>
      </c>
      <c r="Q10" s="11">
        <f>C10/SUM($C10:$H10)*100</f>
        <v>20.745788377815636</v>
      </c>
      <c r="R10" s="11">
        <f t="shared" ref="R10:V10" si="0">D10/SUM($C10:$H10)*100</f>
        <v>9.0668180957789133</v>
      </c>
      <c r="S10" s="11">
        <f t="shared" si="0"/>
        <v>6.0571644898731787</v>
      </c>
      <c r="T10" s="11">
        <f t="shared" si="0"/>
        <v>3.634298693923907</v>
      </c>
      <c r="U10" s="11">
        <f t="shared" si="0"/>
        <v>13.685406019307212</v>
      </c>
      <c r="V10" s="69">
        <f t="shared" si="0"/>
        <v>46.810524323301159</v>
      </c>
      <c r="W10" s="19">
        <f t="shared" ref="W10:AB10" si="1">I10/SUM($I10:$N10)*100</f>
        <v>20.310429680106001</v>
      </c>
      <c r="X10" s="11">
        <f t="shared" si="1"/>
        <v>10.391822827938672</v>
      </c>
      <c r="Y10" s="11">
        <f t="shared" si="1"/>
        <v>7.9310997539276924</v>
      </c>
      <c r="Z10" s="11">
        <f t="shared" si="1"/>
        <v>3.1610827181525649</v>
      </c>
      <c r="AA10" s="11">
        <f t="shared" si="1"/>
        <v>3.9371569184175654</v>
      </c>
      <c r="AB10" s="11">
        <f t="shared" si="1"/>
        <v>54.26840810145751</v>
      </c>
    </row>
    <row r="11" spans="1:28">
      <c r="B11" s="4" t="s">
        <v>7</v>
      </c>
      <c r="C11" s="8"/>
      <c r="D11" s="8"/>
      <c r="E11" s="8"/>
      <c r="F11" s="8"/>
      <c r="G11" s="8"/>
      <c r="H11" s="41"/>
      <c r="I11" s="8"/>
      <c r="J11" s="8"/>
      <c r="K11" s="8"/>
      <c r="L11" s="8"/>
      <c r="M11" s="8"/>
      <c r="N11" s="8"/>
      <c r="P11" s="4" t="s">
        <v>7</v>
      </c>
      <c r="Q11" s="12"/>
      <c r="R11" s="12"/>
      <c r="S11" s="12"/>
      <c r="T11" s="12"/>
      <c r="U11" s="12"/>
      <c r="V11" s="70"/>
    </row>
    <row r="12" spans="1:28">
      <c r="B12" s="9" t="s">
        <v>1</v>
      </c>
      <c r="C12" s="10">
        <v>66</v>
      </c>
      <c r="D12" s="10">
        <v>34</v>
      </c>
      <c r="E12" s="10">
        <v>40</v>
      </c>
      <c r="F12" s="10">
        <v>22</v>
      </c>
      <c r="G12" s="18">
        <v>107</v>
      </c>
      <c r="H12" s="42">
        <v>823</v>
      </c>
      <c r="I12" s="22">
        <v>71</v>
      </c>
      <c r="J12" s="10">
        <v>54</v>
      </c>
      <c r="K12" s="10">
        <v>80</v>
      </c>
      <c r="L12" s="10">
        <v>33</v>
      </c>
      <c r="M12" s="18">
        <v>55</v>
      </c>
      <c r="N12" s="36">
        <v>799</v>
      </c>
      <c r="P12" s="9" t="s">
        <v>1</v>
      </c>
      <c r="Q12" s="13">
        <f>C12/SUM($C12:$H12)*100</f>
        <v>6.0439560439560438</v>
      </c>
      <c r="R12" s="13">
        <f t="shared" ref="R12:R15" si="2">D12/SUM($C12:$H12)*100</f>
        <v>3.1135531135531136</v>
      </c>
      <c r="S12" s="13">
        <f t="shared" ref="S12:S15" si="3">E12/SUM($C12:$H12)*100</f>
        <v>3.6630036630036633</v>
      </c>
      <c r="T12" s="13">
        <f t="shared" ref="T12:T15" si="4">F12/SUM($C12:$H12)*100</f>
        <v>2.0146520146520146</v>
      </c>
      <c r="U12" s="13">
        <f t="shared" ref="U12:U15" si="5">G12/SUM($C12:$H12)*100</f>
        <v>9.7985347985347993</v>
      </c>
      <c r="V12" s="139">
        <f t="shared" ref="V12:V15" si="6">H12/SUM($C12:$H12)*100</f>
        <v>75.366300366300365</v>
      </c>
      <c r="W12" s="20">
        <f t="shared" ref="W12:W15" si="7">I12/SUM($I12:$N12)*100</f>
        <v>6.5018315018315027</v>
      </c>
      <c r="X12" s="13">
        <f t="shared" ref="X12:X15" si="8">J12/SUM($I12:$N12)*100</f>
        <v>4.9450549450549453</v>
      </c>
      <c r="Y12" s="13">
        <f t="shared" ref="Y12:Y15" si="9">K12/SUM($I12:$N12)*100</f>
        <v>7.3260073260073266</v>
      </c>
      <c r="Z12" s="13">
        <f t="shared" ref="Z12:Z15" si="10">L12/SUM($I12:$N12)*100</f>
        <v>3.0219780219780219</v>
      </c>
      <c r="AA12" s="13">
        <f t="shared" ref="AA12:AA15" si="11">M12/SUM($I12:$N12)*100</f>
        <v>5.0366300366300365</v>
      </c>
      <c r="AB12" s="20">
        <f t="shared" ref="AB12:AB15" si="12">N12/SUM($I12:$N12)*100</f>
        <v>73.168498168498161</v>
      </c>
    </row>
    <row r="13" spans="1:28">
      <c r="B13" s="9" t="s">
        <v>9</v>
      </c>
      <c r="C13" s="10">
        <v>297</v>
      </c>
      <c r="D13" s="10">
        <v>114</v>
      </c>
      <c r="E13" s="10">
        <v>83</v>
      </c>
      <c r="F13" s="10">
        <v>52</v>
      </c>
      <c r="G13" s="18">
        <v>235</v>
      </c>
      <c r="H13" s="42">
        <v>1071</v>
      </c>
      <c r="I13" s="22">
        <v>264</v>
      </c>
      <c r="J13" s="10">
        <v>155</v>
      </c>
      <c r="K13" s="10">
        <v>148</v>
      </c>
      <c r="L13" s="10">
        <v>61</v>
      </c>
      <c r="M13" s="18">
        <v>76</v>
      </c>
      <c r="N13" s="36">
        <v>1148</v>
      </c>
      <c r="P13" s="9" t="s">
        <v>9</v>
      </c>
      <c r="Q13" s="13">
        <f>C13/SUM($C13:$H13)*100</f>
        <v>16.036717062634988</v>
      </c>
      <c r="R13" s="13">
        <f t="shared" si="2"/>
        <v>6.1555075593952484</v>
      </c>
      <c r="S13" s="13">
        <f t="shared" si="3"/>
        <v>4.481641468682505</v>
      </c>
      <c r="T13" s="13">
        <f t="shared" si="4"/>
        <v>2.8077753779697625</v>
      </c>
      <c r="U13" s="13">
        <f t="shared" si="5"/>
        <v>12.688984881209503</v>
      </c>
      <c r="V13" s="139">
        <f t="shared" si="6"/>
        <v>57.829373650107996</v>
      </c>
      <c r="W13" s="20">
        <f t="shared" si="7"/>
        <v>14.254859611231103</v>
      </c>
      <c r="X13" s="13">
        <f t="shared" si="8"/>
        <v>8.3693304535637161</v>
      </c>
      <c r="Y13" s="13">
        <f t="shared" si="9"/>
        <v>7.9913606911447079</v>
      </c>
      <c r="Z13" s="13">
        <f t="shared" si="10"/>
        <v>3.2937365010799136</v>
      </c>
      <c r="AA13" s="13">
        <f t="shared" si="11"/>
        <v>4.1036717062634986</v>
      </c>
      <c r="AB13" s="20">
        <f t="shared" si="12"/>
        <v>61.987041036717059</v>
      </c>
    </row>
    <row r="14" spans="1:28">
      <c r="B14" s="9" t="s">
        <v>11</v>
      </c>
      <c r="C14" s="10">
        <v>470</v>
      </c>
      <c r="D14" s="10">
        <v>186</v>
      </c>
      <c r="E14" s="10">
        <v>105</v>
      </c>
      <c r="F14" s="10">
        <v>73</v>
      </c>
      <c r="G14" s="18">
        <v>208</v>
      </c>
      <c r="H14" s="42">
        <v>507</v>
      </c>
      <c r="I14" s="22">
        <v>421</v>
      </c>
      <c r="J14" s="10">
        <v>191</v>
      </c>
      <c r="K14" s="10">
        <v>117</v>
      </c>
      <c r="L14" s="10">
        <v>51</v>
      </c>
      <c r="M14" s="18">
        <v>56</v>
      </c>
      <c r="N14" s="36">
        <v>713</v>
      </c>
      <c r="P14" s="9" t="s">
        <v>11</v>
      </c>
      <c r="Q14" s="13">
        <f t="shared" ref="Q14:Q15" si="13">C14/SUM($C14:$H14)*100</f>
        <v>30.342156229825694</v>
      </c>
      <c r="R14" s="13">
        <f t="shared" si="2"/>
        <v>12.007746933505487</v>
      </c>
      <c r="S14" s="13">
        <f t="shared" si="3"/>
        <v>6.7785668173014848</v>
      </c>
      <c r="T14" s="13">
        <f t="shared" si="4"/>
        <v>4.7127178825048421</v>
      </c>
      <c r="U14" s="13">
        <f t="shared" si="5"/>
        <v>13.42801807617818</v>
      </c>
      <c r="V14" s="139">
        <f t="shared" si="6"/>
        <v>32.730794060684318</v>
      </c>
      <c r="W14" s="20">
        <f t="shared" si="7"/>
        <v>27.178825048418336</v>
      </c>
      <c r="X14" s="13">
        <f t="shared" si="8"/>
        <v>12.330535829567463</v>
      </c>
      <c r="Y14" s="13">
        <f t="shared" si="9"/>
        <v>7.553260167850226</v>
      </c>
      <c r="Z14" s="13">
        <f t="shared" si="10"/>
        <v>3.2924467398321502</v>
      </c>
      <c r="AA14" s="13">
        <f t="shared" si="11"/>
        <v>3.6152356358941256</v>
      </c>
      <c r="AB14" s="20">
        <f t="shared" si="12"/>
        <v>46.029696578437701</v>
      </c>
    </row>
    <row r="15" spans="1:28">
      <c r="B15" s="9" t="s">
        <v>13</v>
      </c>
      <c r="C15" s="10">
        <v>263</v>
      </c>
      <c r="D15" s="10">
        <v>145</v>
      </c>
      <c r="E15" s="10">
        <v>92</v>
      </c>
      <c r="F15" s="10">
        <v>45</v>
      </c>
      <c r="G15" s="18">
        <v>173</v>
      </c>
      <c r="H15" s="42">
        <v>72</v>
      </c>
      <c r="I15" s="22">
        <v>317</v>
      </c>
      <c r="J15" s="10">
        <v>149</v>
      </c>
      <c r="K15" s="10">
        <v>74</v>
      </c>
      <c r="L15" s="10">
        <v>22</v>
      </c>
      <c r="M15" s="18">
        <v>21</v>
      </c>
      <c r="N15" s="36">
        <v>207</v>
      </c>
      <c r="P15" s="9" t="s">
        <v>13</v>
      </c>
      <c r="Q15" s="13">
        <f t="shared" si="13"/>
        <v>33.291139240506325</v>
      </c>
      <c r="R15" s="13">
        <f t="shared" si="2"/>
        <v>18.354430379746837</v>
      </c>
      <c r="S15" s="13">
        <f t="shared" si="3"/>
        <v>11.645569620253164</v>
      </c>
      <c r="T15" s="13">
        <f t="shared" si="4"/>
        <v>5.6962025316455698</v>
      </c>
      <c r="U15" s="13">
        <f t="shared" si="5"/>
        <v>21.898734177215189</v>
      </c>
      <c r="V15" s="139">
        <f t="shared" si="6"/>
        <v>9.113924050632912</v>
      </c>
      <c r="W15" s="20">
        <f t="shared" si="7"/>
        <v>40.12658227848101</v>
      </c>
      <c r="X15" s="13">
        <f t="shared" si="8"/>
        <v>18.860759493670887</v>
      </c>
      <c r="Y15" s="13">
        <f t="shared" si="9"/>
        <v>9.3670886075949369</v>
      </c>
      <c r="Z15" s="13">
        <f t="shared" si="10"/>
        <v>2.7848101265822782</v>
      </c>
      <c r="AA15" s="13">
        <f t="shared" si="11"/>
        <v>2.6582278481012658</v>
      </c>
      <c r="AB15" s="20">
        <f t="shared" si="12"/>
        <v>26.202531645569621</v>
      </c>
    </row>
    <row r="16" spans="1:28">
      <c r="B16" s="4" t="s">
        <v>15</v>
      </c>
      <c r="C16" s="8"/>
      <c r="D16" s="8"/>
      <c r="E16" s="8"/>
      <c r="F16" s="8"/>
      <c r="G16" s="8"/>
      <c r="H16" s="41"/>
      <c r="I16" s="8"/>
      <c r="J16" s="8"/>
      <c r="K16" s="8"/>
      <c r="L16" s="8"/>
      <c r="M16" s="8"/>
      <c r="N16" s="8"/>
      <c r="P16" s="4" t="s">
        <v>15</v>
      </c>
      <c r="Q16" s="12"/>
      <c r="R16" s="12"/>
      <c r="S16" s="12"/>
      <c r="T16" s="12"/>
      <c r="U16" s="12"/>
      <c r="V16" s="70"/>
    </row>
    <row r="17" spans="2:28">
      <c r="B17" s="9" t="s">
        <v>16</v>
      </c>
      <c r="C17" s="10">
        <v>496</v>
      </c>
      <c r="D17" s="10">
        <v>200</v>
      </c>
      <c r="E17" s="10">
        <v>75</v>
      </c>
      <c r="F17" s="10">
        <v>37</v>
      </c>
      <c r="G17" s="18">
        <v>46</v>
      </c>
      <c r="H17" s="42">
        <v>686</v>
      </c>
      <c r="I17" s="22">
        <v>358</v>
      </c>
      <c r="J17" s="10">
        <v>158</v>
      </c>
      <c r="K17" s="10">
        <v>92</v>
      </c>
      <c r="L17" s="10">
        <v>42</v>
      </c>
      <c r="M17" s="18">
        <v>49</v>
      </c>
      <c r="N17" s="36">
        <v>841</v>
      </c>
      <c r="P17" s="9" t="s">
        <v>16</v>
      </c>
      <c r="Q17" s="13">
        <f t="shared" ref="Q17:Q23" si="14">C17/SUM($C17:$H17)*100</f>
        <v>32.20779220779221</v>
      </c>
      <c r="R17" s="13">
        <f t="shared" ref="R17:R23" si="15">D17/SUM($C17:$H17)*100</f>
        <v>12.987012987012985</v>
      </c>
      <c r="S17" s="13">
        <f t="shared" ref="S17:S23" si="16">E17/SUM($C17:$H17)*100</f>
        <v>4.8701298701298708</v>
      </c>
      <c r="T17" s="13">
        <f t="shared" ref="T17:T23" si="17">F17/SUM($C17:$H17)*100</f>
        <v>2.4025974025974026</v>
      </c>
      <c r="U17" s="13">
        <f t="shared" ref="U17:U23" si="18">G17/SUM($C17:$H17)*100</f>
        <v>2.9870129870129869</v>
      </c>
      <c r="V17" s="139">
        <f t="shared" ref="V17:V23" si="19">H17/SUM($C17:$H17)*100</f>
        <v>44.545454545454547</v>
      </c>
      <c r="W17" s="20">
        <f t="shared" ref="W17" si="20">I17/SUM($I17:$N17)*100</f>
        <v>23.246753246753247</v>
      </c>
      <c r="X17" s="13">
        <f t="shared" ref="X17" si="21">J17/SUM($I17:$N17)*100</f>
        <v>10.25974025974026</v>
      </c>
      <c r="Y17" s="13">
        <f t="shared" ref="Y17" si="22">K17/SUM($I17:$N17)*100</f>
        <v>5.9740259740259738</v>
      </c>
      <c r="Z17" s="13">
        <f t="shared" ref="Z17" si="23">L17/SUM($I17:$N17)*100</f>
        <v>2.7272727272727271</v>
      </c>
      <c r="AA17" s="13">
        <f t="shared" ref="AA17" si="24">M17/SUM($I17:$N17)*100</f>
        <v>3.1818181818181817</v>
      </c>
      <c r="AB17" s="20">
        <f t="shared" ref="AB17" si="25">N17/SUM($I17:$N17)*100</f>
        <v>54.61038961038961</v>
      </c>
    </row>
    <row r="18" spans="2:28">
      <c r="B18" s="9" t="s">
        <v>18</v>
      </c>
      <c r="C18" s="10">
        <v>101</v>
      </c>
      <c r="D18" s="10">
        <v>57</v>
      </c>
      <c r="E18" s="10">
        <v>42</v>
      </c>
      <c r="F18" s="10">
        <v>19</v>
      </c>
      <c r="G18" s="18">
        <v>42</v>
      </c>
      <c r="H18" s="42">
        <v>343</v>
      </c>
      <c r="I18" s="22">
        <v>101</v>
      </c>
      <c r="J18" s="10">
        <v>54</v>
      </c>
      <c r="K18" s="10">
        <v>42</v>
      </c>
      <c r="L18" s="10">
        <v>15</v>
      </c>
      <c r="M18" s="18">
        <v>15</v>
      </c>
      <c r="N18" s="36">
        <v>377</v>
      </c>
      <c r="P18" s="9" t="s">
        <v>18</v>
      </c>
      <c r="Q18" s="13">
        <f t="shared" si="14"/>
        <v>16.721854304635762</v>
      </c>
      <c r="R18" s="13">
        <f t="shared" si="15"/>
        <v>9.4370860927152318</v>
      </c>
      <c r="S18" s="13">
        <f t="shared" si="16"/>
        <v>6.9536423841059598</v>
      </c>
      <c r="T18" s="13">
        <f t="shared" si="17"/>
        <v>3.1456953642384109</v>
      </c>
      <c r="U18" s="13">
        <f t="shared" si="18"/>
        <v>6.9536423841059598</v>
      </c>
      <c r="V18" s="139">
        <f t="shared" si="19"/>
        <v>56.788079470198674</v>
      </c>
      <c r="W18" s="20">
        <f t="shared" ref="W18:W26" si="26">I18/SUM($I18:$N18)*100</f>
        <v>16.721854304635762</v>
      </c>
      <c r="X18" s="13">
        <f t="shared" ref="X18:X26" si="27">J18/SUM($I18:$N18)*100</f>
        <v>8.9403973509933774</v>
      </c>
      <c r="Y18" s="13">
        <f t="shared" ref="Y18:Y26" si="28">K18/SUM($I18:$N18)*100</f>
        <v>6.9536423841059598</v>
      </c>
      <c r="Z18" s="13">
        <f t="shared" ref="Z18:Z26" si="29">L18/SUM($I18:$N18)*100</f>
        <v>2.4834437086092715</v>
      </c>
      <c r="AA18" s="13">
        <f t="shared" ref="AA18:AA26" si="30">M18/SUM($I18:$N18)*100</f>
        <v>2.4834437086092715</v>
      </c>
      <c r="AB18" s="20">
        <f t="shared" ref="AB18:AB26" si="31">N18/SUM($I18:$N18)*100</f>
        <v>62.41721854304636</v>
      </c>
    </row>
    <row r="19" spans="2:28">
      <c r="B19" s="9" t="s">
        <v>20</v>
      </c>
      <c r="C19" s="10">
        <v>254</v>
      </c>
      <c r="D19" s="10">
        <v>116</v>
      </c>
      <c r="E19" s="10">
        <v>76</v>
      </c>
      <c r="F19" s="10">
        <v>54</v>
      </c>
      <c r="G19" s="18">
        <v>187</v>
      </c>
      <c r="H19" s="42">
        <v>918</v>
      </c>
      <c r="I19" s="22">
        <v>224</v>
      </c>
      <c r="J19" s="10">
        <v>151</v>
      </c>
      <c r="K19" s="10">
        <v>166</v>
      </c>
      <c r="L19" s="10">
        <v>65</v>
      </c>
      <c r="M19" s="18">
        <v>70</v>
      </c>
      <c r="N19" s="36">
        <v>929</v>
      </c>
      <c r="P19" s="9" t="s">
        <v>20</v>
      </c>
      <c r="Q19" s="13">
        <f t="shared" si="14"/>
        <v>15.825545171339565</v>
      </c>
      <c r="R19" s="13">
        <f t="shared" si="15"/>
        <v>7.2274143302180685</v>
      </c>
      <c r="S19" s="13">
        <f t="shared" si="16"/>
        <v>4.7352024922118385</v>
      </c>
      <c r="T19" s="13">
        <f t="shared" si="17"/>
        <v>3.3644859813084111</v>
      </c>
      <c r="U19" s="13">
        <f t="shared" si="18"/>
        <v>11.651090342679128</v>
      </c>
      <c r="V19" s="139">
        <f t="shared" si="19"/>
        <v>57.196261682242991</v>
      </c>
      <c r="W19" s="20">
        <f t="shared" si="26"/>
        <v>13.956386292834891</v>
      </c>
      <c r="X19" s="13">
        <f t="shared" si="27"/>
        <v>9.40809968847352</v>
      </c>
      <c r="Y19" s="13">
        <f t="shared" si="28"/>
        <v>10.342679127725857</v>
      </c>
      <c r="Z19" s="13">
        <f t="shared" si="29"/>
        <v>4.0498442367601246</v>
      </c>
      <c r="AA19" s="13">
        <f t="shared" si="30"/>
        <v>4.361370716510903</v>
      </c>
      <c r="AB19" s="20">
        <f t="shared" si="31"/>
        <v>57.881619937694708</v>
      </c>
    </row>
    <row r="20" spans="2:28">
      <c r="B20" s="9" t="s">
        <v>22</v>
      </c>
      <c r="C20" s="10">
        <v>45</v>
      </c>
      <c r="D20" s="10">
        <v>29</v>
      </c>
      <c r="E20" s="10">
        <v>15</v>
      </c>
      <c r="F20" s="10">
        <v>14</v>
      </c>
      <c r="G20" s="18">
        <v>16</v>
      </c>
      <c r="H20" s="42">
        <v>44</v>
      </c>
      <c r="I20" s="22">
        <v>46</v>
      </c>
      <c r="J20" s="10">
        <v>27</v>
      </c>
      <c r="K20" s="10">
        <v>17</v>
      </c>
      <c r="L20" s="10">
        <v>7</v>
      </c>
      <c r="M20" s="18">
        <v>8</v>
      </c>
      <c r="N20" s="36">
        <v>58</v>
      </c>
      <c r="P20" s="9" t="s">
        <v>22</v>
      </c>
      <c r="Q20" s="13">
        <f t="shared" si="14"/>
        <v>27.607361963190186</v>
      </c>
      <c r="R20" s="13">
        <f t="shared" si="15"/>
        <v>17.791411042944784</v>
      </c>
      <c r="S20" s="13">
        <f t="shared" si="16"/>
        <v>9.2024539877300615</v>
      </c>
      <c r="T20" s="13">
        <f t="shared" si="17"/>
        <v>8.5889570552147241</v>
      </c>
      <c r="U20" s="13">
        <f t="shared" si="18"/>
        <v>9.8159509202453989</v>
      </c>
      <c r="V20" s="139">
        <f t="shared" si="19"/>
        <v>26.993865030674847</v>
      </c>
      <c r="W20" s="20">
        <f t="shared" si="26"/>
        <v>28.220858895705518</v>
      </c>
      <c r="X20" s="13">
        <f t="shared" si="27"/>
        <v>16.564417177914109</v>
      </c>
      <c r="Y20" s="13">
        <f t="shared" si="28"/>
        <v>10.429447852760736</v>
      </c>
      <c r="Z20" s="13">
        <f t="shared" si="29"/>
        <v>4.294478527607362</v>
      </c>
      <c r="AA20" s="13">
        <f t="shared" si="30"/>
        <v>4.9079754601226995</v>
      </c>
      <c r="AB20" s="20">
        <f t="shared" si="31"/>
        <v>35.582822085889568</v>
      </c>
    </row>
    <row r="21" spans="2:28">
      <c r="B21" s="9" t="s">
        <v>24</v>
      </c>
      <c r="C21" s="10">
        <v>55</v>
      </c>
      <c r="D21" s="10">
        <v>12</v>
      </c>
      <c r="E21" s="10">
        <v>13</v>
      </c>
      <c r="F21" s="10">
        <v>0</v>
      </c>
      <c r="G21" s="18">
        <v>15</v>
      </c>
      <c r="H21" s="42">
        <v>205</v>
      </c>
      <c r="I21" s="22">
        <v>59</v>
      </c>
      <c r="J21" s="10">
        <v>34</v>
      </c>
      <c r="K21" s="10">
        <v>19</v>
      </c>
      <c r="L21" s="10">
        <v>12</v>
      </c>
      <c r="M21" s="18">
        <v>10</v>
      </c>
      <c r="N21" s="36">
        <v>166</v>
      </c>
      <c r="P21" s="9" t="s">
        <v>24</v>
      </c>
      <c r="Q21" s="13">
        <f t="shared" si="14"/>
        <v>18.333333333333332</v>
      </c>
      <c r="R21" s="13">
        <f t="shared" si="15"/>
        <v>4</v>
      </c>
      <c r="S21" s="13">
        <f t="shared" si="16"/>
        <v>4.3333333333333339</v>
      </c>
      <c r="T21" s="13">
        <f t="shared" si="17"/>
        <v>0</v>
      </c>
      <c r="U21" s="13">
        <f t="shared" si="18"/>
        <v>5</v>
      </c>
      <c r="V21" s="139">
        <f t="shared" si="19"/>
        <v>68.333333333333329</v>
      </c>
      <c r="W21" s="20">
        <f t="shared" si="26"/>
        <v>19.666666666666664</v>
      </c>
      <c r="X21" s="13">
        <f t="shared" si="27"/>
        <v>11.333333333333332</v>
      </c>
      <c r="Y21" s="13">
        <f t="shared" si="28"/>
        <v>6.3333333333333339</v>
      </c>
      <c r="Z21" s="13">
        <f t="shared" si="29"/>
        <v>4</v>
      </c>
      <c r="AA21" s="13">
        <f t="shared" si="30"/>
        <v>3.3333333333333335</v>
      </c>
      <c r="AB21" s="20">
        <f t="shared" si="31"/>
        <v>55.333333333333336</v>
      </c>
    </row>
    <row r="22" spans="2:28">
      <c r="B22" s="9" t="s">
        <v>26</v>
      </c>
      <c r="C22" s="10">
        <v>9</v>
      </c>
      <c r="D22" s="10">
        <v>5</v>
      </c>
      <c r="E22" s="10">
        <v>20</v>
      </c>
      <c r="F22" s="10">
        <v>20</v>
      </c>
      <c r="G22" s="18">
        <v>120</v>
      </c>
      <c r="H22" s="42">
        <v>42</v>
      </c>
      <c r="I22" s="22">
        <v>65</v>
      </c>
      <c r="J22" s="10">
        <v>23</v>
      </c>
      <c r="K22" s="10">
        <v>18</v>
      </c>
      <c r="L22" s="10">
        <v>4</v>
      </c>
      <c r="M22" s="18">
        <v>8</v>
      </c>
      <c r="N22" s="36">
        <v>98</v>
      </c>
      <c r="P22" s="9" t="s">
        <v>26</v>
      </c>
      <c r="Q22" s="13">
        <f t="shared" si="14"/>
        <v>4.1666666666666661</v>
      </c>
      <c r="R22" s="13">
        <f t="shared" si="15"/>
        <v>2.3148148148148149</v>
      </c>
      <c r="S22" s="13">
        <f t="shared" si="16"/>
        <v>9.2592592592592595</v>
      </c>
      <c r="T22" s="13">
        <f t="shared" si="17"/>
        <v>9.2592592592592595</v>
      </c>
      <c r="U22" s="13">
        <f t="shared" si="18"/>
        <v>55.555555555555557</v>
      </c>
      <c r="V22" s="139">
        <f t="shared" si="19"/>
        <v>19.444444444444446</v>
      </c>
      <c r="W22" s="20">
        <f t="shared" si="26"/>
        <v>30.092592592592592</v>
      </c>
      <c r="X22" s="13">
        <f t="shared" si="27"/>
        <v>10.648148148148149</v>
      </c>
      <c r="Y22" s="13">
        <f t="shared" si="28"/>
        <v>8.3333333333333321</v>
      </c>
      <c r="Z22" s="13">
        <f t="shared" si="29"/>
        <v>1.8518518518518516</v>
      </c>
      <c r="AA22" s="13">
        <f t="shared" si="30"/>
        <v>3.7037037037037033</v>
      </c>
      <c r="AB22" s="20">
        <f t="shared" si="31"/>
        <v>45.370370370370374</v>
      </c>
    </row>
    <row r="23" spans="2:28">
      <c r="B23" s="9" t="s">
        <v>28</v>
      </c>
      <c r="C23" s="10">
        <v>136</v>
      </c>
      <c r="D23" s="10">
        <v>60</v>
      </c>
      <c r="E23" s="10">
        <v>79</v>
      </c>
      <c r="F23" s="10">
        <v>48</v>
      </c>
      <c r="G23" s="18">
        <v>297</v>
      </c>
      <c r="H23" s="42">
        <v>235</v>
      </c>
      <c r="I23" s="22">
        <v>220</v>
      </c>
      <c r="J23" s="10">
        <v>102</v>
      </c>
      <c r="K23" s="10">
        <v>65</v>
      </c>
      <c r="L23" s="10">
        <v>22</v>
      </c>
      <c r="M23" s="18">
        <v>48</v>
      </c>
      <c r="N23" s="36">
        <v>398</v>
      </c>
      <c r="P23" s="9" t="s">
        <v>28</v>
      </c>
      <c r="Q23" s="13">
        <f t="shared" si="14"/>
        <v>15.906432748538013</v>
      </c>
      <c r="R23" s="13">
        <f t="shared" si="15"/>
        <v>7.0175438596491224</v>
      </c>
      <c r="S23" s="13">
        <f t="shared" si="16"/>
        <v>9.2397660818713447</v>
      </c>
      <c r="T23" s="13">
        <f t="shared" si="17"/>
        <v>5.6140350877192979</v>
      </c>
      <c r="U23" s="13">
        <f t="shared" si="18"/>
        <v>34.736842105263158</v>
      </c>
      <c r="V23" s="139">
        <f t="shared" si="19"/>
        <v>27.485380116959064</v>
      </c>
      <c r="W23" s="20">
        <f t="shared" si="26"/>
        <v>25.730994152046783</v>
      </c>
      <c r="X23" s="13">
        <f t="shared" si="27"/>
        <v>11.929824561403509</v>
      </c>
      <c r="Y23" s="13">
        <f t="shared" si="28"/>
        <v>7.6023391812865491</v>
      </c>
      <c r="Z23" s="13">
        <f t="shared" si="29"/>
        <v>2.5730994152046787</v>
      </c>
      <c r="AA23" s="13">
        <f t="shared" si="30"/>
        <v>5.6140350877192979</v>
      </c>
      <c r="AB23" s="20">
        <f t="shared" si="31"/>
        <v>46.549707602339183</v>
      </c>
    </row>
    <row r="24" spans="2:28">
      <c r="B24" s="4" t="s">
        <v>30</v>
      </c>
      <c r="C24" s="15"/>
      <c r="D24" s="15"/>
      <c r="E24" s="15"/>
      <c r="F24" s="43"/>
      <c r="G24" s="43"/>
      <c r="H24" s="72"/>
      <c r="I24" s="15"/>
      <c r="J24" s="15"/>
      <c r="K24" s="15"/>
      <c r="P24" s="4" t="s">
        <v>30</v>
      </c>
      <c r="Q24" s="15"/>
      <c r="R24" s="15"/>
      <c r="S24" s="15"/>
      <c r="T24" s="43"/>
      <c r="U24" s="43"/>
      <c r="V24" s="44"/>
      <c r="W24" s="4"/>
      <c r="X24" s="4"/>
      <c r="Y24" s="4"/>
      <c r="Z24" s="4"/>
      <c r="AA24" s="4"/>
      <c r="AB24" s="4"/>
    </row>
    <row r="25" spans="2:28">
      <c r="B25" s="9" t="s">
        <v>31</v>
      </c>
      <c r="C25" s="10">
        <v>689</v>
      </c>
      <c r="D25" s="10">
        <v>298</v>
      </c>
      <c r="E25" s="10">
        <v>226</v>
      </c>
      <c r="F25" s="10">
        <v>136</v>
      </c>
      <c r="G25" s="18">
        <v>512</v>
      </c>
      <c r="H25" s="42">
        <v>1997</v>
      </c>
      <c r="I25" s="22">
        <v>678</v>
      </c>
      <c r="J25" s="10">
        <v>391</v>
      </c>
      <c r="K25" s="10">
        <v>317</v>
      </c>
      <c r="L25" s="10">
        <v>127</v>
      </c>
      <c r="M25" s="18">
        <v>162</v>
      </c>
      <c r="N25" s="36">
        <v>2183</v>
      </c>
      <c r="P25" s="9" t="s">
        <v>31</v>
      </c>
      <c r="Q25" s="32">
        <f t="shared" ref="Q25:Q26" si="32">C25/SUM($C25:$H25)*100</f>
        <v>17.858994297563505</v>
      </c>
      <c r="R25" s="32">
        <f t="shared" ref="R25:R26" si="33">D25/SUM($C25:$H25)*100</f>
        <v>7.7242094349403834</v>
      </c>
      <c r="S25" s="32">
        <f t="shared" ref="S25:S26" si="34">E25/SUM($C25:$H25)*100</f>
        <v>5.8579574909279417</v>
      </c>
      <c r="T25" s="32">
        <f t="shared" ref="T25:T26" si="35">F25/SUM($C25:$H25)*100</f>
        <v>3.5251425609123901</v>
      </c>
      <c r="U25" s="32">
        <f t="shared" ref="U25:U26" si="36">G25/SUM($C25:$H25)*100</f>
        <v>13.271124935199586</v>
      </c>
      <c r="V25" s="140">
        <f t="shared" ref="V25:V26" si="37">H25/SUM($C25:$H25)*100</f>
        <v>51.762571280456193</v>
      </c>
      <c r="W25" s="20">
        <f t="shared" si="26"/>
        <v>17.573872472783826</v>
      </c>
      <c r="X25" s="13">
        <f t="shared" si="27"/>
        <v>10.134784862623121</v>
      </c>
      <c r="Y25" s="13">
        <f t="shared" si="28"/>
        <v>8.216692586832556</v>
      </c>
      <c r="Z25" s="13">
        <f t="shared" si="29"/>
        <v>3.2918610679108347</v>
      </c>
      <c r="AA25" s="13">
        <f t="shared" si="30"/>
        <v>4.1990668740279933</v>
      </c>
      <c r="AB25" s="20">
        <f t="shared" si="31"/>
        <v>56.583722135821667</v>
      </c>
    </row>
    <row r="26" spans="2:28">
      <c r="B26" s="9" t="s">
        <v>33</v>
      </c>
      <c r="C26" s="10">
        <v>407</v>
      </c>
      <c r="D26" s="10">
        <v>181</v>
      </c>
      <c r="E26" s="10">
        <v>94</v>
      </c>
      <c r="F26" s="10">
        <v>56</v>
      </c>
      <c r="G26" s="18">
        <v>211</v>
      </c>
      <c r="H26" s="42">
        <v>476</v>
      </c>
      <c r="I26" s="22">
        <v>395</v>
      </c>
      <c r="J26" s="10">
        <v>158</v>
      </c>
      <c r="K26" s="10">
        <v>102</v>
      </c>
      <c r="L26" s="10">
        <v>40</v>
      </c>
      <c r="M26" s="18">
        <v>46</v>
      </c>
      <c r="N26" s="36">
        <v>684</v>
      </c>
      <c r="P26" s="9" t="s">
        <v>33</v>
      </c>
      <c r="Q26" s="32">
        <f t="shared" si="32"/>
        <v>28.561403508771932</v>
      </c>
      <c r="R26" s="32">
        <f t="shared" si="33"/>
        <v>12.701754385964911</v>
      </c>
      <c r="S26" s="32">
        <f t="shared" si="34"/>
        <v>6.5964912280701755</v>
      </c>
      <c r="T26" s="32">
        <f t="shared" si="35"/>
        <v>3.929824561403509</v>
      </c>
      <c r="U26" s="32">
        <f t="shared" si="36"/>
        <v>14.807017543859649</v>
      </c>
      <c r="V26" s="140">
        <f t="shared" si="37"/>
        <v>33.403508771929822</v>
      </c>
      <c r="W26" s="20">
        <f t="shared" si="26"/>
        <v>27.719298245614034</v>
      </c>
      <c r="X26" s="13">
        <f t="shared" si="27"/>
        <v>11.087719298245615</v>
      </c>
      <c r="Y26" s="13">
        <f t="shared" si="28"/>
        <v>7.1578947368421044</v>
      </c>
      <c r="Z26" s="13">
        <f t="shared" si="29"/>
        <v>2.807017543859649</v>
      </c>
      <c r="AA26" s="13">
        <f t="shared" si="30"/>
        <v>3.2280701754385968</v>
      </c>
      <c r="AB26" s="20">
        <f t="shared" si="31"/>
        <v>48</v>
      </c>
    </row>
  </sheetData>
  <mergeCells count="6">
    <mergeCell ref="C7:H7"/>
    <mergeCell ref="I7:N7"/>
    <mergeCell ref="B7:B8"/>
    <mergeCell ref="Q7:V7"/>
    <mergeCell ref="W7:AB7"/>
    <mergeCell ref="P7:P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4" max="1048575" man="1"/>
  </colBreaks>
</worksheet>
</file>

<file path=xl/worksheets/sheet14.xml><?xml version="1.0" encoding="utf-8"?>
<worksheet xmlns="http://schemas.openxmlformats.org/spreadsheetml/2006/main" xmlns:r="http://schemas.openxmlformats.org/officeDocument/2006/relationships">
  <dimension ref="A1:BB26"/>
  <sheetViews>
    <sheetView workbookViewId="0">
      <selection activeCell="B1" sqref="B1"/>
    </sheetView>
  </sheetViews>
  <sheetFormatPr defaultRowHeight="15"/>
  <cols>
    <col min="1" max="1" width="3.42578125" style="141" customWidth="1"/>
    <col min="2" max="2" width="36" style="141" customWidth="1"/>
    <col min="3" max="27" width="11.7109375" style="141" customWidth="1"/>
    <col min="28" max="28" width="4.140625" style="141" customWidth="1"/>
    <col min="29" max="29" width="28.28515625" style="141" customWidth="1"/>
    <col min="30" max="54" width="11.7109375" style="141" customWidth="1"/>
    <col min="55" max="16384" width="9.140625" style="141"/>
  </cols>
  <sheetData>
    <row r="1" spans="1:54" ht="18">
      <c r="B1" s="241" t="s">
        <v>4</v>
      </c>
    </row>
    <row r="2" spans="1:54" ht="21">
      <c r="A2" s="143"/>
      <c r="B2" s="1" t="s">
        <v>121</v>
      </c>
    </row>
    <row r="3" spans="1:54">
      <c r="B3" s="242" t="s">
        <v>5</v>
      </c>
    </row>
    <row r="4" spans="1:54" ht="18" customHeight="1">
      <c r="B4" s="142" t="s">
        <v>118</v>
      </c>
      <c r="C4" s="142"/>
      <c r="D4" s="142"/>
      <c r="E4" s="142"/>
      <c r="F4" s="142"/>
      <c r="G4" s="142"/>
      <c r="H4" s="142"/>
      <c r="I4" s="142"/>
      <c r="J4" s="142"/>
      <c r="K4" s="142"/>
      <c r="L4" s="142"/>
      <c r="M4" s="142"/>
      <c r="N4" s="142"/>
    </row>
    <row r="5" spans="1:54" ht="4.5" customHeight="1"/>
    <row r="6" spans="1:54">
      <c r="B6" s="16" t="s">
        <v>48</v>
      </c>
      <c r="P6" s="144"/>
      <c r="AC6" s="16" t="s">
        <v>49</v>
      </c>
    </row>
    <row r="7" spans="1:54" ht="24" customHeight="1">
      <c r="C7" s="270" t="s">
        <v>111</v>
      </c>
      <c r="D7" s="270"/>
      <c r="E7" s="270"/>
      <c r="F7" s="270"/>
      <c r="G7" s="272"/>
      <c r="H7" s="273" t="s">
        <v>112</v>
      </c>
      <c r="I7" s="270"/>
      <c r="J7" s="270"/>
      <c r="K7" s="270"/>
      <c r="L7" s="274"/>
      <c r="M7" s="275" t="s">
        <v>113</v>
      </c>
      <c r="N7" s="270"/>
      <c r="O7" s="270"/>
      <c r="P7" s="270"/>
      <c r="Q7" s="276"/>
      <c r="R7" s="287" t="s">
        <v>114</v>
      </c>
      <c r="S7" s="270"/>
      <c r="T7" s="270"/>
      <c r="U7" s="270"/>
      <c r="V7" s="288"/>
      <c r="W7" s="285" t="s">
        <v>115</v>
      </c>
      <c r="X7" s="270"/>
      <c r="Y7" s="270"/>
      <c r="Z7" s="270"/>
      <c r="AA7" s="286"/>
      <c r="AC7" s="283" t="s">
        <v>36</v>
      </c>
      <c r="AD7" s="270" t="s">
        <v>111</v>
      </c>
      <c r="AE7" s="270"/>
      <c r="AF7" s="270"/>
      <c r="AG7" s="270"/>
      <c r="AH7" s="272"/>
      <c r="AI7" s="273" t="s">
        <v>112</v>
      </c>
      <c r="AJ7" s="270"/>
      <c r="AK7" s="270"/>
      <c r="AL7" s="270"/>
      <c r="AM7" s="274"/>
      <c r="AN7" s="275" t="s">
        <v>113</v>
      </c>
      <c r="AO7" s="270"/>
      <c r="AP7" s="270"/>
      <c r="AQ7" s="270"/>
      <c r="AR7" s="276"/>
      <c r="AS7" s="287" t="s">
        <v>114</v>
      </c>
      <c r="AT7" s="270"/>
      <c r="AU7" s="270"/>
      <c r="AV7" s="270"/>
      <c r="AW7" s="288"/>
      <c r="AX7" s="285" t="s">
        <v>115</v>
      </c>
      <c r="AY7" s="270"/>
      <c r="AZ7" s="270"/>
      <c r="BA7" s="270"/>
      <c r="BB7" s="286"/>
    </row>
    <row r="8" spans="1:54" ht="21" customHeight="1">
      <c r="C8" s="224" t="s">
        <v>108</v>
      </c>
      <c r="D8" s="224" t="s">
        <v>109</v>
      </c>
      <c r="E8" s="224" t="s">
        <v>110</v>
      </c>
      <c r="F8" s="224" t="s">
        <v>61</v>
      </c>
      <c r="G8" s="38" t="s">
        <v>62</v>
      </c>
      <c r="H8" s="45" t="s">
        <v>108</v>
      </c>
      <c r="I8" s="224" t="s">
        <v>109</v>
      </c>
      <c r="J8" s="224" t="s">
        <v>110</v>
      </c>
      <c r="K8" s="224" t="s">
        <v>61</v>
      </c>
      <c r="L8" s="46" t="s">
        <v>62</v>
      </c>
      <c r="M8" s="57" t="s">
        <v>108</v>
      </c>
      <c r="N8" s="224" t="s">
        <v>109</v>
      </c>
      <c r="O8" s="224" t="s">
        <v>110</v>
      </c>
      <c r="P8" s="224" t="s">
        <v>61</v>
      </c>
      <c r="Q8" s="58" t="s">
        <v>62</v>
      </c>
      <c r="R8" s="157" t="s">
        <v>108</v>
      </c>
      <c r="S8" s="224" t="s">
        <v>109</v>
      </c>
      <c r="T8" s="224" t="s">
        <v>110</v>
      </c>
      <c r="U8" s="224" t="s">
        <v>61</v>
      </c>
      <c r="V8" s="158" t="s">
        <v>62</v>
      </c>
      <c r="W8" s="225" t="s">
        <v>108</v>
      </c>
      <c r="X8" s="224" t="s">
        <v>109</v>
      </c>
      <c r="Y8" s="224" t="s">
        <v>110</v>
      </c>
      <c r="Z8" s="224" t="s">
        <v>61</v>
      </c>
      <c r="AA8" s="226" t="s">
        <v>62</v>
      </c>
      <c r="AC8" s="284"/>
      <c r="AD8" s="224" t="s">
        <v>108</v>
      </c>
      <c r="AE8" s="224" t="s">
        <v>109</v>
      </c>
      <c r="AF8" s="224" t="s">
        <v>110</v>
      </c>
      <c r="AG8" s="224" t="s">
        <v>61</v>
      </c>
      <c r="AH8" s="38" t="s">
        <v>62</v>
      </c>
      <c r="AI8" s="45" t="s">
        <v>108</v>
      </c>
      <c r="AJ8" s="224" t="s">
        <v>109</v>
      </c>
      <c r="AK8" s="224" t="s">
        <v>110</v>
      </c>
      <c r="AL8" s="224" t="s">
        <v>61</v>
      </c>
      <c r="AM8" s="46" t="s">
        <v>62</v>
      </c>
      <c r="AN8" s="57" t="s">
        <v>108</v>
      </c>
      <c r="AO8" s="224" t="s">
        <v>109</v>
      </c>
      <c r="AP8" s="224" t="s">
        <v>110</v>
      </c>
      <c r="AQ8" s="224" t="s">
        <v>61</v>
      </c>
      <c r="AR8" s="58" t="s">
        <v>62</v>
      </c>
      <c r="AS8" s="157" t="s">
        <v>108</v>
      </c>
      <c r="AT8" s="224" t="s">
        <v>109</v>
      </c>
      <c r="AU8" s="224" t="s">
        <v>110</v>
      </c>
      <c r="AV8" s="224" t="s">
        <v>61</v>
      </c>
      <c r="AW8" s="158" t="s">
        <v>62</v>
      </c>
      <c r="AX8" s="225" t="s">
        <v>108</v>
      </c>
      <c r="AY8" s="224" t="s">
        <v>109</v>
      </c>
      <c r="AZ8" s="224" t="s">
        <v>110</v>
      </c>
      <c r="BA8" s="224" t="s">
        <v>61</v>
      </c>
      <c r="BB8" s="226" t="s">
        <v>62</v>
      </c>
    </row>
    <row r="9" spans="1:54">
      <c r="B9" s="4" t="s">
        <v>0</v>
      </c>
      <c r="C9" s="145"/>
      <c r="D9" s="145"/>
      <c r="E9" s="145"/>
      <c r="F9" s="145"/>
      <c r="G9" s="146"/>
      <c r="H9" s="149"/>
      <c r="I9" s="145"/>
      <c r="J9" s="145"/>
      <c r="K9" s="145"/>
      <c r="L9" s="150"/>
      <c r="M9" s="153"/>
      <c r="N9" s="145"/>
      <c r="O9" s="145"/>
      <c r="P9" s="145"/>
      <c r="Q9" s="154"/>
      <c r="R9" s="159"/>
      <c r="S9" s="145"/>
      <c r="T9" s="145"/>
      <c r="U9" s="145"/>
      <c r="V9" s="160"/>
      <c r="W9" s="227"/>
      <c r="X9" s="145"/>
      <c r="Y9" s="145"/>
      <c r="Z9" s="145"/>
      <c r="AA9" s="228"/>
      <c r="AC9" s="4" t="s">
        <v>0</v>
      </c>
      <c r="AD9" s="145"/>
      <c r="AE9" s="145"/>
      <c r="AF9" s="145"/>
      <c r="AG9" s="145"/>
      <c r="AH9" s="146"/>
      <c r="AI9" s="149"/>
      <c r="AJ9" s="145"/>
      <c r="AK9" s="145"/>
      <c r="AL9" s="145"/>
      <c r="AM9" s="150"/>
      <c r="AN9" s="153"/>
      <c r="AO9" s="145"/>
      <c r="AP9" s="145"/>
      <c r="AQ9" s="145"/>
      <c r="AR9" s="154"/>
      <c r="AS9" s="159"/>
      <c r="AT9" s="145"/>
      <c r="AU9" s="145"/>
      <c r="AV9" s="145"/>
      <c r="AW9" s="160"/>
      <c r="AX9" s="227"/>
      <c r="AY9" s="145"/>
      <c r="AZ9" s="145"/>
      <c r="BA9" s="145"/>
      <c r="BB9" s="228"/>
    </row>
    <row r="10" spans="1:54">
      <c r="B10" s="6" t="s">
        <v>0</v>
      </c>
      <c r="C10" s="106">
        <v>1985</v>
      </c>
      <c r="D10" s="106">
        <v>1573</v>
      </c>
      <c r="E10" s="106">
        <v>1118</v>
      </c>
      <c r="F10" s="106">
        <v>290</v>
      </c>
      <c r="G10" s="163">
        <v>317</v>
      </c>
      <c r="H10" s="164">
        <v>1583</v>
      </c>
      <c r="I10" s="106">
        <v>1923</v>
      </c>
      <c r="J10" s="106">
        <v>1079</v>
      </c>
      <c r="K10" s="106">
        <v>303</v>
      </c>
      <c r="L10" s="165">
        <v>395</v>
      </c>
      <c r="M10" s="169">
        <v>1355</v>
      </c>
      <c r="N10" s="106">
        <v>2095</v>
      </c>
      <c r="O10" s="106">
        <v>1036</v>
      </c>
      <c r="P10" s="106">
        <v>418</v>
      </c>
      <c r="Q10" s="170">
        <v>379</v>
      </c>
      <c r="R10" s="171">
        <v>469</v>
      </c>
      <c r="S10" s="106">
        <v>1047</v>
      </c>
      <c r="T10" s="106">
        <v>2031</v>
      </c>
      <c r="U10" s="106">
        <v>474</v>
      </c>
      <c r="V10" s="172">
        <v>1262</v>
      </c>
      <c r="W10" s="229">
        <v>356</v>
      </c>
      <c r="X10" s="106">
        <v>614</v>
      </c>
      <c r="Y10" s="106">
        <v>1910</v>
      </c>
      <c r="Z10" s="106">
        <v>480</v>
      </c>
      <c r="AA10" s="230">
        <v>1923</v>
      </c>
      <c r="AC10" s="6" t="s">
        <v>0</v>
      </c>
      <c r="AD10" s="11">
        <f>(C10/SUM(C10:G10))*100</f>
        <v>37.573348476244554</v>
      </c>
      <c r="AE10" s="11">
        <f>(D10/SUM(C10:G10))*100</f>
        <v>29.774749195532841</v>
      </c>
      <c r="AF10" s="11">
        <f>(E10/SUM(C10:G10))*100</f>
        <v>21.162218436494413</v>
      </c>
      <c r="AG10" s="11">
        <f>(F10/SUM(C10:G10))*100</f>
        <v>5.4893053189475678</v>
      </c>
      <c r="AH10" s="69">
        <f>(G10/SUM(C10:G10))*100</f>
        <v>6.0003785727806171</v>
      </c>
      <c r="AI10" s="73">
        <f>(H10/SUM(H10:L10))*100</f>
        <v>29.964035585841376</v>
      </c>
      <c r="AJ10" s="11">
        <f>(I10/SUM(H10:L10))*100</f>
        <v>36.39977285633163</v>
      </c>
      <c r="AK10" s="11">
        <f>(J10/SUM(H10:L10))*100</f>
        <v>20.424001514291124</v>
      </c>
      <c r="AL10" s="11">
        <f>(K10/SUM(H10:L10))*100</f>
        <v>5.735377626348666</v>
      </c>
      <c r="AM10" s="74">
        <f>(L10/SUM(H10:L10))*100</f>
        <v>7.4768124171872037</v>
      </c>
      <c r="AN10" s="81">
        <f>(M10/SUM(M10:Q10))*100</f>
        <v>25.648305886806739</v>
      </c>
      <c r="AO10" s="11">
        <f>(N10/SUM(M10:Q10))*100</f>
        <v>39.655498769638463</v>
      </c>
      <c r="AP10" s="11">
        <f>(O10/SUM(M10:Q10))*100</f>
        <v>19.610070035964412</v>
      </c>
      <c r="AQ10" s="11">
        <f>(P10/SUM(M10:Q10))*100</f>
        <v>7.9121711148968394</v>
      </c>
      <c r="AR10" s="82">
        <f>(Q10/SUM(M10:Q10))*100</f>
        <v>7.1739541926935448</v>
      </c>
      <c r="AS10" s="177">
        <f>(R10/SUM(R10:V10))*100</f>
        <v>8.8775317054703766</v>
      </c>
      <c r="AT10" s="11">
        <f>(S10/SUM(R10:V10))*100</f>
        <v>19.818285065303805</v>
      </c>
      <c r="AU10" s="11">
        <f>(T10/SUM(R10:V10))*100</f>
        <v>38.444065871663831</v>
      </c>
      <c r="AV10" s="11">
        <f>(U10/SUM(R10:V10))*100</f>
        <v>8.9721749006246458</v>
      </c>
      <c r="AW10" s="178">
        <f>(V10/SUM(R10:V10))*100</f>
        <v>23.887942456937346</v>
      </c>
      <c r="AX10" s="235">
        <f>(W10/SUM(W10:AA10))*100</f>
        <v>6.7385954949839109</v>
      </c>
      <c r="AY10" s="11">
        <f>(X10/SUM(W10:AA10))*100</f>
        <v>11.622184364944161</v>
      </c>
      <c r="AZ10" s="11">
        <f>(Y10/SUM(W10:AA10))*100</f>
        <v>36.153700548930537</v>
      </c>
      <c r="BA10" s="11">
        <f>(Z10/SUM(W10:AA10))*100</f>
        <v>9.0857467348097671</v>
      </c>
      <c r="BB10" s="236">
        <f>(AA10/SUM(W10:AA10))*100</f>
        <v>36.39977285633163</v>
      </c>
    </row>
    <row r="11" spans="1:54">
      <c r="B11" s="4" t="s">
        <v>7</v>
      </c>
      <c r="C11" s="145"/>
      <c r="D11" s="145"/>
      <c r="E11" s="145"/>
      <c r="F11" s="145"/>
      <c r="G11" s="146"/>
      <c r="H11" s="166"/>
      <c r="I11" s="167"/>
      <c r="J11" s="167"/>
      <c r="K11" s="167"/>
      <c r="L11" s="168"/>
      <c r="M11" s="173"/>
      <c r="N11" s="167"/>
      <c r="O11" s="167"/>
      <c r="P11" s="167"/>
      <c r="Q11" s="174"/>
      <c r="R11" s="175"/>
      <c r="S11" s="167"/>
      <c r="T11" s="167"/>
      <c r="U11" s="167"/>
      <c r="V11" s="176"/>
      <c r="W11" s="231"/>
      <c r="X11" s="167"/>
      <c r="Y11" s="167"/>
      <c r="Z11" s="167"/>
      <c r="AA11" s="232"/>
      <c r="AC11" s="4" t="s">
        <v>7</v>
      </c>
      <c r="AD11" s="145"/>
      <c r="AE11" s="145"/>
      <c r="AF11" s="145"/>
      <c r="AG11" s="145"/>
      <c r="AH11" s="146"/>
      <c r="AI11" s="149"/>
      <c r="AJ11" s="145"/>
      <c r="AK11" s="145"/>
      <c r="AL11" s="145"/>
      <c r="AM11" s="150"/>
      <c r="AN11" s="153"/>
      <c r="AO11" s="145"/>
      <c r="AP11" s="145"/>
      <c r="AQ11" s="145"/>
      <c r="AR11" s="154"/>
      <c r="AS11" s="159"/>
      <c r="AT11" s="145"/>
      <c r="AU11" s="145"/>
      <c r="AV11" s="145"/>
      <c r="AW11" s="160"/>
      <c r="AX11" s="227"/>
      <c r="AY11" s="145"/>
      <c r="AZ11" s="145"/>
      <c r="BA11" s="145"/>
      <c r="BB11" s="228"/>
    </row>
    <row r="12" spans="1:54">
      <c r="B12" s="9" t="s">
        <v>1</v>
      </c>
      <c r="C12" s="10">
        <v>381</v>
      </c>
      <c r="D12" s="10">
        <v>328</v>
      </c>
      <c r="E12" s="10">
        <v>189</v>
      </c>
      <c r="F12" s="10">
        <v>85</v>
      </c>
      <c r="G12" s="42">
        <v>109</v>
      </c>
      <c r="H12" s="53">
        <v>296</v>
      </c>
      <c r="I12" s="10">
        <v>370</v>
      </c>
      <c r="J12" s="10">
        <v>206</v>
      </c>
      <c r="K12" s="10">
        <v>87</v>
      </c>
      <c r="L12" s="54">
        <v>133</v>
      </c>
      <c r="M12" s="65">
        <v>270</v>
      </c>
      <c r="N12" s="10">
        <v>389</v>
      </c>
      <c r="O12" s="10">
        <v>193</v>
      </c>
      <c r="P12" s="10">
        <v>114</v>
      </c>
      <c r="Q12" s="66">
        <v>126</v>
      </c>
      <c r="R12" s="254">
        <v>113</v>
      </c>
      <c r="S12" s="10">
        <v>227</v>
      </c>
      <c r="T12" s="10">
        <v>340</v>
      </c>
      <c r="U12" s="10">
        <v>129</v>
      </c>
      <c r="V12" s="255">
        <v>283</v>
      </c>
      <c r="W12" s="256">
        <v>93</v>
      </c>
      <c r="X12" s="10">
        <v>159</v>
      </c>
      <c r="Y12" s="10">
        <v>309</v>
      </c>
      <c r="Z12" s="10">
        <v>131</v>
      </c>
      <c r="AA12" s="257">
        <v>400</v>
      </c>
      <c r="AC12" s="9" t="s">
        <v>1</v>
      </c>
      <c r="AD12" s="179">
        <f t="shared" ref="AD12:AD26" si="0">(C12/SUM(C12:G12))*100</f>
        <v>34.890109890109891</v>
      </c>
      <c r="AE12" s="179">
        <f t="shared" ref="AE12:AE26" si="1">(D12/SUM(C12:G12))*100</f>
        <v>30.036630036630036</v>
      </c>
      <c r="AF12" s="179">
        <f t="shared" ref="AF12:AF26" si="2">(E12/SUM(C12:G12))*100</f>
        <v>17.307692307692307</v>
      </c>
      <c r="AG12" s="179">
        <f t="shared" ref="AG12:AG26" si="3">(F12/SUM(C12:G12))*100</f>
        <v>7.7838827838827838</v>
      </c>
      <c r="AH12" s="180">
        <f t="shared" ref="AH12:AH26" si="4">(G12/SUM(C12:G12))*100</f>
        <v>9.9816849816849818</v>
      </c>
      <c r="AI12" s="181">
        <f t="shared" ref="AI12:AI26" si="5">(H12/SUM(H12:L12))*100</f>
        <v>27.106227106227106</v>
      </c>
      <c r="AJ12" s="179">
        <f t="shared" ref="AJ12:AJ26" si="6">(I12/SUM(H12:L12))*100</f>
        <v>33.882783882783883</v>
      </c>
      <c r="AK12" s="179">
        <f t="shared" ref="AK12:AK26" si="7">(J12/SUM(H12:L12))*100</f>
        <v>18.864468864468865</v>
      </c>
      <c r="AL12" s="179">
        <f t="shared" ref="AL12:AL26" si="8">(K12/SUM(H12:L12))*100</f>
        <v>7.9670329670329663</v>
      </c>
      <c r="AM12" s="182">
        <f t="shared" ref="AM12:AM26" si="9">(L12/SUM(H12:L12))*100</f>
        <v>12.179487179487179</v>
      </c>
      <c r="AN12" s="183">
        <f t="shared" ref="AN12:AN26" si="10">(M12/SUM(M12:Q12))*100</f>
        <v>24.725274725274726</v>
      </c>
      <c r="AO12" s="179">
        <f t="shared" ref="AO12:AO26" si="11">(N12/SUM(M12:Q12))*100</f>
        <v>35.62271062271062</v>
      </c>
      <c r="AP12" s="179">
        <f t="shared" ref="AP12:AP26" si="12">(O12/SUM(M12:Q12))*100</f>
        <v>17.673992673992675</v>
      </c>
      <c r="AQ12" s="179">
        <f t="shared" ref="AQ12:AQ26" si="13">(P12/SUM(M12:Q12))*100</f>
        <v>10.43956043956044</v>
      </c>
      <c r="AR12" s="184">
        <f t="shared" ref="AR12:AR26" si="14">(Q12/SUM(M12:Q12))*100</f>
        <v>11.538461538461538</v>
      </c>
      <c r="AS12" s="185">
        <f t="shared" ref="AS12:AS26" si="15">(R12/SUM(R12:V12))*100</f>
        <v>10.347985347985347</v>
      </c>
      <c r="AT12" s="179">
        <f t="shared" ref="AT12:AT26" si="16">(S12/SUM(R12:V12))*100</f>
        <v>20.787545787545788</v>
      </c>
      <c r="AU12" s="179">
        <f t="shared" ref="AU12:AU26" si="17">(T12/SUM(R12:V12))*100</f>
        <v>31.135531135531135</v>
      </c>
      <c r="AV12" s="179">
        <f t="shared" ref="AV12:AV26" si="18">(U12/SUM(R12:V12))*100</f>
        <v>11.813186813186812</v>
      </c>
      <c r="AW12" s="186">
        <f t="shared" ref="AW12:AW26" si="19">(V12/SUM(R12:V12))*100</f>
        <v>25.91575091575092</v>
      </c>
      <c r="AX12" s="237">
        <f t="shared" ref="AX12:AX25" si="20">(W12/SUM(W12:AA12))*100</f>
        <v>8.5164835164835164</v>
      </c>
      <c r="AY12" s="179">
        <f t="shared" ref="AY12:AY26" si="21">(X12/SUM(W12:AA12))*100</f>
        <v>14.560439560439562</v>
      </c>
      <c r="AZ12" s="179">
        <f t="shared" ref="AZ12:AZ26" si="22">(Y12/SUM(W12:AA12))*100</f>
        <v>28.296703296703296</v>
      </c>
      <c r="BA12" s="179">
        <f t="shared" ref="BA12:BA26" si="23">(Z12/SUM(W12:AA12))*100</f>
        <v>11.996336996336996</v>
      </c>
      <c r="BB12" s="238">
        <f t="shared" ref="BB12:BB26" si="24">(AA12/SUM(W12:AA12))*100</f>
        <v>36.630036630036628</v>
      </c>
    </row>
    <row r="13" spans="1:54">
      <c r="B13" s="9" t="s">
        <v>9</v>
      </c>
      <c r="C13" s="10">
        <v>659</v>
      </c>
      <c r="D13" s="10">
        <v>603</v>
      </c>
      <c r="E13" s="10">
        <v>382</v>
      </c>
      <c r="F13" s="10">
        <v>107</v>
      </c>
      <c r="G13" s="42">
        <v>101</v>
      </c>
      <c r="H13" s="53">
        <v>528</v>
      </c>
      <c r="I13" s="10">
        <v>659</v>
      </c>
      <c r="J13" s="10">
        <v>422</v>
      </c>
      <c r="K13" s="10">
        <v>108</v>
      </c>
      <c r="L13" s="54">
        <v>135</v>
      </c>
      <c r="M13" s="65">
        <v>510</v>
      </c>
      <c r="N13" s="10">
        <v>711</v>
      </c>
      <c r="O13" s="10">
        <v>345</v>
      </c>
      <c r="P13" s="10">
        <v>163</v>
      </c>
      <c r="Q13" s="66">
        <v>123</v>
      </c>
      <c r="R13" s="254">
        <v>165</v>
      </c>
      <c r="S13" s="10">
        <v>405</v>
      </c>
      <c r="T13" s="10">
        <v>691</v>
      </c>
      <c r="U13" s="10">
        <v>165</v>
      </c>
      <c r="V13" s="255">
        <v>426</v>
      </c>
      <c r="W13" s="256">
        <v>112</v>
      </c>
      <c r="X13" s="10">
        <v>248</v>
      </c>
      <c r="Y13" s="10">
        <v>669</v>
      </c>
      <c r="Z13" s="10">
        <v>177</v>
      </c>
      <c r="AA13" s="257">
        <v>646</v>
      </c>
      <c r="AC13" s="9" t="s">
        <v>9</v>
      </c>
      <c r="AD13" s="179">
        <f t="shared" si="0"/>
        <v>35.583153347732186</v>
      </c>
      <c r="AE13" s="179">
        <f t="shared" si="1"/>
        <v>32.559395248380127</v>
      </c>
      <c r="AF13" s="179">
        <f t="shared" si="2"/>
        <v>20.626349892008637</v>
      </c>
      <c r="AG13" s="179">
        <f t="shared" si="3"/>
        <v>5.777537796976242</v>
      </c>
      <c r="AH13" s="180">
        <f t="shared" si="4"/>
        <v>5.453563714902808</v>
      </c>
      <c r="AI13" s="181">
        <f t="shared" si="5"/>
        <v>28.509719222462206</v>
      </c>
      <c r="AJ13" s="179">
        <f t="shared" si="6"/>
        <v>35.583153347732186</v>
      </c>
      <c r="AK13" s="179">
        <f t="shared" si="7"/>
        <v>22.786177105831534</v>
      </c>
      <c r="AL13" s="179">
        <f t="shared" si="8"/>
        <v>5.8315334773218144</v>
      </c>
      <c r="AM13" s="182">
        <f t="shared" si="9"/>
        <v>7.2894168466522675</v>
      </c>
      <c r="AN13" s="183">
        <f t="shared" si="10"/>
        <v>27.5377969762419</v>
      </c>
      <c r="AO13" s="179">
        <f t="shared" si="11"/>
        <v>38.390928725701947</v>
      </c>
      <c r="AP13" s="179">
        <f t="shared" si="12"/>
        <v>18.628509719222464</v>
      </c>
      <c r="AQ13" s="179">
        <f t="shared" si="13"/>
        <v>8.8012958963282948</v>
      </c>
      <c r="AR13" s="184">
        <f t="shared" si="14"/>
        <v>6.6414686825053995</v>
      </c>
      <c r="AS13" s="185">
        <f t="shared" si="15"/>
        <v>8.9092872570194377</v>
      </c>
      <c r="AT13" s="179">
        <f t="shared" si="16"/>
        <v>21.868250539956804</v>
      </c>
      <c r="AU13" s="179">
        <f t="shared" si="17"/>
        <v>37.3110151187905</v>
      </c>
      <c r="AV13" s="179">
        <f t="shared" si="18"/>
        <v>8.9092872570194377</v>
      </c>
      <c r="AW13" s="186">
        <f t="shared" si="19"/>
        <v>23.002159827213823</v>
      </c>
      <c r="AX13" s="237">
        <f t="shared" si="20"/>
        <v>6.0475161987041037</v>
      </c>
      <c r="AY13" s="179">
        <f t="shared" si="21"/>
        <v>13.390928725701945</v>
      </c>
      <c r="AZ13" s="179">
        <f t="shared" si="22"/>
        <v>36.123110151187902</v>
      </c>
      <c r="BA13" s="179">
        <f t="shared" si="23"/>
        <v>9.5572354211663058</v>
      </c>
      <c r="BB13" s="238">
        <f t="shared" si="24"/>
        <v>34.881209503239738</v>
      </c>
    </row>
    <row r="14" spans="1:54">
      <c r="B14" s="9" t="s">
        <v>11</v>
      </c>
      <c r="C14" s="10">
        <v>620</v>
      </c>
      <c r="D14" s="10">
        <v>440</v>
      </c>
      <c r="E14" s="10">
        <v>346</v>
      </c>
      <c r="F14" s="10">
        <v>68</v>
      </c>
      <c r="G14" s="42">
        <v>75</v>
      </c>
      <c r="H14" s="53">
        <v>492</v>
      </c>
      <c r="I14" s="10">
        <v>580</v>
      </c>
      <c r="J14" s="10">
        <v>308</v>
      </c>
      <c r="K14" s="10">
        <v>77</v>
      </c>
      <c r="L14" s="54">
        <v>92</v>
      </c>
      <c r="M14" s="65">
        <v>383</v>
      </c>
      <c r="N14" s="10">
        <v>641</v>
      </c>
      <c r="O14" s="10">
        <v>334</v>
      </c>
      <c r="P14" s="10">
        <v>100</v>
      </c>
      <c r="Q14" s="66">
        <v>91</v>
      </c>
      <c r="R14" s="254">
        <v>142</v>
      </c>
      <c r="S14" s="10">
        <v>288</v>
      </c>
      <c r="T14" s="10">
        <v>640</v>
      </c>
      <c r="U14" s="10">
        <v>129</v>
      </c>
      <c r="V14" s="255">
        <v>350</v>
      </c>
      <c r="W14" s="256">
        <v>107</v>
      </c>
      <c r="X14" s="10">
        <v>156</v>
      </c>
      <c r="Y14" s="10">
        <v>603</v>
      </c>
      <c r="Z14" s="10">
        <v>126</v>
      </c>
      <c r="AA14" s="257">
        <v>557</v>
      </c>
      <c r="AC14" s="9" t="s">
        <v>11</v>
      </c>
      <c r="AD14" s="179">
        <f t="shared" si="0"/>
        <v>40.025823111684957</v>
      </c>
      <c r="AE14" s="179">
        <f t="shared" si="1"/>
        <v>28.405422853453842</v>
      </c>
      <c r="AF14" s="179">
        <f t="shared" si="2"/>
        <v>22.336991607488702</v>
      </c>
      <c r="AG14" s="179">
        <f t="shared" si="3"/>
        <v>4.3899289864428663</v>
      </c>
      <c r="AH14" s="180">
        <f t="shared" si="4"/>
        <v>4.8418334409296317</v>
      </c>
      <c r="AI14" s="181">
        <f t="shared" si="5"/>
        <v>31.762427372498387</v>
      </c>
      <c r="AJ14" s="179">
        <f t="shared" si="6"/>
        <v>37.443511943189158</v>
      </c>
      <c r="AK14" s="179">
        <f t="shared" si="7"/>
        <v>19.883795997417689</v>
      </c>
      <c r="AL14" s="179">
        <f t="shared" si="8"/>
        <v>4.9709489993544222</v>
      </c>
      <c r="AM14" s="182">
        <f t="shared" si="9"/>
        <v>5.9393156875403488</v>
      </c>
      <c r="AN14" s="183">
        <f t="shared" si="10"/>
        <v>24.725629438347323</v>
      </c>
      <c r="AO14" s="179">
        <f t="shared" si="11"/>
        <v>41.381536475145253</v>
      </c>
      <c r="AP14" s="179">
        <f t="shared" si="12"/>
        <v>21.562298256939961</v>
      </c>
      <c r="AQ14" s="179">
        <f t="shared" si="13"/>
        <v>6.4557779212395099</v>
      </c>
      <c r="AR14" s="184">
        <f t="shared" si="14"/>
        <v>5.874757908327954</v>
      </c>
      <c r="AS14" s="185">
        <f t="shared" si="15"/>
        <v>9.1672046481601033</v>
      </c>
      <c r="AT14" s="179">
        <f t="shared" si="16"/>
        <v>18.592640413169786</v>
      </c>
      <c r="AU14" s="179">
        <f t="shared" si="17"/>
        <v>41.31697869593286</v>
      </c>
      <c r="AV14" s="179">
        <f t="shared" si="18"/>
        <v>8.3279535183989672</v>
      </c>
      <c r="AW14" s="186">
        <f t="shared" si="19"/>
        <v>22.595222724338281</v>
      </c>
      <c r="AX14" s="237">
        <f t="shared" si="20"/>
        <v>6.9076823757262744</v>
      </c>
      <c r="AY14" s="179">
        <f t="shared" si="21"/>
        <v>10.071013557133634</v>
      </c>
      <c r="AZ14" s="179">
        <f t="shared" si="22"/>
        <v>38.92834086507424</v>
      </c>
      <c r="BA14" s="179">
        <f t="shared" si="23"/>
        <v>8.1342801807617811</v>
      </c>
      <c r="BB14" s="238">
        <f t="shared" si="24"/>
        <v>35.958683021304068</v>
      </c>
    </row>
    <row r="15" spans="1:54">
      <c r="B15" s="9" t="s">
        <v>13</v>
      </c>
      <c r="C15" s="10">
        <v>325</v>
      </c>
      <c r="D15" s="10">
        <v>202</v>
      </c>
      <c r="E15" s="10">
        <v>201</v>
      </c>
      <c r="F15" s="10">
        <v>30</v>
      </c>
      <c r="G15" s="42">
        <v>32</v>
      </c>
      <c r="H15" s="53">
        <v>267</v>
      </c>
      <c r="I15" s="10">
        <v>314</v>
      </c>
      <c r="J15" s="10">
        <v>143</v>
      </c>
      <c r="K15" s="10">
        <v>31</v>
      </c>
      <c r="L15" s="54">
        <v>35</v>
      </c>
      <c r="M15" s="65">
        <v>192</v>
      </c>
      <c r="N15" s="10">
        <v>354</v>
      </c>
      <c r="O15" s="10">
        <v>164</v>
      </c>
      <c r="P15" s="10">
        <v>41</v>
      </c>
      <c r="Q15" s="66">
        <v>39</v>
      </c>
      <c r="R15" s="254">
        <v>49</v>
      </c>
      <c r="S15" s="10">
        <v>127</v>
      </c>
      <c r="T15" s="10">
        <v>360</v>
      </c>
      <c r="U15" s="10">
        <v>51</v>
      </c>
      <c r="V15" s="255">
        <v>203</v>
      </c>
      <c r="W15" s="256">
        <v>44</v>
      </c>
      <c r="X15" s="10">
        <v>51</v>
      </c>
      <c r="Y15" s="10">
        <v>329</v>
      </c>
      <c r="Z15" s="10">
        <v>46</v>
      </c>
      <c r="AA15" s="257">
        <v>320</v>
      </c>
      <c r="AC15" s="9" t="s">
        <v>13</v>
      </c>
      <c r="AD15" s="179">
        <f t="shared" si="0"/>
        <v>41.139240506329116</v>
      </c>
      <c r="AE15" s="179">
        <f t="shared" si="1"/>
        <v>25.569620253164555</v>
      </c>
      <c r="AF15" s="179">
        <f t="shared" si="2"/>
        <v>25.443037974683548</v>
      </c>
      <c r="AG15" s="179">
        <f t="shared" si="3"/>
        <v>3.79746835443038</v>
      </c>
      <c r="AH15" s="180">
        <f t="shared" si="4"/>
        <v>4.0506329113924053</v>
      </c>
      <c r="AI15" s="181">
        <f t="shared" si="5"/>
        <v>33.797468354430379</v>
      </c>
      <c r="AJ15" s="179">
        <f t="shared" si="6"/>
        <v>39.746835443037973</v>
      </c>
      <c r="AK15" s="179">
        <f t="shared" si="7"/>
        <v>18.101265822784811</v>
      </c>
      <c r="AL15" s="179">
        <f t="shared" si="8"/>
        <v>3.9240506329113924</v>
      </c>
      <c r="AM15" s="182">
        <f t="shared" si="9"/>
        <v>4.4303797468354427</v>
      </c>
      <c r="AN15" s="183">
        <f t="shared" si="10"/>
        <v>24.303797468354428</v>
      </c>
      <c r="AO15" s="179">
        <f t="shared" si="11"/>
        <v>44.810126582278478</v>
      </c>
      <c r="AP15" s="179">
        <f t="shared" si="12"/>
        <v>20.759493670886076</v>
      </c>
      <c r="AQ15" s="179">
        <f t="shared" si="13"/>
        <v>5.1898734177215191</v>
      </c>
      <c r="AR15" s="184">
        <f t="shared" si="14"/>
        <v>4.9367088607594933</v>
      </c>
      <c r="AS15" s="185">
        <f t="shared" si="15"/>
        <v>6.2025316455696196</v>
      </c>
      <c r="AT15" s="179">
        <f t="shared" si="16"/>
        <v>16.075949367088608</v>
      </c>
      <c r="AU15" s="179">
        <f t="shared" si="17"/>
        <v>45.569620253164558</v>
      </c>
      <c r="AV15" s="179">
        <f t="shared" si="18"/>
        <v>6.4556962025316453</v>
      </c>
      <c r="AW15" s="186">
        <f t="shared" si="19"/>
        <v>25.696202531645568</v>
      </c>
      <c r="AX15" s="237">
        <f t="shared" si="20"/>
        <v>5.5696202531645564</v>
      </c>
      <c r="AY15" s="179">
        <f t="shared" si="21"/>
        <v>6.4556962025316453</v>
      </c>
      <c r="AZ15" s="179">
        <f t="shared" si="22"/>
        <v>41.645569620253163</v>
      </c>
      <c r="BA15" s="179">
        <f t="shared" si="23"/>
        <v>5.8227848101265822</v>
      </c>
      <c r="BB15" s="238">
        <f t="shared" si="24"/>
        <v>40.506329113924053</v>
      </c>
    </row>
    <row r="16" spans="1:54">
      <c r="B16" s="4" t="s">
        <v>15</v>
      </c>
      <c r="C16" s="147"/>
      <c r="D16" s="147"/>
      <c r="E16" s="147"/>
      <c r="F16" s="147"/>
      <c r="G16" s="148"/>
      <c r="H16" s="151"/>
      <c r="I16" s="147"/>
      <c r="J16" s="147"/>
      <c r="K16" s="147"/>
      <c r="L16" s="152"/>
      <c r="M16" s="155"/>
      <c r="N16" s="147"/>
      <c r="O16" s="147"/>
      <c r="P16" s="147"/>
      <c r="Q16" s="156"/>
      <c r="R16" s="161"/>
      <c r="S16" s="147"/>
      <c r="T16" s="147"/>
      <c r="U16" s="147"/>
      <c r="V16" s="162"/>
      <c r="W16" s="233"/>
      <c r="X16" s="147"/>
      <c r="Y16" s="147"/>
      <c r="Z16" s="147"/>
      <c r="AA16" s="234"/>
      <c r="AC16" s="4" t="s">
        <v>15</v>
      </c>
      <c r="AD16" s="187"/>
      <c r="AE16" s="187"/>
      <c r="AF16" s="187"/>
      <c r="AG16" s="187"/>
      <c r="AH16" s="188"/>
      <c r="AI16" s="189"/>
      <c r="AJ16" s="187"/>
      <c r="AK16" s="187"/>
      <c r="AL16" s="187"/>
      <c r="AM16" s="190"/>
      <c r="AN16" s="191"/>
      <c r="AO16" s="187"/>
      <c r="AP16" s="187"/>
      <c r="AQ16" s="187"/>
      <c r="AR16" s="192"/>
      <c r="AS16" s="193"/>
      <c r="AT16" s="187"/>
      <c r="AU16" s="187"/>
      <c r="AV16" s="187"/>
      <c r="AW16" s="194"/>
      <c r="AX16" s="239"/>
      <c r="AY16" s="187"/>
      <c r="AZ16" s="187"/>
      <c r="BA16" s="187"/>
      <c r="BB16" s="240"/>
    </row>
    <row r="17" spans="2:54">
      <c r="B17" s="9" t="s">
        <v>16</v>
      </c>
      <c r="C17" s="10">
        <v>545</v>
      </c>
      <c r="D17" s="10">
        <v>488</v>
      </c>
      <c r="E17" s="10">
        <v>362</v>
      </c>
      <c r="F17" s="10">
        <v>67</v>
      </c>
      <c r="G17" s="42">
        <v>78</v>
      </c>
      <c r="H17" s="53">
        <v>388</v>
      </c>
      <c r="I17" s="10">
        <v>590</v>
      </c>
      <c r="J17" s="10">
        <v>391</v>
      </c>
      <c r="K17" s="10">
        <v>73</v>
      </c>
      <c r="L17" s="54">
        <v>98</v>
      </c>
      <c r="M17" s="65">
        <v>363</v>
      </c>
      <c r="N17" s="10">
        <v>655</v>
      </c>
      <c r="O17" s="10">
        <v>318</v>
      </c>
      <c r="P17" s="10">
        <v>99</v>
      </c>
      <c r="Q17" s="66">
        <v>105</v>
      </c>
      <c r="R17" s="254">
        <v>119</v>
      </c>
      <c r="S17" s="10">
        <v>302</v>
      </c>
      <c r="T17" s="10">
        <v>649</v>
      </c>
      <c r="U17" s="10">
        <v>123</v>
      </c>
      <c r="V17" s="255">
        <v>347</v>
      </c>
      <c r="W17" s="256">
        <v>95</v>
      </c>
      <c r="X17" s="10">
        <v>144</v>
      </c>
      <c r="Y17" s="10">
        <v>609</v>
      </c>
      <c r="Z17" s="10">
        <v>116</v>
      </c>
      <c r="AA17" s="257">
        <v>576</v>
      </c>
      <c r="AC17" s="9" t="s">
        <v>16</v>
      </c>
      <c r="AD17" s="179">
        <f t="shared" si="0"/>
        <v>35.38961038961039</v>
      </c>
      <c r="AE17" s="179">
        <f t="shared" si="1"/>
        <v>31.688311688311689</v>
      </c>
      <c r="AF17" s="179">
        <f t="shared" si="2"/>
        <v>23.506493506493506</v>
      </c>
      <c r="AG17" s="179">
        <f t="shared" si="3"/>
        <v>4.3506493506493511</v>
      </c>
      <c r="AH17" s="180">
        <f t="shared" si="4"/>
        <v>5.0649350649350655</v>
      </c>
      <c r="AI17" s="181">
        <f t="shared" si="5"/>
        <v>25.194805194805191</v>
      </c>
      <c r="AJ17" s="179">
        <f t="shared" si="6"/>
        <v>38.311688311688314</v>
      </c>
      <c r="AK17" s="179">
        <f t="shared" si="7"/>
        <v>25.38961038961039</v>
      </c>
      <c r="AL17" s="179">
        <f t="shared" si="8"/>
        <v>4.7402597402597406</v>
      </c>
      <c r="AM17" s="182">
        <f t="shared" si="9"/>
        <v>6.3636363636363633</v>
      </c>
      <c r="AN17" s="183">
        <f t="shared" si="10"/>
        <v>23.571428571428569</v>
      </c>
      <c r="AO17" s="179">
        <f t="shared" si="11"/>
        <v>42.532467532467535</v>
      </c>
      <c r="AP17" s="179">
        <f t="shared" si="12"/>
        <v>20.649350649350652</v>
      </c>
      <c r="AQ17" s="179">
        <f t="shared" si="13"/>
        <v>6.4285714285714279</v>
      </c>
      <c r="AR17" s="184">
        <f t="shared" si="14"/>
        <v>6.8181818181818175</v>
      </c>
      <c r="AS17" s="185">
        <f t="shared" si="15"/>
        <v>7.7272727272727266</v>
      </c>
      <c r="AT17" s="179">
        <f t="shared" si="16"/>
        <v>19.61038961038961</v>
      </c>
      <c r="AU17" s="179">
        <f t="shared" si="17"/>
        <v>42.142857142857146</v>
      </c>
      <c r="AV17" s="179">
        <f t="shared" si="18"/>
        <v>7.9870129870129869</v>
      </c>
      <c r="AW17" s="186">
        <f t="shared" si="19"/>
        <v>22.532467532467532</v>
      </c>
      <c r="AX17" s="237">
        <f t="shared" si="20"/>
        <v>6.1688311688311686</v>
      </c>
      <c r="AY17" s="179">
        <f t="shared" si="21"/>
        <v>9.3506493506493502</v>
      </c>
      <c r="AZ17" s="179">
        <f t="shared" si="22"/>
        <v>39.545454545454547</v>
      </c>
      <c r="BA17" s="179">
        <f t="shared" si="23"/>
        <v>7.5324675324675319</v>
      </c>
      <c r="BB17" s="238">
        <f t="shared" si="24"/>
        <v>37.402597402597401</v>
      </c>
    </row>
    <row r="18" spans="2:54">
      <c r="B18" s="9" t="s">
        <v>18</v>
      </c>
      <c r="C18" s="10">
        <v>211</v>
      </c>
      <c r="D18" s="10">
        <v>195</v>
      </c>
      <c r="E18" s="10">
        <v>110</v>
      </c>
      <c r="F18" s="10">
        <v>39</v>
      </c>
      <c r="G18" s="42">
        <v>49</v>
      </c>
      <c r="H18" s="53">
        <v>152</v>
      </c>
      <c r="I18" s="10">
        <v>224</v>
      </c>
      <c r="J18" s="10">
        <v>118</v>
      </c>
      <c r="K18" s="10">
        <v>41</v>
      </c>
      <c r="L18" s="54">
        <v>69</v>
      </c>
      <c r="M18" s="65">
        <v>122</v>
      </c>
      <c r="N18" s="10">
        <v>243</v>
      </c>
      <c r="O18" s="10">
        <v>129</v>
      </c>
      <c r="P18" s="10">
        <v>52</v>
      </c>
      <c r="Q18" s="66">
        <v>58</v>
      </c>
      <c r="R18" s="254">
        <v>45</v>
      </c>
      <c r="S18" s="10">
        <v>145</v>
      </c>
      <c r="T18" s="10">
        <v>205</v>
      </c>
      <c r="U18" s="10">
        <v>53</v>
      </c>
      <c r="V18" s="255">
        <v>156</v>
      </c>
      <c r="W18" s="256">
        <v>34</v>
      </c>
      <c r="X18" s="10">
        <v>85</v>
      </c>
      <c r="Y18" s="10">
        <v>194</v>
      </c>
      <c r="Z18" s="10">
        <v>60</v>
      </c>
      <c r="AA18" s="257">
        <v>231</v>
      </c>
      <c r="AC18" s="9" t="s">
        <v>18</v>
      </c>
      <c r="AD18" s="179">
        <f t="shared" si="0"/>
        <v>34.933774834437088</v>
      </c>
      <c r="AE18" s="179">
        <f t="shared" si="1"/>
        <v>32.284768211920529</v>
      </c>
      <c r="AF18" s="179">
        <f t="shared" si="2"/>
        <v>18.211920529801322</v>
      </c>
      <c r="AG18" s="179">
        <f t="shared" si="3"/>
        <v>6.4569536423841054</v>
      </c>
      <c r="AH18" s="180">
        <f t="shared" si="4"/>
        <v>8.112582781456954</v>
      </c>
      <c r="AI18" s="181">
        <f t="shared" si="5"/>
        <v>25.165562913907287</v>
      </c>
      <c r="AJ18" s="179">
        <f t="shared" si="6"/>
        <v>37.086092715231786</v>
      </c>
      <c r="AK18" s="179">
        <f t="shared" si="7"/>
        <v>19.536423841059602</v>
      </c>
      <c r="AL18" s="179">
        <f t="shared" si="8"/>
        <v>6.7880794701986753</v>
      </c>
      <c r="AM18" s="182">
        <f t="shared" si="9"/>
        <v>11.423841059602649</v>
      </c>
      <c r="AN18" s="183">
        <f t="shared" si="10"/>
        <v>20.198675496688743</v>
      </c>
      <c r="AO18" s="179">
        <f t="shared" si="11"/>
        <v>40.231788079470199</v>
      </c>
      <c r="AP18" s="179">
        <f t="shared" si="12"/>
        <v>21.357615894039736</v>
      </c>
      <c r="AQ18" s="179">
        <f t="shared" si="13"/>
        <v>8.6092715231788084</v>
      </c>
      <c r="AR18" s="184">
        <f t="shared" si="14"/>
        <v>9.6026490066225172</v>
      </c>
      <c r="AS18" s="185">
        <f t="shared" si="15"/>
        <v>7.4503311258278151</v>
      </c>
      <c r="AT18" s="179">
        <f t="shared" si="16"/>
        <v>24.006622516556291</v>
      </c>
      <c r="AU18" s="179">
        <f t="shared" si="17"/>
        <v>33.940397350993379</v>
      </c>
      <c r="AV18" s="179">
        <f t="shared" si="18"/>
        <v>8.7748344370860938</v>
      </c>
      <c r="AW18" s="186">
        <f t="shared" si="19"/>
        <v>25.827814569536422</v>
      </c>
      <c r="AX18" s="237">
        <f t="shared" si="20"/>
        <v>5.629139072847682</v>
      </c>
      <c r="AY18" s="179">
        <f t="shared" si="21"/>
        <v>14.072847682119205</v>
      </c>
      <c r="AZ18" s="179">
        <f t="shared" si="22"/>
        <v>32.119205298013242</v>
      </c>
      <c r="BA18" s="179">
        <f t="shared" si="23"/>
        <v>9.9337748344370862</v>
      </c>
      <c r="BB18" s="238">
        <f t="shared" si="24"/>
        <v>38.245033112582782</v>
      </c>
    </row>
    <row r="19" spans="2:54">
      <c r="B19" s="9" t="s">
        <v>20</v>
      </c>
      <c r="C19" s="10">
        <v>578</v>
      </c>
      <c r="D19" s="10">
        <v>469</v>
      </c>
      <c r="E19" s="10">
        <v>376</v>
      </c>
      <c r="F19" s="10">
        <v>87</v>
      </c>
      <c r="G19" s="42">
        <v>95</v>
      </c>
      <c r="H19" s="53">
        <v>486</v>
      </c>
      <c r="I19" s="10">
        <v>604</v>
      </c>
      <c r="J19" s="10">
        <v>325</v>
      </c>
      <c r="K19" s="10">
        <v>86</v>
      </c>
      <c r="L19" s="54">
        <v>104</v>
      </c>
      <c r="M19" s="65">
        <v>379</v>
      </c>
      <c r="N19" s="10">
        <v>641</v>
      </c>
      <c r="O19" s="10">
        <v>346</v>
      </c>
      <c r="P19" s="10">
        <v>138</v>
      </c>
      <c r="Q19" s="66">
        <v>101</v>
      </c>
      <c r="R19" s="254">
        <v>114</v>
      </c>
      <c r="S19" s="10">
        <v>313</v>
      </c>
      <c r="T19" s="10">
        <v>644</v>
      </c>
      <c r="U19" s="10">
        <v>144</v>
      </c>
      <c r="V19" s="255">
        <v>390</v>
      </c>
      <c r="W19" s="256">
        <v>93</v>
      </c>
      <c r="X19" s="10">
        <v>198</v>
      </c>
      <c r="Y19" s="10">
        <v>596</v>
      </c>
      <c r="Z19" s="10">
        <v>144</v>
      </c>
      <c r="AA19" s="257">
        <v>574</v>
      </c>
      <c r="AC19" s="9" t="s">
        <v>20</v>
      </c>
      <c r="AD19" s="179">
        <f t="shared" si="0"/>
        <v>36.012461059190031</v>
      </c>
      <c r="AE19" s="179">
        <f t="shared" si="1"/>
        <v>29.221183800623052</v>
      </c>
      <c r="AF19" s="179">
        <f t="shared" si="2"/>
        <v>23.426791277258566</v>
      </c>
      <c r="AG19" s="179">
        <f t="shared" si="3"/>
        <v>5.4205607476635516</v>
      </c>
      <c r="AH19" s="180">
        <f t="shared" si="4"/>
        <v>5.9190031152647977</v>
      </c>
      <c r="AI19" s="181">
        <f t="shared" si="5"/>
        <v>30.280373831775702</v>
      </c>
      <c r="AJ19" s="179">
        <f t="shared" si="6"/>
        <v>37.63239875389408</v>
      </c>
      <c r="AK19" s="179">
        <f t="shared" si="7"/>
        <v>20.249221183800621</v>
      </c>
      <c r="AL19" s="179">
        <f t="shared" si="8"/>
        <v>5.3582554517133962</v>
      </c>
      <c r="AM19" s="182">
        <f t="shared" si="9"/>
        <v>6.4797507788162001</v>
      </c>
      <c r="AN19" s="183">
        <f t="shared" si="10"/>
        <v>23.613707165109034</v>
      </c>
      <c r="AO19" s="179">
        <f t="shared" si="11"/>
        <v>39.937694704049839</v>
      </c>
      <c r="AP19" s="179">
        <f t="shared" si="12"/>
        <v>21.557632398753896</v>
      </c>
      <c r="AQ19" s="179">
        <f t="shared" si="13"/>
        <v>8.5981308411214954</v>
      </c>
      <c r="AR19" s="184">
        <f t="shared" si="14"/>
        <v>6.2928348909657315</v>
      </c>
      <c r="AS19" s="185">
        <f t="shared" si="15"/>
        <v>7.1028037383177578</v>
      </c>
      <c r="AT19" s="179">
        <f t="shared" si="16"/>
        <v>19.501557632398754</v>
      </c>
      <c r="AU19" s="179">
        <f t="shared" si="17"/>
        <v>40.124610591900314</v>
      </c>
      <c r="AV19" s="179">
        <f t="shared" si="18"/>
        <v>8.9719626168224291</v>
      </c>
      <c r="AW19" s="186">
        <f t="shared" si="19"/>
        <v>24.299065420560748</v>
      </c>
      <c r="AX19" s="237">
        <f t="shared" si="20"/>
        <v>5.7943925233644862</v>
      </c>
      <c r="AY19" s="179">
        <f t="shared" si="21"/>
        <v>12.33644859813084</v>
      </c>
      <c r="AZ19" s="179">
        <f t="shared" si="22"/>
        <v>37.13395638629283</v>
      </c>
      <c r="BA19" s="179">
        <f t="shared" si="23"/>
        <v>8.9719626168224291</v>
      </c>
      <c r="BB19" s="238">
        <f t="shared" si="24"/>
        <v>35.763239875389409</v>
      </c>
    </row>
    <row r="20" spans="2:54">
      <c r="B20" s="9" t="s">
        <v>22</v>
      </c>
      <c r="C20" s="10">
        <v>63</v>
      </c>
      <c r="D20" s="10">
        <v>44</v>
      </c>
      <c r="E20" s="10">
        <v>40</v>
      </c>
      <c r="F20" s="10">
        <v>9</v>
      </c>
      <c r="G20" s="42">
        <v>7</v>
      </c>
      <c r="H20" s="53">
        <v>46</v>
      </c>
      <c r="I20" s="10">
        <v>68</v>
      </c>
      <c r="J20" s="10">
        <v>29</v>
      </c>
      <c r="K20" s="10">
        <v>11</v>
      </c>
      <c r="L20" s="54">
        <v>9</v>
      </c>
      <c r="M20" s="65">
        <v>47</v>
      </c>
      <c r="N20" s="10">
        <v>69</v>
      </c>
      <c r="O20" s="10">
        <v>30</v>
      </c>
      <c r="P20" s="10">
        <v>10</v>
      </c>
      <c r="Q20" s="66">
        <v>7</v>
      </c>
      <c r="R20" s="254">
        <v>15</v>
      </c>
      <c r="S20" s="10">
        <v>33</v>
      </c>
      <c r="T20" s="10">
        <v>62</v>
      </c>
      <c r="U20" s="10">
        <v>13</v>
      </c>
      <c r="V20" s="255">
        <v>40</v>
      </c>
      <c r="W20" s="256">
        <v>10</v>
      </c>
      <c r="X20" s="10">
        <v>17</v>
      </c>
      <c r="Y20" s="10">
        <v>56</v>
      </c>
      <c r="Z20" s="10">
        <v>14</v>
      </c>
      <c r="AA20" s="257">
        <v>66</v>
      </c>
      <c r="AC20" s="9" t="s">
        <v>22</v>
      </c>
      <c r="AD20" s="179">
        <f t="shared" si="0"/>
        <v>38.650306748466257</v>
      </c>
      <c r="AE20" s="179">
        <f t="shared" si="1"/>
        <v>26.993865030674847</v>
      </c>
      <c r="AF20" s="179">
        <f t="shared" si="2"/>
        <v>24.539877300613497</v>
      </c>
      <c r="AG20" s="179">
        <f t="shared" si="3"/>
        <v>5.5214723926380369</v>
      </c>
      <c r="AH20" s="180">
        <f t="shared" si="4"/>
        <v>4.294478527607362</v>
      </c>
      <c r="AI20" s="181">
        <f t="shared" si="5"/>
        <v>28.220858895705518</v>
      </c>
      <c r="AJ20" s="179">
        <f t="shared" si="6"/>
        <v>41.717791411042946</v>
      </c>
      <c r="AK20" s="179">
        <f t="shared" si="7"/>
        <v>17.791411042944784</v>
      </c>
      <c r="AL20" s="179">
        <f t="shared" si="8"/>
        <v>6.7484662576687118</v>
      </c>
      <c r="AM20" s="182">
        <f t="shared" si="9"/>
        <v>5.5214723926380369</v>
      </c>
      <c r="AN20" s="183">
        <f t="shared" si="10"/>
        <v>28.834355828220858</v>
      </c>
      <c r="AO20" s="179">
        <f t="shared" si="11"/>
        <v>42.331288343558285</v>
      </c>
      <c r="AP20" s="179">
        <f t="shared" si="12"/>
        <v>18.404907975460123</v>
      </c>
      <c r="AQ20" s="179">
        <f t="shared" si="13"/>
        <v>6.1349693251533743</v>
      </c>
      <c r="AR20" s="184">
        <f t="shared" si="14"/>
        <v>4.294478527607362</v>
      </c>
      <c r="AS20" s="185">
        <f t="shared" si="15"/>
        <v>9.2024539877300615</v>
      </c>
      <c r="AT20" s="179">
        <f t="shared" si="16"/>
        <v>20.245398773006134</v>
      </c>
      <c r="AU20" s="179">
        <f t="shared" si="17"/>
        <v>38.036809815950924</v>
      </c>
      <c r="AV20" s="179">
        <f t="shared" si="18"/>
        <v>7.9754601226993866</v>
      </c>
      <c r="AW20" s="186">
        <f t="shared" si="19"/>
        <v>24.539877300613497</v>
      </c>
      <c r="AX20" s="237">
        <f t="shared" si="20"/>
        <v>6.1349693251533743</v>
      </c>
      <c r="AY20" s="179">
        <f t="shared" si="21"/>
        <v>10.429447852760736</v>
      </c>
      <c r="AZ20" s="179">
        <f t="shared" si="22"/>
        <v>34.355828220858896</v>
      </c>
      <c r="BA20" s="179">
        <f t="shared" si="23"/>
        <v>8.5889570552147241</v>
      </c>
      <c r="BB20" s="238">
        <f t="shared" si="24"/>
        <v>40.490797546012267</v>
      </c>
    </row>
    <row r="21" spans="2:54">
      <c r="B21" s="9" t="s">
        <v>24</v>
      </c>
      <c r="C21" s="10">
        <v>142</v>
      </c>
      <c r="D21" s="10">
        <v>81</v>
      </c>
      <c r="E21" s="10">
        <v>32</v>
      </c>
      <c r="F21" s="10">
        <v>30</v>
      </c>
      <c r="G21" s="42">
        <v>15</v>
      </c>
      <c r="H21" s="53">
        <v>151</v>
      </c>
      <c r="I21" s="10">
        <v>81</v>
      </c>
      <c r="J21" s="10">
        <v>21</v>
      </c>
      <c r="K21" s="10">
        <v>32</v>
      </c>
      <c r="L21" s="54">
        <v>15</v>
      </c>
      <c r="M21" s="65">
        <v>147</v>
      </c>
      <c r="N21" s="10">
        <v>106</v>
      </c>
      <c r="O21" s="10">
        <v>6</v>
      </c>
      <c r="P21" s="10">
        <v>26</v>
      </c>
      <c r="Q21" s="66">
        <v>15</v>
      </c>
      <c r="R21" s="254">
        <v>55</v>
      </c>
      <c r="S21" s="10">
        <v>64</v>
      </c>
      <c r="T21" s="10">
        <v>97</v>
      </c>
      <c r="U21" s="10">
        <v>40</v>
      </c>
      <c r="V21" s="255">
        <v>44</v>
      </c>
      <c r="W21" s="256">
        <v>36</v>
      </c>
      <c r="X21" s="10">
        <v>42</v>
      </c>
      <c r="Y21" s="10">
        <v>96</v>
      </c>
      <c r="Z21" s="10">
        <v>47</v>
      </c>
      <c r="AA21" s="257">
        <v>79</v>
      </c>
      <c r="AC21" s="9" t="s">
        <v>24</v>
      </c>
      <c r="AD21" s="179">
        <f t="shared" si="0"/>
        <v>47.333333333333336</v>
      </c>
      <c r="AE21" s="179">
        <f t="shared" si="1"/>
        <v>27</v>
      </c>
      <c r="AF21" s="179">
        <f t="shared" si="2"/>
        <v>10.666666666666668</v>
      </c>
      <c r="AG21" s="179">
        <f t="shared" si="3"/>
        <v>10</v>
      </c>
      <c r="AH21" s="180">
        <f t="shared" si="4"/>
        <v>5</v>
      </c>
      <c r="AI21" s="181">
        <f t="shared" si="5"/>
        <v>50.333333333333329</v>
      </c>
      <c r="AJ21" s="179">
        <f t="shared" si="6"/>
        <v>27</v>
      </c>
      <c r="AK21" s="179">
        <f t="shared" si="7"/>
        <v>7.0000000000000009</v>
      </c>
      <c r="AL21" s="179">
        <f t="shared" si="8"/>
        <v>10.666666666666668</v>
      </c>
      <c r="AM21" s="182">
        <f t="shared" si="9"/>
        <v>5</v>
      </c>
      <c r="AN21" s="183">
        <f t="shared" si="10"/>
        <v>49</v>
      </c>
      <c r="AO21" s="179">
        <f t="shared" si="11"/>
        <v>35.333333333333336</v>
      </c>
      <c r="AP21" s="179">
        <f t="shared" si="12"/>
        <v>2</v>
      </c>
      <c r="AQ21" s="179">
        <f t="shared" si="13"/>
        <v>8.6666666666666679</v>
      </c>
      <c r="AR21" s="184">
        <f t="shared" si="14"/>
        <v>5</v>
      </c>
      <c r="AS21" s="185">
        <f t="shared" si="15"/>
        <v>18.333333333333332</v>
      </c>
      <c r="AT21" s="179">
        <f t="shared" si="16"/>
        <v>21.333333333333336</v>
      </c>
      <c r="AU21" s="179">
        <f t="shared" si="17"/>
        <v>32.333333333333329</v>
      </c>
      <c r="AV21" s="179">
        <f t="shared" si="18"/>
        <v>13.333333333333334</v>
      </c>
      <c r="AW21" s="186">
        <f t="shared" si="19"/>
        <v>14.666666666666666</v>
      </c>
      <c r="AX21" s="237">
        <f t="shared" si="20"/>
        <v>12</v>
      </c>
      <c r="AY21" s="179">
        <f t="shared" si="21"/>
        <v>14.000000000000002</v>
      </c>
      <c r="AZ21" s="179">
        <f t="shared" si="22"/>
        <v>32</v>
      </c>
      <c r="BA21" s="179">
        <f t="shared" si="23"/>
        <v>15.666666666666668</v>
      </c>
      <c r="BB21" s="238">
        <f t="shared" si="24"/>
        <v>26.333333333333332</v>
      </c>
    </row>
    <row r="22" spans="2:54">
      <c r="B22" s="9" t="s">
        <v>26</v>
      </c>
      <c r="C22" s="10">
        <v>83</v>
      </c>
      <c r="D22" s="10">
        <v>58</v>
      </c>
      <c r="E22" s="10">
        <v>46</v>
      </c>
      <c r="F22" s="10">
        <v>17</v>
      </c>
      <c r="G22" s="42">
        <v>12</v>
      </c>
      <c r="H22" s="53">
        <v>72</v>
      </c>
      <c r="I22" s="10">
        <v>66</v>
      </c>
      <c r="J22" s="10">
        <v>46</v>
      </c>
      <c r="K22" s="10">
        <v>17</v>
      </c>
      <c r="L22" s="54">
        <v>15</v>
      </c>
      <c r="M22" s="65">
        <v>43</v>
      </c>
      <c r="N22" s="10">
        <v>78</v>
      </c>
      <c r="O22" s="10">
        <v>57</v>
      </c>
      <c r="P22" s="10">
        <v>21</v>
      </c>
      <c r="Q22" s="66">
        <v>17</v>
      </c>
      <c r="R22" s="254">
        <v>22</v>
      </c>
      <c r="S22" s="10">
        <v>33</v>
      </c>
      <c r="T22" s="10">
        <v>94</v>
      </c>
      <c r="U22" s="10">
        <v>26</v>
      </c>
      <c r="V22" s="255">
        <v>41</v>
      </c>
      <c r="W22" s="256">
        <v>18</v>
      </c>
      <c r="X22" s="10">
        <v>24</v>
      </c>
      <c r="Y22" s="10">
        <v>86</v>
      </c>
      <c r="Z22" s="10">
        <v>24</v>
      </c>
      <c r="AA22" s="257">
        <v>64</v>
      </c>
      <c r="AC22" s="9" t="s">
        <v>26</v>
      </c>
      <c r="AD22" s="179">
        <f t="shared" si="0"/>
        <v>38.425925925925924</v>
      </c>
      <c r="AE22" s="179">
        <f t="shared" si="1"/>
        <v>26.851851851851855</v>
      </c>
      <c r="AF22" s="179">
        <f t="shared" si="2"/>
        <v>21.296296296296298</v>
      </c>
      <c r="AG22" s="179">
        <f t="shared" si="3"/>
        <v>7.8703703703703702</v>
      </c>
      <c r="AH22" s="180">
        <f t="shared" si="4"/>
        <v>5.5555555555555554</v>
      </c>
      <c r="AI22" s="181">
        <f t="shared" si="5"/>
        <v>33.333333333333329</v>
      </c>
      <c r="AJ22" s="179">
        <f t="shared" si="6"/>
        <v>30.555555555555557</v>
      </c>
      <c r="AK22" s="179">
        <f t="shared" si="7"/>
        <v>21.296296296296298</v>
      </c>
      <c r="AL22" s="179">
        <f t="shared" si="8"/>
        <v>7.8703703703703702</v>
      </c>
      <c r="AM22" s="182">
        <f t="shared" si="9"/>
        <v>6.9444444444444446</v>
      </c>
      <c r="AN22" s="183">
        <f t="shared" si="10"/>
        <v>19.907407407407408</v>
      </c>
      <c r="AO22" s="179">
        <f t="shared" si="11"/>
        <v>36.111111111111107</v>
      </c>
      <c r="AP22" s="179">
        <f t="shared" si="12"/>
        <v>26.388888888888889</v>
      </c>
      <c r="AQ22" s="179">
        <f t="shared" si="13"/>
        <v>9.7222222222222232</v>
      </c>
      <c r="AR22" s="184">
        <f t="shared" si="14"/>
        <v>7.8703703703703702</v>
      </c>
      <c r="AS22" s="185">
        <f t="shared" si="15"/>
        <v>10.185185185185185</v>
      </c>
      <c r="AT22" s="179">
        <f t="shared" si="16"/>
        <v>15.277777777777779</v>
      </c>
      <c r="AU22" s="179">
        <f t="shared" si="17"/>
        <v>43.518518518518519</v>
      </c>
      <c r="AV22" s="179">
        <f t="shared" si="18"/>
        <v>12.037037037037036</v>
      </c>
      <c r="AW22" s="186">
        <f t="shared" si="19"/>
        <v>18.981481481481481</v>
      </c>
      <c r="AX22" s="237">
        <f t="shared" si="20"/>
        <v>8.3333333333333321</v>
      </c>
      <c r="AY22" s="179">
        <f t="shared" si="21"/>
        <v>11.111111111111111</v>
      </c>
      <c r="AZ22" s="179">
        <f t="shared" si="22"/>
        <v>39.814814814814817</v>
      </c>
      <c r="BA22" s="179">
        <f t="shared" si="23"/>
        <v>11.111111111111111</v>
      </c>
      <c r="BB22" s="238">
        <f t="shared" si="24"/>
        <v>29.629629629629626</v>
      </c>
    </row>
    <row r="23" spans="2:54">
      <c r="B23" s="9" t="s">
        <v>28</v>
      </c>
      <c r="C23" s="10">
        <v>363</v>
      </c>
      <c r="D23" s="10">
        <v>238</v>
      </c>
      <c r="E23" s="10">
        <v>152</v>
      </c>
      <c r="F23" s="10">
        <v>41</v>
      </c>
      <c r="G23" s="42">
        <v>61</v>
      </c>
      <c r="H23" s="53">
        <v>288</v>
      </c>
      <c r="I23" s="10">
        <v>290</v>
      </c>
      <c r="J23" s="10">
        <v>149</v>
      </c>
      <c r="K23" s="10">
        <v>43</v>
      </c>
      <c r="L23" s="54">
        <v>85</v>
      </c>
      <c r="M23" s="65">
        <v>254</v>
      </c>
      <c r="N23" s="10">
        <v>303</v>
      </c>
      <c r="O23" s="10">
        <v>150</v>
      </c>
      <c r="P23" s="10">
        <v>72</v>
      </c>
      <c r="Q23" s="66">
        <v>76</v>
      </c>
      <c r="R23" s="254">
        <v>99</v>
      </c>
      <c r="S23" s="10">
        <v>157</v>
      </c>
      <c r="T23" s="10">
        <v>280</v>
      </c>
      <c r="U23" s="10">
        <v>75</v>
      </c>
      <c r="V23" s="255">
        <v>244</v>
      </c>
      <c r="W23" s="256">
        <v>70</v>
      </c>
      <c r="X23" s="10">
        <v>104</v>
      </c>
      <c r="Y23" s="10">
        <v>273</v>
      </c>
      <c r="Z23" s="10">
        <v>75</v>
      </c>
      <c r="AA23" s="257">
        <v>333</v>
      </c>
      <c r="AC23" s="9" t="s">
        <v>28</v>
      </c>
      <c r="AD23" s="179">
        <f t="shared" si="0"/>
        <v>42.456140350877192</v>
      </c>
      <c r="AE23" s="179">
        <f t="shared" si="1"/>
        <v>27.836257309941519</v>
      </c>
      <c r="AF23" s="179">
        <f t="shared" si="2"/>
        <v>17.777777777777779</v>
      </c>
      <c r="AG23" s="179">
        <f t="shared" si="3"/>
        <v>4.7953216374269001</v>
      </c>
      <c r="AH23" s="180">
        <f t="shared" si="4"/>
        <v>7.1345029239766085</v>
      </c>
      <c r="AI23" s="181">
        <f t="shared" si="5"/>
        <v>33.684210526315788</v>
      </c>
      <c r="AJ23" s="179">
        <f t="shared" si="6"/>
        <v>33.918128654970758</v>
      </c>
      <c r="AK23" s="179">
        <f t="shared" si="7"/>
        <v>17.42690058479532</v>
      </c>
      <c r="AL23" s="179">
        <f t="shared" si="8"/>
        <v>5.0292397660818713</v>
      </c>
      <c r="AM23" s="182">
        <f t="shared" si="9"/>
        <v>9.9415204678362574</v>
      </c>
      <c r="AN23" s="183">
        <f t="shared" si="10"/>
        <v>29.707602339181289</v>
      </c>
      <c r="AO23" s="179">
        <f t="shared" si="11"/>
        <v>35.438596491228068</v>
      </c>
      <c r="AP23" s="179">
        <f t="shared" si="12"/>
        <v>17.543859649122805</v>
      </c>
      <c r="AQ23" s="179">
        <f t="shared" si="13"/>
        <v>8.4210526315789469</v>
      </c>
      <c r="AR23" s="184">
        <f t="shared" si="14"/>
        <v>8.8888888888888893</v>
      </c>
      <c r="AS23" s="185">
        <f t="shared" si="15"/>
        <v>11.578947368421053</v>
      </c>
      <c r="AT23" s="179">
        <f t="shared" si="16"/>
        <v>18.362573099415204</v>
      </c>
      <c r="AU23" s="179">
        <f t="shared" si="17"/>
        <v>32.748538011695906</v>
      </c>
      <c r="AV23" s="179">
        <f t="shared" si="18"/>
        <v>8.7719298245614024</v>
      </c>
      <c r="AW23" s="186">
        <f t="shared" si="19"/>
        <v>28.538011695906434</v>
      </c>
      <c r="AX23" s="237">
        <f t="shared" si="20"/>
        <v>8.1871345029239766</v>
      </c>
      <c r="AY23" s="179">
        <f t="shared" si="21"/>
        <v>12.163742690058479</v>
      </c>
      <c r="AZ23" s="179">
        <f t="shared" si="22"/>
        <v>31.929824561403507</v>
      </c>
      <c r="BA23" s="179">
        <f t="shared" si="23"/>
        <v>8.7719298245614024</v>
      </c>
      <c r="BB23" s="238">
        <f t="shared" si="24"/>
        <v>38.94736842105263</v>
      </c>
    </row>
    <row r="24" spans="2:54">
      <c r="B24" s="4" t="s">
        <v>30</v>
      </c>
      <c r="C24" s="147"/>
      <c r="D24" s="147"/>
      <c r="E24" s="147"/>
      <c r="F24" s="147"/>
      <c r="G24" s="148"/>
      <c r="H24" s="151"/>
      <c r="I24" s="147"/>
      <c r="J24" s="147"/>
      <c r="K24" s="147"/>
      <c r="L24" s="152"/>
      <c r="M24" s="155"/>
      <c r="N24" s="147"/>
      <c r="O24" s="147"/>
      <c r="P24" s="147"/>
      <c r="Q24" s="156"/>
      <c r="R24" s="161"/>
      <c r="S24" s="147"/>
      <c r="T24" s="147"/>
      <c r="U24" s="147"/>
      <c r="V24" s="162"/>
      <c r="W24" s="233"/>
      <c r="X24" s="147"/>
      <c r="Y24" s="147"/>
      <c r="Z24" s="147"/>
      <c r="AA24" s="234"/>
      <c r="AC24" s="4" t="s">
        <v>30</v>
      </c>
      <c r="AD24" s="187"/>
      <c r="AE24" s="187"/>
      <c r="AF24" s="187"/>
      <c r="AG24" s="187"/>
      <c r="AH24" s="188"/>
      <c r="AI24" s="189"/>
      <c r="AJ24" s="187"/>
      <c r="AK24" s="187"/>
      <c r="AL24" s="187"/>
      <c r="AM24" s="190"/>
      <c r="AN24" s="191"/>
      <c r="AO24" s="187"/>
      <c r="AP24" s="187"/>
      <c r="AQ24" s="187"/>
      <c r="AR24" s="192"/>
      <c r="AS24" s="193"/>
      <c r="AT24" s="187"/>
      <c r="AU24" s="187"/>
      <c r="AV24" s="187"/>
      <c r="AW24" s="194"/>
      <c r="AX24" s="239"/>
      <c r="AY24" s="187"/>
      <c r="AZ24" s="187"/>
      <c r="BA24" s="187"/>
      <c r="BB24" s="240"/>
    </row>
    <row r="25" spans="2:54">
      <c r="B25" s="9" t="s">
        <v>31</v>
      </c>
      <c r="C25" s="10">
        <v>1474</v>
      </c>
      <c r="D25" s="10">
        <v>1133</v>
      </c>
      <c r="E25" s="10">
        <v>808</v>
      </c>
      <c r="F25" s="10">
        <v>214</v>
      </c>
      <c r="G25" s="42">
        <v>229</v>
      </c>
      <c r="H25" s="53">
        <v>1191</v>
      </c>
      <c r="I25" s="10">
        <v>1376</v>
      </c>
      <c r="J25" s="10">
        <v>776</v>
      </c>
      <c r="K25" s="10">
        <v>225</v>
      </c>
      <c r="L25" s="54">
        <v>290</v>
      </c>
      <c r="M25" s="65">
        <v>1042</v>
      </c>
      <c r="N25" s="10">
        <v>1500</v>
      </c>
      <c r="O25" s="10">
        <v>736</v>
      </c>
      <c r="P25" s="10">
        <v>303</v>
      </c>
      <c r="Q25" s="66">
        <v>277</v>
      </c>
      <c r="R25" s="254">
        <v>362</v>
      </c>
      <c r="S25" s="10">
        <v>776</v>
      </c>
      <c r="T25" s="10">
        <v>1446</v>
      </c>
      <c r="U25" s="10">
        <v>350</v>
      </c>
      <c r="V25" s="255">
        <v>924</v>
      </c>
      <c r="W25" s="256">
        <v>271</v>
      </c>
      <c r="X25" s="10">
        <v>480</v>
      </c>
      <c r="Y25" s="10">
        <v>1362</v>
      </c>
      <c r="Z25" s="10">
        <v>360</v>
      </c>
      <c r="AA25" s="257">
        <v>1385</v>
      </c>
      <c r="AC25" s="9" t="s">
        <v>31</v>
      </c>
      <c r="AD25" s="179">
        <f t="shared" si="0"/>
        <v>38.206324520476933</v>
      </c>
      <c r="AE25" s="179">
        <f t="shared" si="1"/>
        <v>29.367547952306893</v>
      </c>
      <c r="AF25" s="179">
        <f t="shared" si="2"/>
        <v>20.943494038361845</v>
      </c>
      <c r="AG25" s="179">
        <f t="shared" si="3"/>
        <v>5.5469155002592014</v>
      </c>
      <c r="AH25" s="180">
        <f t="shared" si="4"/>
        <v>5.935717988595127</v>
      </c>
      <c r="AI25" s="181">
        <f t="shared" si="5"/>
        <v>30.870917573872475</v>
      </c>
      <c r="AJ25" s="179">
        <f t="shared" si="6"/>
        <v>35.666148263348887</v>
      </c>
      <c r="AK25" s="179">
        <f t="shared" si="7"/>
        <v>20.114048729911872</v>
      </c>
      <c r="AL25" s="179">
        <f t="shared" si="8"/>
        <v>5.8320373250388799</v>
      </c>
      <c r="AM25" s="182">
        <f t="shared" si="9"/>
        <v>7.516848107827891</v>
      </c>
      <c r="AN25" s="183">
        <f t="shared" si="10"/>
        <v>27.00881285640228</v>
      </c>
      <c r="AO25" s="179">
        <f t="shared" si="11"/>
        <v>38.880248833592532</v>
      </c>
      <c r="AP25" s="179">
        <f t="shared" si="12"/>
        <v>19.077242094349405</v>
      </c>
      <c r="AQ25" s="179">
        <f t="shared" si="13"/>
        <v>7.8538102643856922</v>
      </c>
      <c r="AR25" s="184">
        <f t="shared" si="14"/>
        <v>7.1798859512700872</v>
      </c>
      <c r="AS25" s="185">
        <f t="shared" si="15"/>
        <v>9.3831000518403318</v>
      </c>
      <c r="AT25" s="179">
        <f t="shared" si="16"/>
        <v>20.114048729911872</v>
      </c>
      <c r="AU25" s="179">
        <f t="shared" si="17"/>
        <v>37.480559875583204</v>
      </c>
      <c r="AV25" s="179">
        <f t="shared" si="18"/>
        <v>9.0720580611715906</v>
      </c>
      <c r="AW25" s="186">
        <f t="shared" si="19"/>
        <v>23.950233281493002</v>
      </c>
      <c r="AX25" s="237">
        <f t="shared" si="20"/>
        <v>7.0243649559357175</v>
      </c>
      <c r="AY25" s="179">
        <f t="shared" si="21"/>
        <v>12.441679626749611</v>
      </c>
      <c r="AZ25" s="179">
        <f t="shared" si="22"/>
        <v>35.303265940902023</v>
      </c>
      <c r="BA25" s="179">
        <f t="shared" si="23"/>
        <v>9.3312597200622083</v>
      </c>
      <c r="BB25" s="238">
        <f t="shared" si="24"/>
        <v>35.899429756350443</v>
      </c>
    </row>
    <row r="26" spans="2:54">
      <c r="B26" s="9" t="s">
        <v>33</v>
      </c>
      <c r="C26" s="10">
        <v>511</v>
      </c>
      <c r="D26" s="10">
        <v>440</v>
      </c>
      <c r="E26" s="10">
        <v>310</v>
      </c>
      <c r="F26" s="10">
        <v>76</v>
      </c>
      <c r="G26" s="42">
        <v>88</v>
      </c>
      <c r="H26" s="53">
        <v>392</v>
      </c>
      <c r="I26" s="10">
        <v>547</v>
      </c>
      <c r="J26" s="10">
        <v>303</v>
      </c>
      <c r="K26" s="10">
        <v>78</v>
      </c>
      <c r="L26" s="54">
        <v>105</v>
      </c>
      <c r="M26" s="65">
        <v>313</v>
      </c>
      <c r="N26" s="10">
        <v>595</v>
      </c>
      <c r="O26" s="10">
        <v>300</v>
      </c>
      <c r="P26" s="10">
        <v>115</v>
      </c>
      <c r="Q26" s="66">
        <v>102</v>
      </c>
      <c r="R26" s="254">
        <v>107</v>
      </c>
      <c r="S26" s="10">
        <v>271</v>
      </c>
      <c r="T26" s="10">
        <v>585</v>
      </c>
      <c r="U26" s="10">
        <v>124</v>
      </c>
      <c r="V26" s="255">
        <v>338</v>
      </c>
      <c r="W26" s="256">
        <v>85</v>
      </c>
      <c r="X26" s="10">
        <v>134</v>
      </c>
      <c r="Y26" s="10">
        <v>548</v>
      </c>
      <c r="Z26" s="10">
        <v>120</v>
      </c>
      <c r="AA26" s="257">
        <v>538</v>
      </c>
      <c r="AC26" s="9" t="s">
        <v>33</v>
      </c>
      <c r="AD26" s="179">
        <f t="shared" si="0"/>
        <v>35.859649122807021</v>
      </c>
      <c r="AE26" s="179">
        <f t="shared" si="1"/>
        <v>30.87719298245614</v>
      </c>
      <c r="AF26" s="179">
        <f t="shared" si="2"/>
        <v>21.754385964912281</v>
      </c>
      <c r="AG26" s="179">
        <f t="shared" si="3"/>
        <v>5.3333333333333339</v>
      </c>
      <c r="AH26" s="180">
        <f t="shared" si="4"/>
        <v>6.1754385964912286</v>
      </c>
      <c r="AI26" s="181">
        <f t="shared" si="5"/>
        <v>27.508771929824562</v>
      </c>
      <c r="AJ26" s="179">
        <f t="shared" si="6"/>
        <v>38.385964912280699</v>
      </c>
      <c r="AK26" s="179">
        <f t="shared" si="7"/>
        <v>21.263157894736842</v>
      </c>
      <c r="AL26" s="179">
        <f t="shared" si="8"/>
        <v>5.4736842105263159</v>
      </c>
      <c r="AM26" s="182">
        <f t="shared" si="9"/>
        <v>7.3684210526315779</v>
      </c>
      <c r="AN26" s="183">
        <f t="shared" si="10"/>
        <v>21.964912280701753</v>
      </c>
      <c r="AO26" s="179">
        <f t="shared" si="11"/>
        <v>41.754385964912281</v>
      </c>
      <c r="AP26" s="179">
        <f t="shared" si="12"/>
        <v>21.052631578947366</v>
      </c>
      <c r="AQ26" s="179">
        <f t="shared" si="13"/>
        <v>8.0701754385964914</v>
      </c>
      <c r="AR26" s="184">
        <f t="shared" si="14"/>
        <v>7.1578947368421044</v>
      </c>
      <c r="AS26" s="185">
        <f t="shared" si="15"/>
        <v>7.5087719298245617</v>
      </c>
      <c r="AT26" s="179">
        <f t="shared" si="16"/>
        <v>19.017543859649123</v>
      </c>
      <c r="AU26" s="179">
        <f t="shared" si="17"/>
        <v>41.05263157894737</v>
      </c>
      <c r="AV26" s="179">
        <f t="shared" si="18"/>
        <v>8.7017543859649127</v>
      </c>
      <c r="AW26" s="186">
        <f t="shared" si="19"/>
        <v>23.719298245614034</v>
      </c>
      <c r="AX26" s="237">
        <f>(W26/SUM(W26:AA26))*100</f>
        <v>5.9649122807017543</v>
      </c>
      <c r="AY26" s="179">
        <f t="shared" si="21"/>
        <v>9.4035087719298254</v>
      </c>
      <c r="AZ26" s="179">
        <f t="shared" si="22"/>
        <v>38.456140350877192</v>
      </c>
      <c r="BA26" s="179">
        <f t="shared" si="23"/>
        <v>8.4210526315789469</v>
      </c>
      <c r="BB26" s="238">
        <f t="shared" si="24"/>
        <v>37.754385964912281</v>
      </c>
    </row>
  </sheetData>
  <mergeCells count="11">
    <mergeCell ref="AX7:BB7"/>
    <mergeCell ref="AC7:AC8"/>
    <mergeCell ref="C7:G7"/>
    <mergeCell ref="H7:L7"/>
    <mergeCell ref="M7:Q7"/>
    <mergeCell ref="R7:V7"/>
    <mergeCell ref="W7:AA7"/>
    <mergeCell ref="AD7:AH7"/>
    <mergeCell ref="AI7:AM7"/>
    <mergeCell ref="AN7:AR7"/>
    <mergeCell ref="AS7:AW7"/>
  </mergeCells>
  <hyperlinks>
    <hyperlink ref="B3" location="Index!A1" display="&lt;&lt; back"/>
  </hyperlink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AR26"/>
  <sheetViews>
    <sheetView showGridLines="0" zoomScaleNormal="100" workbookViewId="0">
      <selection activeCell="B1" sqref="B1"/>
    </sheetView>
  </sheetViews>
  <sheetFormatPr defaultRowHeight="15"/>
  <cols>
    <col min="1" max="1" width="3.42578125" customWidth="1"/>
    <col min="2" max="2" width="28.28515625" customWidth="1"/>
    <col min="3" max="4" width="12.140625" customWidth="1"/>
    <col min="5" max="5" width="14.28515625" customWidth="1"/>
    <col min="6" max="22" width="12.140625" customWidth="1"/>
    <col min="23" max="23" width="3.42578125" customWidth="1"/>
    <col min="24" max="24" width="27.7109375" customWidth="1"/>
  </cols>
  <sheetData>
    <row r="1" spans="1:44" ht="18">
      <c r="B1" s="1" t="s">
        <v>4</v>
      </c>
    </row>
    <row r="2" spans="1:44" ht="21">
      <c r="A2" s="23"/>
      <c r="B2" s="1" t="s">
        <v>121</v>
      </c>
    </row>
    <row r="3" spans="1:44">
      <c r="B3" s="203" t="s">
        <v>5</v>
      </c>
    </row>
    <row r="4" spans="1:44" ht="18" customHeight="1">
      <c r="B4" s="1" t="s">
        <v>119</v>
      </c>
      <c r="C4" s="1"/>
      <c r="D4" s="1"/>
      <c r="E4" s="1"/>
      <c r="F4" s="1"/>
      <c r="G4" s="1"/>
      <c r="H4" s="1"/>
      <c r="I4" s="1"/>
      <c r="J4" s="1"/>
      <c r="K4" s="1"/>
      <c r="L4" s="1"/>
      <c r="M4" s="1"/>
      <c r="N4" s="1"/>
      <c r="O4" s="1"/>
      <c r="P4" s="1"/>
      <c r="Q4" s="1"/>
      <c r="R4" s="1"/>
      <c r="S4" s="1"/>
      <c r="T4" s="1"/>
      <c r="U4" s="1"/>
      <c r="V4" s="1"/>
    </row>
    <row r="5" spans="1:44" ht="4.5" customHeight="1"/>
    <row r="6" spans="1:44">
      <c r="B6" s="16" t="s">
        <v>48</v>
      </c>
      <c r="X6" s="16" t="s">
        <v>49</v>
      </c>
    </row>
    <row r="7" spans="1:44" ht="24.75" customHeight="1">
      <c r="B7" s="270" t="s">
        <v>36</v>
      </c>
      <c r="C7" s="270" t="s">
        <v>95</v>
      </c>
      <c r="D7" s="270"/>
      <c r="E7" s="270"/>
      <c r="F7" s="278"/>
      <c r="G7" s="272"/>
      <c r="H7" s="273" t="s">
        <v>96</v>
      </c>
      <c r="I7" s="270"/>
      <c r="J7" s="270"/>
      <c r="K7" s="278"/>
      <c r="L7" s="274"/>
      <c r="M7" s="275" t="s">
        <v>97</v>
      </c>
      <c r="N7" s="270"/>
      <c r="O7" s="270"/>
      <c r="P7" s="278"/>
      <c r="Q7" s="276"/>
      <c r="R7" s="277" t="s">
        <v>98</v>
      </c>
      <c r="S7" s="270"/>
      <c r="T7" s="270"/>
      <c r="U7" s="270"/>
      <c r="V7" s="270"/>
      <c r="X7" s="270" t="s">
        <v>36</v>
      </c>
      <c r="Y7" s="270" t="s">
        <v>95</v>
      </c>
      <c r="Z7" s="270"/>
      <c r="AA7" s="270"/>
      <c r="AB7" s="278"/>
      <c r="AC7" s="272"/>
      <c r="AD7" s="273" t="s">
        <v>96</v>
      </c>
      <c r="AE7" s="270"/>
      <c r="AF7" s="270"/>
      <c r="AG7" s="278"/>
      <c r="AH7" s="274"/>
      <c r="AI7" s="277" t="s">
        <v>97</v>
      </c>
      <c r="AJ7" s="270"/>
      <c r="AK7" s="270"/>
      <c r="AL7" s="278"/>
      <c r="AM7" s="289"/>
      <c r="AN7" s="277" t="s">
        <v>98</v>
      </c>
      <c r="AO7" s="270"/>
      <c r="AP7" s="270"/>
      <c r="AQ7" s="270"/>
      <c r="AR7" s="270"/>
    </row>
    <row r="8" spans="1:44" ht="45">
      <c r="B8" s="271"/>
      <c r="C8" s="209" t="s">
        <v>99</v>
      </c>
      <c r="D8" s="209" t="s">
        <v>100</v>
      </c>
      <c r="E8" s="209" t="s">
        <v>101</v>
      </c>
      <c r="F8" s="17" t="s">
        <v>102</v>
      </c>
      <c r="G8" s="38" t="s">
        <v>61</v>
      </c>
      <c r="H8" s="45" t="s">
        <v>99</v>
      </c>
      <c r="I8" s="209" t="s">
        <v>100</v>
      </c>
      <c r="J8" s="209" t="s">
        <v>101</v>
      </c>
      <c r="K8" s="17" t="s">
        <v>102</v>
      </c>
      <c r="L8" s="46" t="s">
        <v>61</v>
      </c>
      <c r="M8" s="57" t="s">
        <v>99</v>
      </c>
      <c r="N8" s="209" t="s">
        <v>100</v>
      </c>
      <c r="O8" s="209" t="s">
        <v>101</v>
      </c>
      <c r="P8" s="17" t="s">
        <v>102</v>
      </c>
      <c r="Q8" s="58" t="s">
        <v>61</v>
      </c>
      <c r="R8" s="208" t="s">
        <v>99</v>
      </c>
      <c r="S8" s="209" t="s">
        <v>100</v>
      </c>
      <c r="T8" s="209" t="s">
        <v>101</v>
      </c>
      <c r="U8" s="17" t="s">
        <v>102</v>
      </c>
      <c r="V8" s="89" t="s">
        <v>61</v>
      </c>
      <c r="X8" s="271"/>
      <c r="Y8" s="209" t="s">
        <v>99</v>
      </c>
      <c r="Z8" s="209" t="s">
        <v>100</v>
      </c>
      <c r="AA8" s="209" t="s">
        <v>101</v>
      </c>
      <c r="AB8" s="17" t="s">
        <v>102</v>
      </c>
      <c r="AC8" s="38" t="s">
        <v>61</v>
      </c>
      <c r="AD8" s="45" t="s">
        <v>99</v>
      </c>
      <c r="AE8" s="209" t="s">
        <v>100</v>
      </c>
      <c r="AF8" s="209" t="s">
        <v>101</v>
      </c>
      <c r="AG8" s="17" t="s">
        <v>102</v>
      </c>
      <c r="AH8" s="46" t="s">
        <v>61</v>
      </c>
      <c r="AI8" s="208" t="s">
        <v>99</v>
      </c>
      <c r="AJ8" s="209" t="s">
        <v>100</v>
      </c>
      <c r="AK8" s="209" t="s">
        <v>101</v>
      </c>
      <c r="AL8" s="17" t="s">
        <v>102</v>
      </c>
      <c r="AM8" s="210" t="s">
        <v>61</v>
      </c>
      <c r="AN8" s="209" t="s">
        <v>99</v>
      </c>
      <c r="AO8" s="209" t="s">
        <v>100</v>
      </c>
      <c r="AP8" s="209" t="s">
        <v>101</v>
      </c>
      <c r="AQ8" s="17" t="s">
        <v>102</v>
      </c>
      <c r="AR8" s="89" t="s">
        <v>61</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
      <c r="AJ9" s="5"/>
      <c r="AK9" s="5"/>
      <c r="AL9" s="5"/>
      <c r="AM9" s="60"/>
      <c r="AN9" s="5"/>
      <c r="AO9" s="5"/>
      <c r="AP9" s="5"/>
      <c r="AQ9" s="5"/>
      <c r="AR9" s="5"/>
    </row>
    <row r="10" spans="1:44">
      <c r="B10" s="6" t="s">
        <v>0</v>
      </c>
      <c r="C10" s="7">
        <v>741</v>
      </c>
      <c r="D10" s="7">
        <v>616</v>
      </c>
      <c r="E10" s="7">
        <v>2620</v>
      </c>
      <c r="F10" s="7">
        <v>280</v>
      </c>
      <c r="G10" s="40">
        <v>1026</v>
      </c>
      <c r="H10" s="49">
        <v>395</v>
      </c>
      <c r="I10" s="7">
        <v>1140</v>
      </c>
      <c r="J10" s="7">
        <v>2400</v>
      </c>
      <c r="K10" s="7">
        <v>238</v>
      </c>
      <c r="L10" s="50">
        <v>1110</v>
      </c>
      <c r="M10" s="61">
        <v>903</v>
      </c>
      <c r="N10" s="7">
        <v>873</v>
      </c>
      <c r="O10" s="7">
        <v>2337</v>
      </c>
      <c r="P10" s="7">
        <v>245</v>
      </c>
      <c r="Q10" s="62">
        <v>925</v>
      </c>
      <c r="R10" s="21">
        <v>328</v>
      </c>
      <c r="S10" s="7">
        <v>814</v>
      </c>
      <c r="T10" s="7">
        <v>1926</v>
      </c>
      <c r="U10" s="7">
        <v>279</v>
      </c>
      <c r="V10" s="7">
        <v>1936</v>
      </c>
      <c r="X10" s="6" t="s">
        <v>0</v>
      </c>
      <c r="Y10" s="11">
        <f>C10/SUM($C10:$G10)*100</f>
        <v>14.026121521862578</v>
      </c>
      <c r="Z10" s="11">
        <f>D10/SUM($C10:$G10)*100</f>
        <v>11.660041643005869</v>
      </c>
      <c r="AA10" s="11">
        <f t="shared" ref="AA10:AC10" si="0">E10/SUM($C10:$G10)*100</f>
        <v>49.593034260836646</v>
      </c>
      <c r="AB10" s="11">
        <f t="shared" si="0"/>
        <v>5.3000189286390311</v>
      </c>
      <c r="AC10" s="69">
        <f t="shared" si="0"/>
        <v>19.420783645655877</v>
      </c>
      <c r="AD10" s="73">
        <f>H10/SUM($H10:$L10)*100</f>
        <v>7.4768124171872037</v>
      </c>
      <c r="AE10" s="11">
        <f t="shared" ref="AE10:AH10" si="1">I10/SUM($H10:$L10)*100</f>
        <v>21.578648495173198</v>
      </c>
      <c r="AF10" s="11">
        <f t="shared" si="1"/>
        <v>45.428733674048836</v>
      </c>
      <c r="AG10" s="11">
        <f t="shared" si="1"/>
        <v>4.5050160893431768</v>
      </c>
      <c r="AH10" s="74">
        <f t="shared" si="1"/>
        <v>21.010789324247586</v>
      </c>
      <c r="AI10" s="19">
        <f>M10/SUM($M10:$Q10)*100</f>
        <v>17.092561044860872</v>
      </c>
      <c r="AJ10" s="11">
        <f t="shared" ref="AJ10:AM10" si="2">N10/SUM($M10:$Q10)*100</f>
        <v>16.524701873935264</v>
      </c>
      <c r="AK10" s="11">
        <f>O10/SUM($M10:$Q10)*100</f>
        <v>44.236229415105058</v>
      </c>
      <c r="AL10" s="11">
        <f t="shared" si="2"/>
        <v>4.6375165625591519</v>
      </c>
      <c r="AM10" s="82">
        <f t="shared" si="2"/>
        <v>17.508991103539657</v>
      </c>
      <c r="AN10" s="19">
        <f>R10/SUM($R10:$V10)*100</f>
        <v>6.2085936021200077</v>
      </c>
      <c r="AO10" s="11">
        <f t="shared" ref="AO10:AR10" si="3">S10/SUM($R10:$V10)*100</f>
        <v>15.407912171114896</v>
      </c>
      <c r="AP10" s="11">
        <f t="shared" si="3"/>
        <v>36.456558773424192</v>
      </c>
      <c r="AQ10" s="11">
        <f t="shared" si="3"/>
        <v>5.2810902896081773</v>
      </c>
      <c r="AR10" s="11">
        <f t="shared" si="3"/>
        <v>36.64584516373273</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12"/>
      <c r="AJ11" s="12"/>
      <c r="AK11" s="12"/>
      <c r="AL11" s="12"/>
      <c r="AM11" s="84"/>
      <c r="AN11" s="12"/>
      <c r="AO11" s="12"/>
      <c r="AP11" s="12"/>
      <c r="AQ11" s="12"/>
      <c r="AR11" s="12"/>
    </row>
    <row r="12" spans="1:44">
      <c r="B12" s="9" t="s">
        <v>1</v>
      </c>
      <c r="C12" s="10">
        <v>90</v>
      </c>
      <c r="D12" s="10">
        <v>126</v>
      </c>
      <c r="E12" s="10">
        <v>562</v>
      </c>
      <c r="F12" s="18">
        <v>72</v>
      </c>
      <c r="G12" s="42">
        <v>242</v>
      </c>
      <c r="H12" s="53">
        <v>34</v>
      </c>
      <c r="I12" s="10">
        <v>209</v>
      </c>
      <c r="J12" s="10">
        <v>542</v>
      </c>
      <c r="K12" s="18">
        <v>55</v>
      </c>
      <c r="L12" s="54">
        <v>252</v>
      </c>
      <c r="M12" s="65">
        <v>149</v>
      </c>
      <c r="N12" s="10">
        <v>190</v>
      </c>
      <c r="O12" s="10">
        <v>491</v>
      </c>
      <c r="P12" s="18">
        <v>46</v>
      </c>
      <c r="Q12" s="66">
        <v>216</v>
      </c>
      <c r="R12" s="22">
        <v>64</v>
      </c>
      <c r="S12" s="10">
        <v>177</v>
      </c>
      <c r="T12" s="10">
        <v>408</v>
      </c>
      <c r="U12" s="10">
        <v>58</v>
      </c>
      <c r="V12" s="10">
        <v>385</v>
      </c>
      <c r="X12" s="9" t="s">
        <v>1</v>
      </c>
      <c r="Y12" s="13">
        <f t="shared" ref="Y12:Y15" si="4">C12/SUM($C12:$G12)*100</f>
        <v>8.2417582417582409</v>
      </c>
      <c r="Z12" s="13">
        <f t="shared" ref="Z12:Z15" si="5">D12/SUM($C12:$G12)*100</f>
        <v>11.538461538461538</v>
      </c>
      <c r="AA12" s="13">
        <f t="shared" ref="AA12:AA15" si="6">E12/SUM($C12:$G12)*100</f>
        <v>51.46520146520146</v>
      </c>
      <c r="AB12" s="28">
        <f t="shared" ref="AB12:AB15" si="7">F12/SUM($C12:$G12)*100</f>
        <v>6.593406593406594</v>
      </c>
      <c r="AC12" s="71">
        <f t="shared" ref="AC12:AC15" si="8">G12/SUM($C12:$G12)*100</f>
        <v>22.161172161172161</v>
      </c>
      <c r="AD12" s="77">
        <f t="shared" ref="AD12:AD15" si="9">H12/SUM($H12:$L12)*100</f>
        <v>3.1135531135531136</v>
      </c>
      <c r="AE12" s="13">
        <f t="shared" ref="AE12:AE15" si="10">I12/SUM($H12:$L12)*100</f>
        <v>19.139194139194139</v>
      </c>
      <c r="AF12" s="13">
        <f t="shared" ref="AF12:AF15" si="11">J12/SUM($H12:$L12)*100</f>
        <v>49.633699633699635</v>
      </c>
      <c r="AG12" s="28">
        <f t="shared" ref="AG12:AG15" si="12">K12/SUM($H12:$L12)*100</f>
        <v>5.0366300366300365</v>
      </c>
      <c r="AH12" s="78">
        <f t="shared" ref="AH12:AH15" si="13">L12/SUM($H12:$L12)*100</f>
        <v>23.076923076923077</v>
      </c>
      <c r="AI12" s="20">
        <f t="shared" ref="AI12:AI15" si="14">M12/SUM($M12:$Q12)*100</f>
        <v>13.644688644688644</v>
      </c>
      <c r="AJ12" s="13">
        <f t="shared" ref="AJ12:AJ15" si="15">N12/SUM($M12:$Q12)*100</f>
        <v>17.399267399267398</v>
      </c>
      <c r="AK12" s="13">
        <f t="shared" ref="AK12:AK15" si="16">O12/SUM($M12:$Q12)*100</f>
        <v>44.963369963369964</v>
      </c>
      <c r="AL12" s="28">
        <f t="shared" ref="AL12:AL15" si="17">P12/SUM($M12:$Q12)*100</f>
        <v>4.2124542124542126</v>
      </c>
      <c r="AM12" s="86">
        <f t="shared" ref="AM12:AM15" si="18">Q12/SUM($M12:$Q12)*100</f>
        <v>19.780219780219781</v>
      </c>
      <c r="AN12" s="20">
        <f t="shared" ref="AN12:AN15" si="19">R12/SUM($R12:$V12)*100</f>
        <v>5.8608058608058604</v>
      </c>
      <c r="AO12" s="13">
        <f t="shared" ref="AO12:AO15" si="20">S12/SUM($R12:$V12)*100</f>
        <v>16.208791208791208</v>
      </c>
      <c r="AP12" s="13">
        <f t="shared" ref="AP12:AP15" si="21">T12/SUM($R12:$V12)*100</f>
        <v>37.362637362637365</v>
      </c>
      <c r="AQ12" s="13">
        <f t="shared" ref="AQ12:AQ15" si="22">U12/SUM($R12:$V12)*100</f>
        <v>5.3113553113553111</v>
      </c>
      <c r="AR12" s="13">
        <f t="shared" ref="AR12:AR15" si="23">V12/SUM($R12:$V12)*100</f>
        <v>35.256410256410255</v>
      </c>
    </row>
    <row r="13" spans="1:44">
      <c r="B13" s="9" t="s">
        <v>9</v>
      </c>
      <c r="C13" s="10">
        <v>250</v>
      </c>
      <c r="D13" s="10">
        <v>227</v>
      </c>
      <c r="E13" s="10">
        <v>908</v>
      </c>
      <c r="F13" s="18">
        <v>90</v>
      </c>
      <c r="G13" s="42">
        <v>377</v>
      </c>
      <c r="H13" s="53">
        <v>135</v>
      </c>
      <c r="I13" s="10">
        <v>432</v>
      </c>
      <c r="J13" s="10">
        <v>788</v>
      </c>
      <c r="K13" s="18">
        <v>81</v>
      </c>
      <c r="L13" s="54">
        <v>416</v>
      </c>
      <c r="M13" s="65">
        <v>381</v>
      </c>
      <c r="N13" s="10">
        <v>301</v>
      </c>
      <c r="O13" s="10">
        <v>776</v>
      </c>
      <c r="P13" s="18">
        <v>64</v>
      </c>
      <c r="Q13" s="66">
        <v>330</v>
      </c>
      <c r="R13" s="22">
        <v>107</v>
      </c>
      <c r="S13" s="10">
        <v>277</v>
      </c>
      <c r="T13" s="10">
        <v>672</v>
      </c>
      <c r="U13" s="10">
        <v>97</v>
      </c>
      <c r="V13" s="10">
        <v>699</v>
      </c>
      <c r="X13" s="9" t="s">
        <v>9</v>
      </c>
      <c r="Y13" s="13">
        <f t="shared" si="4"/>
        <v>13.498920086393088</v>
      </c>
      <c r="Z13" s="13">
        <f t="shared" si="5"/>
        <v>12.257019438444924</v>
      </c>
      <c r="AA13" s="13">
        <f t="shared" si="6"/>
        <v>49.028077753779698</v>
      </c>
      <c r="AB13" s="28">
        <f t="shared" si="7"/>
        <v>4.8596112311015123</v>
      </c>
      <c r="AC13" s="71">
        <f t="shared" si="8"/>
        <v>20.356371490280779</v>
      </c>
      <c r="AD13" s="77">
        <f t="shared" si="9"/>
        <v>7.2894168466522675</v>
      </c>
      <c r="AE13" s="13">
        <f t="shared" si="10"/>
        <v>23.326133909287257</v>
      </c>
      <c r="AF13" s="13">
        <f t="shared" si="11"/>
        <v>42.548596112311017</v>
      </c>
      <c r="AG13" s="28">
        <f t="shared" si="12"/>
        <v>4.3736501079913603</v>
      </c>
      <c r="AH13" s="78">
        <f t="shared" si="13"/>
        <v>22.4622030237581</v>
      </c>
      <c r="AI13" s="20">
        <f t="shared" si="14"/>
        <v>20.572354211663065</v>
      </c>
      <c r="AJ13" s="13">
        <f t="shared" si="15"/>
        <v>16.252699784017281</v>
      </c>
      <c r="AK13" s="13">
        <f t="shared" si="16"/>
        <v>41.900647948164149</v>
      </c>
      <c r="AL13" s="28">
        <f t="shared" si="17"/>
        <v>3.455723542116631</v>
      </c>
      <c r="AM13" s="86">
        <f t="shared" si="18"/>
        <v>17.818574514038875</v>
      </c>
      <c r="AN13" s="20">
        <f t="shared" si="19"/>
        <v>5.777537796976242</v>
      </c>
      <c r="AO13" s="13">
        <f t="shared" si="20"/>
        <v>14.956803455723541</v>
      </c>
      <c r="AP13" s="13">
        <f t="shared" si="21"/>
        <v>36.285097192224626</v>
      </c>
      <c r="AQ13" s="13">
        <f t="shared" si="22"/>
        <v>5.2375809935205186</v>
      </c>
      <c r="AR13" s="13">
        <f t="shared" si="23"/>
        <v>37.742980561555072</v>
      </c>
    </row>
    <row r="14" spans="1:44">
      <c r="B14" s="9" t="s">
        <v>11</v>
      </c>
      <c r="C14" s="10">
        <v>307</v>
      </c>
      <c r="D14" s="10">
        <v>171</v>
      </c>
      <c r="E14" s="10">
        <v>723</v>
      </c>
      <c r="F14" s="18">
        <v>66</v>
      </c>
      <c r="G14" s="42">
        <v>282</v>
      </c>
      <c r="H14" s="53">
        <v>181</v>
      </c>
      <c r="I14" s="10">
        <v>354</v>
      </c>
      <c r="J14" s="10">
        <v>652</v>
      </c>
      <c r="K14" s="18">
        <v>59</v>
      </c>
      <c r="L14" s="54">
        <v>303</v>
      </c>
      <c r="M14" s="65">
        <v>279</v>
      </c>
      <c r="N14" s="10">
        <v>227</v>
      </c>
      <c r="O14" s="10">
        <v>710</v>
      </c>
      <c r="P14" s="18">
        <v>79</v>
      </c>
      <c r="Q14" s="66">
        <v>254</v>
      </c>
      <c r="R14" s="22">
        <v>96</v>
      </c>
      <c r="S14" s="10">
        <v>233</v>
      </c>
      <c r="T14" s="10">
        <v>564</v>
      </c>
      <c r="U14" s="10">
        <v>82</v>
      </c>
      <c r="V14" s="10">
        <v>574</v>
      </c>
      <c r="X14" s="9" t="s">
        <v>11</v>
      </c>
      <c r="Y14" s="13">
        <f t="shared" si="4"/>
        <v>19.819238218205292</v>
      </c>
      <c r="Z14" s="13">
        <f t="shared" si="5"/>
        <v>11.03938024531956</v>
      </c>
      <c r="AA14" s="13">
        <f t="shared" si="6"/>
        <v>46.675274370561652</v>
      </c>
      <c r="AB14" s="28">
        <f t="shared" si="7"/>
        <v>4.2608134280180758</v>
      </c>
      <c r="AC14" s="71">
        <f t="shared" si="8"/>
        <v>18.205293737895417</v>
      </c>
      <c r="AD14" s="77">
        <f t="shared" si="9"/>
        <v>11.684958037443511</v>
      </c>
      <c r="AE14" s="13">
        <f t="shared" si="10"/>
        <v>22.853453841187861</v>
      </c>
      <c r="AF14" s="13">
        <f t="shared" si="11"/>
        <v>42.091672046481598</v>
      </c>
      <c r="AG14" s="28">
        <f t="shared" si="12"/>
        <v>3.8089089735313109</v>
      </c>
      <c r="AH14" s="78">
        <f t="shared" si="13"/>
        <v>19.561007101355713</v>
      </c>
      <c r="AI14" s="20">
        <f t="shared" si="14"/>
        <v>18.011620400258231</v>
      </c>
      <c r="AJ14" s="13">
        <f t="shared" si="15"/>
        <v>14.654615881213687</v>
      </c>
      <c r="AK14" s="13">
        <f t="shared" si="16"/>
        <v>45.836023240800515</v>
      </c>
      <c r="AL14" s="28">
        <f t="shared" si="17"/>
        <v>5.1000645577792127</v>
      </c>
      <c r="AM14" s="86">
        <f t="shared" si="18"/>
        <v>16.397675919948355</v>
      </c>
      <c r="AN14" s="20">
        <f t="shared" si="19"/>
        <v>6.1975468043899289</v>
      </c>
      <c r="AO14" s="13">
        <f t="shared" si="20"/>
        <v>15.041962556488055</v>
      </c>
      <c r="AP14" s="13">
        <f t="shared" si="21"/>
        <v>36.410587475790834</v>
      </c>
      <c r="AQ14" s="13">
        <f t="shared" si="22"/>
        <v>5.2937378954163981</v>
      </c>
      <c r="AR14" s="13">
        <f t="shared" si="23"/>
        <v>37.056165267914778</v>
      </c>
    </row>
    <row r="15" spans="1:44">
      <c r="B15" s="9" t="s">
        <v>13</v>
      </c>
      <c r="C15" s="10">
        <v>94</v>
      </c>
      <c r="D15" s="10">
        <v>92</v>
      </c>
      <c r="E15" s="10">
        <v>427</v>
      </c>
      <c r="F15" s="18">
        <v>52</v>
      </c>
      <c r="G15" s="42">
        <v>125</v>
      </c>
      <c r="H15" s="53">
        <v>45</v>
      </c>
      <c r="I15" s="10">
        <v>145</v>
      </c>
      <c r="J15" s="10">
        <v>418</v>
      </c>
      <c r="K15" s="18">
        <v>43</v>
      </c>
      <c r="L15" s="54">
        <v>139</v>
      </c>
      <c r="M15" s="65">
        <v>94</v>
      </c>
      <c r="N15" s="10">
        <v>155</v>
      </c>
      <c r="O15" s="10">
        <v>360</v>
      </c>
      <c r="P15" s="18">
        <v>56</v>
      </c>
      <c r="Q15" s="66">
        <v>125</v>
      </c>
      <c r="R15" s="22">
        <v>61</v>
      </c>
      <c r="S15" s="10">
        <v>127</v>
      </c>
      <c r="T15" s="10">
        <v>282</v>
      </c>
      <c r="U15" s="10">
        <v>42</v>
      </c>
      <c r="V15" s="10">
        <v>278</v>
      </c>
      <c r="X15" s="9" t="s">
        <v>13</v>
      </c>
      <c r="Y15" s="13">
        <f t="shared" si="4"/>
        <v>11.898734177215189</v>
      </c>
      <c r="Z15" s="13">
        <f t="shared" si="5"/>
        <v>11.645569620253164</v>
      </c>
      <c r="AA15" s="13">
        <f t="shared" si="6"/>
        <v>54.050632911392405</v>
      </c>
      <c r="AB15" s="28">
        <f t="shared" si="7"/>
        <v>6.5822784810126587</v>
      </c>
      <c r="AC15" s="71">
        <f t="shared" si="8"/>
        <v>15.822784810126583</v>
      </c>
      <c r="AD15" s="77">
        <f t="shared" si="9"/>
        <v>5.6962025316455698</v>
      </c>
      <c r="AE15" s="13">
        <f t="shared" si="10"/>
        <v>18.354430379746837</v>
      </c>
      <c r="AF15" s="13">
        <f t="shared" si="11"/>
        <v>52.911392405063296</v>
      </c>
      <c r="AG15" s="28">
        <f t="shared" si="12"/>
        <v>5.443037974683544</v>
      </c>
      <c r="AH15" s="78">
        <f t="shared" si="13"/>
        <v>17.594936708860757</v>
      </c>
      <c r="AI15" s="20">
        <f t="shared" si="14"/>
        <v>11.898734177215189</v>
      </c>
      <c r="AJ15" s="13">
        <f t="shared" si="15"/>
        <v>19.62025316455696</v>
      </c>
      <c r="AK15" s="13">
        <f t="shared" si="16"/>
        <v>45.569620253164558</v>
      </c>
      <c r="AL15" s="28">
        <f t="shared" si="17"/>
        <v>7.0886075949367093</v>
      </c>
      <c r="AM15" s="86">
        <f t="shared" si="18"/>
        <v>15.822784810126583</v>
      </c>
      <c r="AN15" s="20">
        <f t="shared" si="19"/>
        <v>7.7215189873417716</v>
      </c>
      <c r="AO15" s="13">
        <f t="shared" si="20"/>
        <v>16.075949367088608</v>
      </c>
      <c r="AP15" s="13">
        <f t="shared" si="21"/>
        <v>35.696202531645568</v>
      </c>
      <c r="AQ15" s="13">
        <f t="shared" si="22"/>
        <v>5.3164556962025316</v>
      </c>
      <c r="AR15" s="13">
        <f t="shared" si="23"/>
        <v>35.189873417721515</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8"/>
      <c r="AJ16" s="8"/>
      <c r="AK16" s="8"/>
      <c r="AL16" s="8"/>
      <c r="AM16" s="64"/>
      <c r="AN16" s="8"/>
      <c r="AO16" s="8"/>
      <c r="AP16" s="8"/>
      <c r="AQ16" s="8"/>
      <c r="AR16" s="8"/>
    </row>
    <row r="17" spans="2:44">
      <c r="B17" s="9" t="s">
        <v>16</v>
      </c>
      <c r="C17" s="10">
        <v>275</v>
      </c>
      <c r="D17" s="10">
        <v>183</v>
      </c>
      <c r="E17" s="10">
        <v>745</v>
      </c>
      <c r="F17" s="18">
        <v>70</v>
      </c>
      <c r="G17" s="42">
        <v>267</v>
      </c>
      <c r="H17" s="53">
        <v>146</v>
      </c>
      <c r="I17" s="10">
        <v>388</v>
      </c>
      <c r="J17" s="10">
        <v>681</v>
      </c>
      <c r="K17" s="18">
        <v>62</v>
      </c>
      <c r="L17" s="54">
        <v>263</v>
      </c>
      <c r="M17" s="65">
        <v>234</v>
      </c>
      <c r="N17" s="10">
        <v>240</v>
      </c>
      <c r="O17" s="10">
        <v>747</v>
      </c>
      <c r="P17" s="18">
        <v>82</v>
      </c>
      <c r="Q17" s="66">
        <v>237</v>
      </c>
      <c r="R17" s="22">
        <v>97</v>
      </c>
      <c r="S17" s="10">
        <v>247</v>
      </c>
      <c r="T17" s="10">
        <v>572</v>
      </c>
      <c r="U17" s="10">
        <v>69</v>
      </c>
      <c r="V17" s="10">
        <v>555</v>
      </c>
      <c r="X17" s="9" t="s">
        <v>16</v>
      </c>
      <c r="Y17" s="13">
        <f t="shared" ref="Y17:Y23" si="24">C17/SUM($C17:$G17)*100</f>
        <v>17.857142857142858</v>
      </c>
      <c r="Z17" s="13">
        <f t="shared" ref="Z17:Z23" si="25">D17/SUM($C17:$G17)*100</f>
        <v>11.883116883116882</v>
      </c>
      <c r="AA17" s="13">
        <f t="shared" ref="AA17:AA23" si="26">E17/SUM($C17:$G17)*100</f>
        <v>48.376623376623378</v>
      </c>
      <c r="AB17" s="28">
        <f t="shared" ref="AB17:AB23" si="27">F17/SUM($C17:$G17)*100</f>
        <v>4.5454545454545459</v>
      </c>
      <c r="AC17" s="71">
        <f t="shared" ref="AC17:AC23" si="28">G17/SUM($C17:$G17)*100</f>
        <v>17.337662337662337</v>
      </c>
      <c r="AD17" s="77">
        <f t="shared" ref="AD17:AD23" si="29">H17/SUM($H17:$L17)*100</f>
        <v>9.4805194805194812</v>
      </c>
      <c r="AE17" s="13">
        <f t="shared" ref="AE17:AE23" si="30">I17/SUM($H17:$L17)*100</f>
        <v>25.194805194805191</v>
      </c>
      <c r="AF17" s="13">
        <f t="shared" ref="AF17:AF23" si="31">J17/SUM($H17:$L17)*100</f>
        <v>44.220779220779221</v>
      </c>
      <c r="AG17" s="28">
        <f t="shared" ref="AG17:AG23" si="32">K17/SUM($H17:$L17)*100</f>
        <v>4.0259740259740262</v>
      </c>
      <c r="AH17" s="78">
        <f t="shared" ref="AH17:AH23" si="33">L17/SUM($H17:$L17)*100</f>
        <v>17.077922077922079</v>
      </c>
      <c r="AI17" s="20">
        <f t="shared" ref="AI17:AI23" si="34">M17/SUM($M17:$Q17)*100</f>
        <v>15.194805194805195</v>
      </c>
      <c r="AJ17" s="13">
        <f t="shared" ref="AJ17:AJ23" si="35">N17/SUM($M17:$Q17)*100</f>
        <v>15.584415584415584</v>
      </c>
      <c r="AK17" s="13">
        <f t="shared" ref="AK17:AK23" si="36">O17/SUM($M17:$Q17)*100</f>
        <v>48.506493506493506</v>
      </c>
      <c r="AL17" s="28">
        <f t="shared" ref="AL17:AL23" si="37">P17/SUM($M17:$Q17)*100</f>
        <v>5.324675324675324</v>
      </c>
      <c r="AM17" s="86">
        <f t="shared" ref="AM17:AM23" si="38">Q17/SUM($M17:$Q17)*100</f>
        <v>15.38961038961039</v>
      </c>
      <c r="AN17" s="20">
        <f t="shared" ref="AN17:AN23" si="39">R17/SUM($R17:$V17)*100</f>
        <v>6.2987012987012978</v>
      </c>
      <c r="AO17" s="13">
        <f t="shared" ref="AO17:AO23" si="40">S17/SUM($R17:$V17)*100</f>
        <v>16.038961038961038</v>
      </c>
      <c r="AP17" s="13">
        <f t="shared" ref="AP17:AP23" si="41">T17/SUM($R17:$V17)*100</f>
        <v>37.142857142857146</v>
      </c>
      <c r="AQ17" s="13">
        <f t="shared" ref="AQ17:AQ23" si="42">U17/SUM($R17:$V17)*100</f>
        <v>4.4805194805194803</v>
      </c>
      <c r="AR17" s="13">
        <f t="shared" ref="AR17:AR23" si="43">V17/SUM($R17:$V17)*100</f>
        <v>36.038961038961034</v>
      </c>
    </row>
    <row r="18" spans="2:44">
      <c r="B18" s="9" t="s">
        <v>18</v>
      </c>
      <c r="C18" s="10">
        <v>59</v>
      </c>
      <c r="D18" s="10">
        <v>59</v>
      </c>
      <c r="E18" s="10">
        <v>324</v>
      </c>
      <c r="F18" s="18">
        <v>39</v>
      </c>
      <c r="G18" s="42">
        <v>123</v>
      </c>
      <c r="H18" s="53">
        <v>33</v>
      </c>
      <c r="I18" s="10">
        <v>98</v>
      </c>
      <c r="J18" s="10">
        <v>293</v>
      </c>
      <c r="K18" s="18">
        <v>31</v>
      </c>
      <c r="L18" s="54">
        <v>149</v>
      </c>
      <c r="M18" s="65">
        <v>81</v>
      </c>
      <c r="N18" s="10">
        <v>87</v>
      </c>
      <c r="O18" s="10">
        <v>276</v>
      </c>
      <c r="P18" s="18">
        <v>33</v>
      </c>
      <c r="Q18" s="66">
        <v>127</v>
      </c>
      <c r="R18" s="22">
        <v>20</v>
      </c>
      <c r="S18" s="10">
        <v>54</v>
      </c>
      <c r="T18" s="10">
        <v>266</v>
      </c>
      <c r="U18" s="10">
        <v>42</v>
      </c>
      <c r="V18" s="10">
        <v>222</v>
      </c>
      <c r="X18" s="9" t="s">
        <v>18</v>
      </c>
      <c r="Y18" s="13">
        <f t="shared" si="24"/>
        <v>9.7682119205298008</v>
      </c>
      <c r="Z18" s="13">
        <f t="shared" si="25"/>
        <v>9.7682119205298008</v>
      </c>
      <c r="AA18" s="13">
        <f t="shared" si="26"/>
        <v>53.642384105960261</v>
      </c>
      <c r="AB18" s="28">
        <f t="shared" si="27"/>
        <v>6.4569536423841054</v>
      </c>
      <c r="AC18" s="71">
        <f t="shared" si="28"/>
        <v>20.364238410596027</v>
      </c>
      <c r="AD18" s="77">
        <f t="shared" si="29"/>
        <v>5.4635761589403975</v>
      </c>
      <c r="AE18" s="13">
        <f t="shared" si="30"/>
        <v>16.225165562913908</v>
      </c>
      <c r="AF18" s="13">
        <f t="shared" si="31"/>
        <v>48.509933774834437</v>
      </c>
      <c r="AG18" s="28">
        <f t="shared" si="32"/>
        <v>5.1324503311258276</v>
      </c>
      <c r="AH18" s="78">
        <f t="shared" si="33"/>
        <v>24.668874172185433</v>
      </c>
      <c r="AI18" s="20">
        <f t="shared" si="34"/>
        <v>13.410596026490065</v>
      </c>
      <c r="AJ18" s="13">
        <f t="shared" si="35"/>
        <v>14.403973509933774</v>
      </c>
      <c r="AK18" s="13">
        <f t="shared" si="36"/>
        <v>45.695364238410598</v>
      </c>
      <c r="AL18" s="28">
        <f t="shared" si="37"/>
        <v>5.4635761589403975</v>
      </c>
      <c r="AM18" s="86">
        <f t="shared" si="38"/>
        <v>21.026490066225165</v>
      </c>
      <c r="AN18" s="20">
        <f t="shared" si="39"/>
        <v>3.3112582781456954</v>
      </c>
      <c r="AO18" s="13">
        <f t="shared" si="40"/>
        <v>8.9403973509933774</v>
      </c>
      <c r="AP18" s="13">
        <f t="shared" si="41"/>
        <v>44.039735099337747</v>
      </c>
      <c r="AQ18" s="13">
        <f t="shared" si="42"/>
        <v>6.9536423841059598</v>
      </c>
      <c r="AR18" s="13">
        <f t="shared" si="43"/>
        <v>36.754966887417218</v>
      </c>
    </row>
    <row r="19" spans="2:44">
      <c r="B19" s="9" t="s">
        <v>20</v>
      </c>
      <c r="C19" s="10">
        <v>190</v>
      </c>
      <c r="D19" s="10">
        <v>185</v>
      </c>
      <c r="E19" s="10">
        <v>840</v>
      </c>
      <c r="F19" s="18">
        <v>92</v>
      </c>
      <c r="G19" s="42">
        <v>298</v>
      </c>
      <c r="H19" s="53">
        <v>107</v>
      </c>
      <c r="I19" s="10">
        <v>315</v>
      </c>
      <c r="J19" s="10">
        <v>773</v>
      </c>
      <c r="K19" s="18">
        <v>77</v>
      </c>
      <c r="L19" s="54">
        <v>333</v>
      </c>
      <c r="M19" s="65">
        <v>287</v>
      </c>
      <c r="N19" s="10">
        <v>239</v>
      </c>
      <c r="O19" s="10">
        <v>742</v>
      </c>
      <c r="P19" s="18">
        <v>70</v>
      </c>
      <c r="Q19" s="66">
        <v>267</v>
      </c>
      <c r="R19" s="22">
        <v>117</v>
      </c>
      <c r="S19" s="10">
        <v>231</v>
      </c>
      <c r="T19" s="10">
        <v>602</v>
      </c>
      <c r="U19" s="10">
        <v>80</v>
      </c>
      <c r="V19" s="10">
        <v>575</v>
      </c>
      <c r="X19" s="9" t="s">
        <v>20</v>
      </c>
      <c r="Y19" s="13">
        <f t="shared" si="24"/>
        <v>11.838006230529595</v>
      </c>
      <c r="Z19" s="13">
        <f t="shared" si="25"/>
        <v>11.526479750778815</v>
      </c>
      <c r="AA19" s="13">
        <f t="shared" si="26"/>
        <v>52.336448598130836</v>
      </c>
      <c r="AB19" s="28">
        <f t="shared" si="27"/>
        <v>5.73208722741433</v>
      </c>
      <c r="AC19" s="71">
        <f t="shared" si="28"/>
        <v>18.566978193146415</v>
      </c>
      <c r="AD19" s="77">
        <f t="shared" si="29"/>
        <v>6.666666666666667</v>
      </c>
      <c r="AE19" s="13">
        <f t="shared" si="30"/>
        <v>19.626168224299064</v>
      </c>
      <c r="AF19" s="13">
        <f t="shared" si="31"/>
        <v>48.161993769470406</v>
      </c>
      <c r="AG19" s="28">
        <f t="shared" si="32"/>
        <v>4.7975077881619939</v>
      </c>
      <c r="AH19" s="78">
        <f t="shared" si="33"/>
        <v>20.747663551401867</v>
      </c>
      <c r="AI19" s="20">
        <f t="shared" si="34"/>
        <v>17.881619937694705</v>
      </c>
      <c r="AJ19" s="13">
        <f t="shared" si="35"/>
        <v>14.890965732087228</v>
      </c>
      <c r="AK19" s="13">
        <f t="shared" si="36"/>
        <v>46.230529595015575</v>
      </c>
      <c r="AL19" s="28">
        <f t="shared" si="37"/>
        <v>4.361370716510903</v>
      </c>
      <c r="AM19" s="86">
        <f t="shared" si="38"/>
        <v>16.635514018691588</v>
      </c>
      <c r="AN19" s="20">
        <f t="shared" si="39"/>
        <v>7.2897196261682247</v>
      </c>
      <c r="AO19" s="13">
        <f t="shared" si="40"/>
        <v>14.392523364485982</v>
      </c>
      <c r="AP19" s="13">
        <f t="shared" si="41"/>
        <v>37.507788161993773</v>
      </c>
      <c r="AQ19" s="13">
        <f t="shared" si="42"/>
        <v>4.9844236760124607</v>
      </c>
      <c r="AR19" s="13">
        <f t="shared" si="43"/>
        <v>35.825545171339563</v>
      </c>
    </row>
    <row r="20" spans="2:44">
      <c r="B20" s="9" t="s">
        <v>22</v>
      </c>
      <c r="C20" s="10">
        <v>23</v>
      </c>
      <c r="D20" s="10">
        <v>20</v>
      </c>
      <c r="E20" s="10">
        <v>75</v>
      </c>
      <c r="F20" s="18">
        <v>12</v>
      </c>
      <c r="G20" s="42">
        <v>33</v>
      </c>
      <c r="H20" s="53">
        <v>8</v>
      </c>
      <c r="I20" s="10">
        <v>38</v>
      </c>
      <c r="J20" s="10">
        <v>69</v>
      </c>
      <c r="K20" s="18">
        <v>9</v>
      </c>
      <c r="L20" s="54">
        <v>39</v>
      </c>
      <c r="M20" s="65">
        <v>22</v>
      </c>
      <c r="N20" s="10">
        <v>30</v>
      </c>
      <c r="O20" s="10">
        <v>79</v>
      </c>
      <c r="P20" s="18">
        <v>10</v>
      </c>
      <c r="Q20" s="66">
        <v>22</v>
      </c>
      <c r="R20" s="22">
        <v>8</v>
      </c>
      <c r="S20" s="10">
        <v>28</v>
      </c>
      <c r="T20" s="10">
        <v>55</v>
      </c>
      <c r="U20" s="10">
        <v>6</v>
      </c>
      <c r="V20" s="10">
        <v>66</v>
      </c>
      <c r="X20" s="9" t="s">
        <v>22</v>
      </c>
      <c r="Y20" s="13">
        <f t="shared" si="24"/>
        <v>14.110429447852759</v>
      </c>
      <c r="Z20" s="13">
        <f t="shared" si="25"/>
        <v>12.269938650306749</v>
      </c>
      <c r="AA20" s="13">
        <f t="shared" si="26"/>
        <v>46.012269938650306</v>
      </c>
      <c r="AB20" s="28">
        <f t="shared" si="27"/>
        <v>7.3619631901840492</v>
      </c>
      <c r="AC20" s="71">
        <f t="shared" si="28"/>
        <v>20.245398773006134</v>
      </c>
      <c r="AD20" s="77">
        <f t="shared" si="29"/>
        <v>4.9079754601226995</v>
      </c>
      <c r="AE20" s="13">
        <f t="shared" si="30"/>
        <v>23.312883435582819</v>
      </c>
      <c r="AF20" s="13">
        <f t="shared" si="31"/>
        <v>42.331288343558285</v>
      </c>
      <c r="AG20" s="28">
        <f t="shared" si="32"/>
        <v>5.5214723926380369</v>
      </c>
      <c r="AH20" s="78">
        <f t="shared" si="33"/>
        <v>23.926380368098162</v>
      </c>
      <c r="AI20" s="20">
        <f t="shared" si="34"/>
        <v>13.496932515337424</v>
      </c>
      <c r="AJ20" s="13">
        <f t="shared" si="35"/>
        <v>18.404907975460123</v>
      </c>
      <c r="AK20" s="13">
        <f t="shared" si="36"/>
        <v>48.466257668711656</v>
      </c>
      <c r="AL20" s="28">
        <f t="shared" si="37"/>
        <v>6.1349693251533743</v>
      </c>
      <c r="AM20" s="86">
        <f t="shared" si="38"/>
        <v>13.496932515337424</v>
      </c>
      <c r="AN20" s="20">
        <f t="shared" si="39"/>
        <v>4.9079754601226995</v>
      </c>
      <c r="AO20" s="13">
        <f t="shared" si="40"/>
        <v>17.177914110429448</v>
      </c>
      <c r="AP20" s="13">
        <f t="shared" si="41"/>
        <v>33.742331288343557</v>
      </c>
      <c r="AQ20" s="13">
        <f t="shared" si="42"/>
        <v>3.6809815950920246</v>
      </c>
      <c r="AR20" s="13">
        <f t="shared" si="43"/>
        <v>40.490797546012267</v>
      </c>
    </row>
    <row r="21" spans="2:44">
      <c r="B21" s="9" t="s">
        <v>24</v>
      </c>
      <c r="C21" s="10">
        <v>56</v>
      </c>
      <c r="D21" s="10">
        <v>46</v>
      </c>
      <c r="E21" s="10">
        <v>89</v>
      </c>
      <c r="F21" s="18">
        <v>11</v>
      </c>
      <c r="G21" s="42">
        <v>98</v>
      </c>
      <c r="H21" s="53">
        <v>46</v>
      </c>
      <c r="I21" s="10">
        <v>76</v>
      </c>
      <c r="J21" s="10">
        <v>72</v>
      </c>
      <c r="K21" s="18">
        <v>7</v>
      </c>
      <c r="L21" s="54">
        <v>99</v>
      </c>
      <c r="M21" s="65">
        <v>72</v>
      </c>
      <c r="N21" s="10">
        <v>67</v>
      </c>
      <c r="O21" s="10">
        <v>69</v>
      </c>
      <c r="P21" s="18">
        <v>7</v>
      </c>
      <c r="Q21" s="66">
        <v>85</v>
      </c>
      <c r="R21" s="22">
        <v>26</v>
      </c>
      <c r="S21" s="10">
        <v>72</v>
      </c>
      <c r="T21" s="10">
        <v>60</v>
      </c>
      <c r="U21" s="10">
        <v>20</v>
      </c>
      <c r="V21" s="10">
        <v>122</v>
      </c>
      <c r="X21" s="9" t="s">
        <v>24</v>
      </c>
      <c r="Y21" s="13">
        <f t="shared" si="24"/>
        <v>18.666666666666668</v>
      </c>
      <c r="Z21" s="13">
        <f t="shared" si="25"/>
        <v>15.333333333333332</v>
      </c>
      <c r="AA21" s="13">
        <f t="shared" si="26"/>
        <v>29.666666666666668</v>
      </c>
      <c r="AB21" s="28">
        <f t="shared" si="27"/>
        <v>3.6666666666666665</v>
      </c>
      <c r="AC21" s="71">
        <f t="shared" si="28"/>
        <v>32.666666666666664</v>
      </c>
      <c r="AD21" s="77">
        <f t="shared" si="29"/>
        <v>15.333333333333332</v>
      </c>
      <c r="AE21" s="13">
        <f t="shared" si="30"/>
        <v>25.333333333333336</v>
      </c>
      <c r="AF21" s="13">
        <f t="shared" si="31"/>
        <v>24</v>
      </c>
      <c r="AG21" s="28">
        <f t="shared" si="32"/>
        <v>2.3333333333333335</v>
      </c>
      <c r="AH21" s="78">
        <f t="shared" si="33"/>
        <v>33</v>
      </c>
      <c r="AI21" s="20">
        <f t="shared" si="34"/>
        <v>24</v>
      </c>
      <c r="AJ21" s="13">
        <f t="shared" si="35"/>
        <v>22.333333333333332</v>
      </c>
      <c r="AK21" s="13">
        <f t="shared" si="36"/>
        <v>23</v>
      </c>
      <c r="AL21" s="28">
        <f t="shared" si="37"/>
        <v>2.3333333333333335</v>
      </c>
      <c r="AM21" s="86">
        <f>Q21/SUM($M21:$Q21)*100</f>
        <v>28.333333333333332</v>
      </c>
      <c r="AN21" s="20">
        <f t="shared" si="39"/>
        <v>8.6666666666666679</v>
      </c>
      <c r="AO21" s="13">
        <f t="shared" si="40"/>
        <v>24</v>
      </c>
      <c r="AP21" s="13">
        <f t="shared" si="41"/>
        <v>20</v>
      </c>
      <c r="AQ21" s="13">
        <f t="shared" si="42"/>
        <v>6.666666666666667</v>
      </c>
      <c r="AR21" s="13">
        <f t="shared" si="43"/>
        <v>40.666666666666664</v>
      </c>
    </row>
    <row r="22" spans="2:44">
      <c r="B22" s="9" t="s">
        <v>26</v>
      </c>
      <c r="C22" s="10">
        <v>22</v>
      </c>
      <c r="D22" s="10">
        <v>18</v>
      </c>
      <c r="E22" s="10">
        <v>119</v>
      </c>
      <c r="F22" s="18">
        <v>11</v>
      </c>
      <c r="G22" s="42">
        <v>46</v>
      </c>
      <c r="H22" s="53">
        <v>7</v>
      </c>
      <c r="I22" s="10">
        <v>42</v>
      </c>
      <c r="J22" s="10">
        <v>111</v>
      </c>
      <c r="K22" s="18">
        <v>11</v>
      </c>
      <c r="L22" s="54">
        <v>45</v>
      </c>
      <c r="M22" s="65">
        <v>45</v>
      </c>
      <c r="N22" s="10">
        <v>39</v>
      </c>
      <c r="O22" s="10">
        <v>89</v>
      </c>
      <c r="P22" s="18">
        <v>9</v>
      </c>
      <c r="Q22" s="66">
        <v>34</v>
      </c>
      <c r="R22" s="22">
        <v>8</v>
      </c>
      <c r="S22" s="10">
        <v>36</v>
      </c>
      <c r="T22" s="10">
        <v>77</v>
      </c>
      <c r="U22" s="10">
        <v>13</v>
      </c>
      <c r="V22" s="10">
        <v>82</v>
      </c>
      <c r="X22" s="9" t="s">
        <v>26</v>
      </c>
      <c r="Y22" s="13">
        <f t="shared" si="24"/>
        <v>10.185185185185185</v>
      </c>
      <c r="Z22" s="13">
        <f t="shared" si="25"/>
        <v>8.3333333333333321</v>
      </c>
      <c r="AA22" s="13">
        <f t="shared" si="26"/>
        <v>55.092592592592595</v>
      </c>
      <c r="AB22" s="28">
        <f t="shared" si="27"/>
        <v>5.0925925925925926</v>
      </c>
      <c r="AC22" s="71">
        <f t="shared" si="28"/>
        <v>21.296296296296298</v>
      </c>
      <c r="AD22" s="77">
        <f t="shared" si="29"/>
        <v>3.2407407407407405</v>
      </c>
      <c r="AE22" s="13">
        <f t="shared" si="30"/>
        <v>19.444444444444446</v>
      </c>
      <c r="AF22" s="13">
        <f t="shared" si="31"/>
        <v>51.388888888888886</v>
      </c>
      <c r="AG22" s="28">
        <f t="shared" si="32"/>
        <v>5.0925925925925926</v>
      </c>
      <c r="AH22" s="78">
        <f t="shared" si="33"/>
        <v>20.833333333333336</v>
      </c>
      <c r="AI22" s="20">
        <f t="shared" si="34"/>
        <v>20.833333333333336</v>
      </c>
      <c r="AJ22" s="13">
        <f t="shared" si="35"/>
        <v>18.055555555555554</v>
      </c>
      <c r="AK22" s="13">
        <f t="shared" si="36"/>
        <v>41.203703703703702</v>
      </c>
      <c r="AL22" s="28">
        <f t="shared" si="37"/>
        <v>4.1666666666666661</v>
      </c>
      <c r="AM22" s="86">
        <f t="shared" si="38"/>
        <v>15.74074074074074</v>
      </c>
      <c r="AN22" s="20">
        <f t="shared" si="39"/>
        <v>3.7037037037037033</v>
      </c>
      <c r="AO22" s="13">
        <f t="shared" si="40"/>
        <v>16.666666666666664</v>
      </c>
      <c r="AP22" s="13">
        <f t="shared" si="41"/>
        <v>35.648148148148145</v>
      </c>
      <c r="AQ22" s="13">
        <f t="shared" si="42"/>
        <v>6.0185185185185182</v>
      </c>
      <c r="AR22" s="13">
        <f t="shared" si="43"/>
        <v>37.962962962962962</v>
      </c>
    </row>
    <row r="23" spans="2:44">
      <c r="B23" s="9" t="s">
        <v>28</v>
      </c>
      <c r="C23" s="10">
        <v>116</v>
      </c>
      <c r="D23" s="10">
        <v>105</v>
      </c>
      <c r="E23" s="10">
        <v>428</v>
      </c>
      <c r="F23" s="18">
        <v>45</v>
      </c>
      <c r="G23" s="42">
        <v>161</v>
      </c>
      <c r="H23" s="53">
        <v>48</v>
      </c>
      <c r="I23" s="10">
        <v>183</v>
      </c>
      <c r="J23" s="10">
        <v>401</v>
      </c>
      <c r="K23" s="18">
        <v>41</v>
      </c>
      <c r="L23" s="54">
        <v>182</v>
      </c>
      <c r="M23" s="65">
        <v>162</v>
      </c>
      <c r="N23" s="10">
        <v>171</v>
      </c>
      <c r="O23" s="10">
        <v>335</v>
      </c>
      <c r="P23" s="18">
        <v>34</v>
      </c>
      <c r="Q23" s="66">
        <v>153</v>
      </c>
      <c r="R23" s="22">
        <v>52</v>
      </c>
      <c r="S23" s="10">
        <v>146</v>
      </c>
      <c r="T23" s="10">
        <v>294</v>
      </c>
      <c r="U23" s="10">
        <v>49</v>
      </c>
      <c r="V23" s="10">
        <v>314</v>
      </c>
      <c r="X23" s="9" t="s">
        <v>28</v>
      </c>
      <c r="Y23" s="13">
        <f t="shared" si="24"/>
        <v>13.567251461988302</v>
      </c>
      <c r="Z23" s="13">
        <f t="shared" si="25"/>
        <v>12.280701754385964</v>
      </c>
      <c r="AA23" s="13">
        <f t="shared" si="26"/>
        <v>50.058479532163744</v>
      </c>
      <c r="AB23" s="28">
        <f t="shared" si="27"/>
        <v>5.2631578947368416</v>
      </c>
      <c r="AC23" s="71">
        <f t="shared" si="28"/>
        <v>18.830409356725148</v>
      </c>
      <c r="AD23" s="77">
        <f t="shared" si="29"/>
        <v>5.6140350877192979</v>
      </c>
      <c r="AE23" s="13">
        <f t="shared" si="30"/>
        <v>21.403508771929825</v>
      </c>
      <c r="AF23" s="13">
        <f t="shared" si="31"/>
        <v>46.900584795321635</v>
      </c>
      <c r="AG23" s="28">
        <f t="shared" si="32"/>
        <v>4.7953216374269001</v>
      </c>
      <c r="AH23" s="78">
        <f t="shared" si="33"/>
        <v>21.28654970760234</v>
      </c>
      <c r="AI23" s="20">
        <f t="shared" si="34"/>
        <v>18.947368421052634</v>
      </c>
      <c r="AJ23" s="13">
        <f t="shared" si="35"/>
        <v>20</v>
      </c>
      <c r="AK23" s="13">
        <f t="shared" si="36"/>
        <v>39.1812865497076</v>
      </c>
      <c r="AL23" s="28">
        <f t="shared" si="37"/>
        <v>3.9766081871345031</v>
      </c>
      <c r="AM23" s="86">
        <f t="shared" si="38"/>
        <v>17.894736842105264</v>
      </c>
      <c r="AN23" s="20">
        <f t="shared" si="39"/>
        <v>6.0818713450292394</v>
      </c>
      <c r="AO23" s="13">
        <f t="shared" si="40"/>
        <v>17.076023391812868</v>
      </c>
      <c r="AP23" s="13">
        <f t="shared" si="41"/>
        <v>34.385964912280706</v>
      </c>
      <c r="AQ23" s="13">
        <f t="shared" si="42"/>
        <v>5.730994152046784</v>
      </c>
      <c r="AR23" s="13">
        <f t="shared" si="43"/>
        <v>36.725146198830409</v>
      </c>
    </row>
    <row r="24" spans="2:44">
      <c r="B24" s="4" t="s">
        <v>30</v>
      </c>
      <c r="C24" s="15"/>
      <c r="D24" s="15"/>
      <c r="E24" s="15"/>
      <c r="F24" s="43"/>
      <c r="G24" s="44"/>
      <c r="H24" s="55"/>
      <c r="I24" s="43"/>
      <c r="J24" s="4"/>
      <c r="K24" s="15"/>
      <c r="L24" s="195"/>
      <c r="M24" s="196"/>
      <c r="N24" s="43"/>
      <c r="O24" s="4"/>
      <c r="P24" s="4"/>
      <c r="Q24" s="87"/>
      <c r="X24" s="4" t="s">
        <v>30</v>
      </c>
      <c r="Y24" s="15"/>
      <c r="Z24" s="15"/>
      <c r="AA24" s="15"/>
      <c r="AB24" s="43"/>
      <c r="AC24" s="44"/>
      <c r="AD24" s="55"/>
      <c r="AE24" s="43"/>
      <c r="AF24" s="4"/>
      <c r="AG24" s="15"/>
      <c r="AH24" s="195"/>
      <c r="AI24" s="15"/>
      <c r="AJ24" s="43"/>
      <c r="AK24" s="4"/>
      <c r="AL24" s="4"/>
      <c r="AM24" s="87"/>
    </row>
    <row r="25" spans="2:44">
      <c r="B25" s="9" t="s">
        <v>31</v>
      </c>
      <c r="C25" s="10">
        <v>472</v>
      </c>
      <c r="D25" s="10">
        <v>453</v>
      </c>
      <c r="E25" s="10">
        <v>1948</v>
      </c>
      <c r="F25" s="18">
        <v>204</v>
      </c>
      <c r="G25" s="42">
        <v>781</v>
      </c>
      <c r="H25" s="53">
        <v>254</v>
      </c>
      <c r="I25" s="10">
        <v>776</v>
      </c>
      <c r="J25" s="10">
        <v>1797</v>
      </c>
      <c r="K25" s="18">
        <v>171</v>
      </c>
      <c r="L25" s="54">
        <v>860</v>
      </c>
      <c r="M25" s="65">
        <v>688</v>
      </c>
      <c r="N25" s="10">
        <v>636</v>
      </c>
      <c r="O25" s="10">
        <v>1659</v>
      </c>
      <c r="P25" s="18">
        <v>166</v>
      </c>
      <c r="Q25" s="66">
        <v>709</v>
      </c>
      <c r="R25" s="22">
        <v>247</v>
      </c>
      <c r="S25" s="10">
        <v>583</v>
      </c>
      <c r="T25" s="10">
        <v>1415</v>
      </c>
      <c r="U25" s="10">
        <v>206</v>
      </c>
      <c r="V25" s="10">
        <v>1407</v>
      </c>
      <c r="X25" s="9" t="s">
        <v>31</v>
      </c>
      <c r="Y25" s="32">
        <f t="shared" ref="Y25:Y26" si="44">C25/SUM($C25:$G25)*100</f>
        <v>12.234318299637117</v>
      </c>
      <c r="Z25" s="32">
        <f t="shared" ref="Z25:Z26" si="45">D25/SUM($C25:$G25)*100</f>
        <v>11.741835147744945</v>
      </c>
      <c r="AA25" s="32">
        <f t="shared" ref="AA25:AA26" si="46">E25/SUM($C25:$G25)*100</f>
        <v>50.492483151892174</v>
      </c>
      <c r="AB25" s="35">
        <f t="shared" ref="AB25:AB26" si="47">F25/SUM($C25:$G25)*100</f>
        <v>5.2877138413685847</v>
      </c>
      <c r="AC25" s="88">
        <f t="shared" ref="AC25:AC26" si="48">G25/SUM($C25:$G25)*100</f>
        <v>20.243649559357181</v>
      </c>
      <c r="AD25" s="197">
        <f t="shared" ref="AD25:AD26" si="49">H25/SUM($H25:$L25)*100</f>
        <v>6.5837221358216693</v>
      </c>
      <c r="AE25" s="32">
        <f t="shared" ref="AE25:AE26" si="50">I25/SUM($H25:$L25)*100</f>
        <v>20.114048729911872</v>
      </c>
      <c r="AF25" s="32">
        <f t="shared" ref="AF25:AF26" si="51">J25/SUM($H25:$L25)*100</f>
        <v>46.578538102643854</v>
      </c>
      <c r="AG25" s="35">
        <f t="shared" ref="AG25:AG26" si="52">K25/SUM($H25:$L25)*100</f>
        <v>4.4323483670295492</v>
      </c>
      <c r="AH25" s="198">
        <f t="shared" ref="AH25:AH26" si="53">L25/SUM($H25:$L25)*100</f>
        <v>22.291342664593053</v>
      </c>
      <c r="AI25" s="34">
        <f t="shared" ref="AI25:AI26" si="54">M25/SUM($M25:$Q25)*100</f>
        <v>17.833074131674444</v>
      </c>
      <c r="AJ25" s="32">
        <f t="shared" ref="AJ25:AJ26" si="55">N25/SUM($M25:$Q25)*100</f>
        <v>16.485225505443236</v>
      </c>
      <c r="AK25" s="32">
        <f t="shared" ref="AK25:AK26" si="56">O25/SUM($M25:$Q25)*100</f>
        <v>43.001555209953345</v>
      </c>
      <c r="AL25" s="35">
        <f t="shared" ref="AL25:AL26" si="57">P25/SUM($M25:$Q25)*100</f>
        <v>4.3027475375842412</v>
      </c>
      <c r="AM25" s="199">
        <f t="shared" ref="AM25:AM26" si="58">Q25/SUM($M25:$Q25)*100</f>
        <v>18.377397615344737</v>
      </c>
      <c r="AN25" s="34">
        <f t="shared" ref="AN25:AN26" si="59">R25/SUM($R25:$V25)*100</f>
        <v>6.402280974598237</v>
      </c>
      <c r="AO25" s="32">
        <f t="shared" ref="AO25:AO26" si="60">S25/SUM($R25:$V25)*100</f>
        <v>15.111456713322966</v>
      </c>
      <c r="AP25" s="32">
        <f t="shared" ref="AP25:AP26" si="61">T25/SUM($R25:$V25)*100</f>
        <v>36.677034733022289</v>
      </c>
      <c r="AQ25" s="32">
        <f t="shared" ref="AQ25:AQ26" si="62">U25/SUM($R25:$V25)*100</f>
        <v>5.3395541731467082</v>
      </c>
      <c r="AR25" s="32">
        <f t="shared" ref="AR25:AR26" si="63">V25/SUM($R25:$V25)*100</f>
        <v>36.469673405909795</v>
      </c>
    </row>
    <row r="26" spans="2:44" ht="15.75" thickBot="1">
      <c r="B26" s="9" t="s">
        <v>33</v>
      </c>
      <c r="C26" s="10">
        <v>269</v>
      </c>
      <c r="D26" s="10">
        <v>163</v>
      </c>
      <c r="E26" s="10">
        <v>672</v>
      </c>
      <c r="F26" s="18">
        <v>76</v>
      </c>
      <c r="G26" s="42">
        <v>245</v>
      </c>
      <c r="H26" s="53">
        <v>141</v>
      </c>
      <c r="I26" s="10">
        <v>364</v>
      </c>
      <c r="J26" s="10">
        <v>603</v>
      </c>
      <c r="K26" s="18">
        <v>67</v>
      </c>
      <c r="L26" s="54">
        <v>250</v>
      </c>
      <c r="M26" s="219">
        <v>215</v>
      </c>
      <c r="N26" s="220">
        <v>237</v>
      </c>
      <c r="O26" s="220">
        <v>678</v>
      </c>
      <c r="P26" s="221">
        <v>79</v>
      </c>
      <c r="Q26" s="222">
        <v>216</v>
      </c>
      <c r="R26" s="22">
        <v>81</v>
      </c>
      <c r="S26" s="10">
        <v>231</v>
      </c>
      <c r="T26" s="10">
        <v>511</v>
      </c>
      <c r="U26" s="10">
        <v>73</v>
      </c>
      <c r="V26" s="10">
        <v>529</v>
      </c>
      <c r="X26" s="9" t="s">
        <v>33</v>
      </c>
      <c r="Y26" s="32">
        <f t="shared" si="44"/>
        <v>18.87719298245614</v>
      </c>
      <c r="Z26" s="32">
        <f t="shared" si="45"/>
        <v>11.43859649122807</v>
      </c>
      <c r="AA26" s="32">
        <f t="shared" si="46"/>
        <v>47.157894736842103</v>
      </c>
      <c r="AB26" s="35">
        <f t="shared" si="47"/>
        <v>5.3333333333333339</v>
      </c>
      <c r="AC26" s="88">
        <f t="shared" si="48"/>
        <v>17.192982456140353</v>
      </c>
      <c r="AD26" s="197">
        <f t="shared" si="49"/>
        <v>9.8947368421052637</v>
      </c>
      <c r="AE26" s="32">
        <f t="shared" si="50"/>
        <v>25.543859649122808</v>
      </c>
      <c r="AF26" s="32">
        <f t="shared" si="51"/>
        <v>42.315789473684212</v>
      </c>
      <c r="AG26" s="35">
        <f t="shared" si="52"/>
        <v>4.7017543859649127</v>
      </c>
      <c r="AH26" s="198">
        <f t="shared" si="53"/>
        <v>17.543859649122805</v>
      </c>
      <c r="AI26" s="34">
        <f t="shared" si="54"/>
        <v>15.087719298245613</v>
      </c>
      <c r="AJ26" s="32">
        <f t="shared" si="55"/>
        <v>16.631578947368421</v>
      </c>
      <c r="AK26" s="32">
        <f t="shared" si="56"/>
        <v>47.578947368421055</v>
      </c>
      <c r="AL26" s="35">
        <f t="shared" si="57"/>
        <v>5.5438596491228074</v>
      </c>
      <c r="AM26" s="199">
        <f t="shared" si="58"/>
        <v>15.157894736842106</v>
      </c>
      <c r="AN26" s="34">
        <f t="shared" si="59"/>
        <v>5.6842105263157894</v>
      </c>
      <c r="AO26" s="32">
        <f t="shared" si="60"/>
        <v>16.210526315789473</v>
      </c>
      <c r="AP26" s="32">
        <f t="shared" si="61"/>
        <v>35.859649122807021</v>
      </c>
      <c r="AQ26" s="32">
        <f t="shared" si="62"/>
        <v>5.1228070175438596</v>
      </c>
      <c r="AR26" s="32">
        <f t="shared" si="63"/>
        <v>37.122807017543856</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colBreaks count="2" manualBreakCount="2">
    <brk id="23" max="1048575" man="1"/>
    <brk id="34" max="1048575" man="1"/>
  </colBreaks>
</worksheet>
</file>

<file path=xl/worksheets/sheet16.xml><?xml version="1.0" encoding="utf-8"?>
<worksheet xmlns="http://schemas.openxmlformats.org/spreadsheetml/2006/main" xmlns:r="http://schemas.openxmlformats.org/officeDocument/2006/relationships">
  <dimension ref="A1:J25"/>
  <sheetViews>
    <sheetView showGridLines="0" zoomScaleNormal="100" workbookViewId="0">
      <selection activeCell="B1" sqref="B1"/>
    </sheetView>
  </sheetViews>
  <sheetFormatPr defaultRowHeight="15"/>
  <cols>
    <col min="1" max="1" width="3.42578125" customWidth="1"/>
    <col min="2" max="2" width="28.28515625" customWidth="1"/>
    <col min="3" max="5" width="14.5703125" customWidth="1"/>
    <col min="6" max="6" width="3.42578125" customWidth="1"/>
    <col min="7" max="7" width="27.7109375" customWidth="1"/>
    <col min="8" max="10" width="13.7109375" customWidth="1"/>
  </cols>
  <sheetData>
    <row r="1" spans="1:10" ht="18">
      <c r="B1" s="1" t="s">
        <v>4</v>
      </c>
    </row>
    <row r="2" spans="1:10" ht="21">
      <c r="A2" s="23"/>
      <c r="B2" s="1" t="s">
        <v>121</v>
      </c>
    </row>
    <row r="3" spans="1:10">
      <c r="B3" s="203" t="s">
        <v>5</v>
      </c>
    </row>
    <row r="4" spans="1:10" ht="18" customHeight="1">
      <c r="B4" s="1" t="s">
        <v>131</v>
      </c>
      <c r="C4" s="1"/>
      <c r="D4" s="1"/>
      <c r="E4" s="1"/>
    </row>
    <row r="5" spans="1:10" ht="4.5" customHeight="1"/>
    <row r="6" spans="1:10">
      <c r="B6" s="16" t="s">
        <v>48</v>
      </c>
      <c r="G6" s="16" t="s">
        <v>49</v>
      </c>
    </row>
    <row r="7" spans="1:10" ht="22.5">
      <c r="B7" s="3" t="s">
        <v>36</v>
      </c>
      <c r="C7" s="3" t="s">
        <v>93</v>
      </c>
      <c r="D7" s="3" t="s">
        <v>94</v>
      </c>
      <c r="E7" s="3" t="s">
        <v>61</v>
      </c>
      <c r="G7" s="3" t="s">
        <v>36</v>
      </c>
      <c r="H7" s="3" t="s">
        <v>93</v>
      </c>
      <c r="I7" s="3" t="s">
        <v>94</v>
      </c>
      <c r="J7" s="3" t="s">
        <v>61</v>
      </c>
    </row>
    <row r="8" spans="1:10">
      <c r="B8" s="4" t="s">
        <v>0</v>
      </c>
      <c r="C8" s="5"/>
      <c r="D8" s="5"/>
      <c r="E8" s="5"/>
      <c r="G8" s="4" t="s">
        <v>0</v>
      </c>
      <c r="H8" s="5"/>
      <c r="I8" s="5"/>
      <c r="J8" s="5"/>
    </row>
    <row r="9" spans="1:10">
      <c r="B9" s="6" t="s">
        <v>0</v>
      </c>
      <c r="C9" s="7">
        <v>701</v>
      </c>
      <c r="D9" s="7">
        <v>3920</v>
      </c>
      <c r="E9" s="7">
        <v>662</v>
      </c>
      <c r="G9" s="6" t="s">
        <v>0</v>
      </c>
      <c r="H9" s="11">
        <f>C9/(C9+D9+E9)*100</f>
        <v>13.268975960628431</v>
      </c>
      <c r="I9" s="11">
        <f>D9/(D9+E9+C9)*100</f>
        <v>74.20026500094643</v>
      </c>
      <c r="J9" s="11">
        <f>E9/(E9+D9+C9)*100</f>
        <v>12.530759038425138</v>
      </c>
    </row>
    <row r="10" spans="1:10">
      <c r="B10" s="4" t="s">
        <v>7</v>
      </c>
      <c r="C10" s="8"/>
      <c r="D10" s="8"/>
      <c r="E10" s="8"/>
      <c r="G10" s="4" t="s">
        <v>7</v>
      </c>
      <c r="H10" s="12"/>
      <c r="I10" s="12"/>
      <c r="J10" s="12"/>
    </row>
    <row r="11" spans="1:10">
      <c r="B11" s="9" t="s">
        <v>1</v>
      </c>
      <c r="C11" s="10">
        <v>76</v>
      </c>
      <c r="D11" s="10">
        <v>882</v>
      </c>
      <c r="E11" s="10">
        <v>134</v>
      </c>
      <c r="G11" s="9" t="s">
        <v>1</v>
      </c>
      <c r="H11" s="13">
        <f t="shared" ref="H11:H22" si="0">C11/(C11+D11+E11)*100</f>
        <v>6.9597069597069599</v>
      </c>
      <c r="I11" s="13">
        <f t="shared" ref="I11:I22" si="1">D11/(D11+E11+C11)*100</f>
        <v>80.769230769230774</v>
      </c>
      <c r="J11" s="13">
        <f t="shared" ref="J11:J22" si="2">E11/(E11+D11+C11)*100</f>
        <v>12.27106227106227</v>
      </c>
    </row>
    <row r="12" spans="1:10">
      <c r="B12" s="9" t="s">
        <v>9</v>
      </c>
      <c r="C12" s="10">
        <v>227</v>
      </c>
      <c r="D12" s="10">
        <v>1385</v>
      </c>
      <c r="E12" s="10">
        <v>240</v>
      </c>
      <c r="G12" s="9" t="s">
        <v>9</v>
      </c>
      <c r="H12" s="13">
        <f t="shared" si="0"/>
        <v>12.257019438444924</v>
      </c>
      <c r="I12" s="13">
        <f t="shared" si="1"/>
        <v>74.784017278617711</v>
      </c>
      <c r="J12" s="13">
        <f t="shared" si="2"/>
        <v>12.958963282937367</v>
      </c>
    </row>
    <row r="13" spans="1:10">
      <c r="B13" s="9" t="s">
        <v>11</v>
      </c>
      <c r="C13" s="10">
        <v>270</v>
      </c>
      <c r="D13" s="10">
        <v>1078</v>
      </c>
      <c r="E13" s="10">
        <v>201</v>
      </c>
      <c r="G13" s="9" t="s">
        <v>11</v>
      </c>
      <c r="H13" s="13">
        <f t="shared" si="0"/>
        <v>17.430600387346676</v>
      </c>
      <c r="I13" s="13">
        <f t="shared" si="1"/>
        <v>69.593285990961903</v>
      </c>
      <c r="J13" s="13">
        <f t="shared" si="2"/>
        <v>12.976113621691413</v>
      </c>
    </row>
    <row r="14" spans="1:10">
      <c r="B14" s="9" t="s">
        <v>13</v>
      </c>
      <c r="C14" s="10">
        <v>128</v>
      </c>
      <c r="D14" s="10">
        <v>575</v>
      </c>
      <c r="E14" s="10">
        <v>87</v>
      </c>
      <c r="G14" s="9" t="s">
        <v>13</v>
      </c>
      <c r="H14" s="13">
        <f t="shared" si="0"/>
        <v>16.202531645569621</v>
      </c>
      <c r="I14" s="13">
        <f t="shared" si="1"/>
        <v>72.784810126582272</v>
      </c>
      <c r="J14" s="13">
        <f t="shared" si="2"/>
        <v>11.012658227848101</v>
      </c>
    </row>
    <row r="15" spans="1:10">
      <c r="B15" s="4" t="s">
        <v>15</v>
      </c>
      <c r="C15" s="8"/>
      <c r="D15" s="8"/>
      <c r="E15" s="8"/>
      <c r="G15" s="4" t="s">
        <v>15</v>
      </c>
      <c r="H15" s="8"/>
      <c r="I15" s="8"/>
      <c r="J15" s="8"/>
    </row>
    <row r="16" spans="1:10">
      <c r="B16" s="9" t="s">
        <v>16</v>
      </c>
      <c r="C16" s="10">
        <v>240</v>
      </c>
      <c r="D16" s="10">
        <v>1132</v>
      </c>
      <c r="E16" s="10">
        <v>168</v>
      </c>
      <c r="G16" s="9" t="s">
        <v>16</v>
      </c>
      <c r="H16" s="13">
        <f t="shared" si="0"/>
        <v>15.584415584415584</v>
      </c>
      <c r="I16" s="13">
        <f t="shared" si="1"/>
        <v>73.506493506493513</v>
      </c>
      <c r="J16" s="13">
        <f t="shared" si="2"/>
        <v>10.909090909090908</v>
      </c>
    </row>
    <row r="17" spans="2:10">
      <c r="B17" s="9" t="s">
        <v>18</v>
      </c>
      <c r="C17" s="10">
        <v>57</v>
      </c>
      <c r="D17" s="10">
        <v>464</v>
      </c>
      <c r="E17" s="10">
        <v>83</v>
      </c>
      <c r="G17" s="9" t="s">
        <v>18</v>
      </c>
      <c r="H17" s="13">
        <f t="shared" si="0"/>
        <v>9.4370860927152318</v>
      </c>
      <c r="I17" s="13">
        <f t="shared" si="1"/>
        <v>76.821192052980138</v>
      </c>
      <c r="J17" s="13">
        <f t="shared" si="2"/>
        <v>13.741721854304636</v>
      </c>
    </row>
    <row r="18" spans="2:10">
      <c r="B18" s="9" t="s">
        <v>20</v>
      </c>
      <c r="C18" s="10">
        <v>204</v>
      </c>
      <c r="D18" s="10">
        <v>1213</v>
      </c>
      <c r="E18" s="10">
        <v>188</v>
      </c>
      <c r="G18" s="9" t="s">
        <v>20</v>
      </c>
      <c r="H18" s="13">
        <f t="shared" si="0"/>
        <v>12.710280373831775</v>
      </c>
      <c r="I18" s="13">
        <f t="shared" si="1"/>
        <v>75.576323987538942</v>
      </c>
      <c r="J18" s="13">
        <f t="shared" si="2"/>
        <v>11.713395638629283</v>
      </c>
    </row>
    <row r="19" spans="2:10">
      <c r="B19" s="9" t="s">
        <v>22</v>
      </c>
      <c r="C19" s="10">
        <v>22</v>
      </c>
      <c r="D19" s="10">
        <v>115</v>
      </c>
      <c r="E19" s="10">
        <v>26</v>
      </c>
      <c r="G19" s="9" t="s">
        <v>22</v>
      </c>
      <c r="H19" s="13">
        <f t="shared" si="0"/>
        <v>13.496932515337424</v>
      </c>
      <c r="I19" s="13">
        <f t="shared" si="1"/>
        <v>70.552147239263803</v>
      </c>
      <c r="J19" s="13">
        <f t="shared" si="2"/>
        <v>15.950920245398773</v>
      </c>
    </row>
    <row r="20" spans="2:10">
      <c r="B20" s="9" t="s">
        <v>24</v>
      </c>
      <c r="C20" s="10">
        <v>61</v>
      </c>
      <c r="D20" s="10">
        <v>163</v>
      </c>
      <c r="E20" s="10">
        <v>76</v>
      </c>
      <c r="G20" s="9" t="s">
        <v>24</v>
      </c>
      <c r="H20" s="13">
        <f t="shared" si="0"/>
        <v>20.333333333333332</v>
      </c>
      <c r="I20" s="13">
        <f t="shared" si="1"/>
        <v>54.333333333333336</v>
      </c>
      <c r="J20" s="13">
        <f t="shared" si="2"/>
        <v>25.333333333333336</v>
      </c>
    </row>
    <row r="21" spans="2:10">
      <c r="B21" s="9" t="s">
        <v>26</v>
      </c>
      <c r="C21" s="10">
        <v>13</v>
      </c>
      <c r="D21" s="10">
        <v>178</v>
      </c>
      <c r="E21" s="10">
        <v>25</v>
      </c>
      <c r="G21" s="9" t="s">
        <v>26</v>
      </c>
      <c r="H21" s="13">
        <f t="shared" si="0"/>
        <v>6.0185185185185182</v>
      </c>
      <c r="I21" s="13">
        <f t="shared" si="1"/>
        <v>82.407407407407405</v>
      </c>
      <c r="J21" s="13">
        <f t="shared" si="2"/>
        <v>11.574074074074074</v>
      </c>
    </row>
    <row r="22" spans="2:10">
      <c r="B22" s="9" t="s">
        <v>28</v>
      </c>
      <c r="C22" s="10">
        <v>104</v>
      </c>
      <c r="D22" s="10">
        <v>655</v>
      </c>
      <c r="E22" s="10">
        <v>96</v>
      </c>
      <c r="G22" s="9" t="s">
        <v>28</v>
      </c>
      <c r="H22" s="13">
        <f t="shared" si="0"/>
        <v>12.163742690058479</v>
      </c>
      <c r="I22" s="13">
        <f t="shared" si="1"/>
        <v>76.608187134502927</v>
      </c>
      <c r="J22" s="13">
        <f t="shared" si="2"/>
        <v>11.228070175438596</v>
      </c>
    </row>
    <row r="23" spans="2:10">
      <c r="B23" s="4" t="s">
        <v>30</v>
      </c>
      <c r="C23" s="15"/>
      <c r="D23" s="15"/>
      <c r="E23" s="15"/>
      <c r="G23" s="4" t="s">
        <v>30</v>
      </c>
      <c r="H23" s="15"/>
      <c r="I23" s="15"/>
      <c r="J23" s="15"/>
    </row>
    <row r="24" spans="2:10">
      <c r="B24" s="9" t="s">
        <v>31</v>
      </c>
      <c r="C24" s="10">
        <v>463</v>
      </c>
      <c r="D24" s="10">
        <v>2905</v>
      </c>
      <c r="E24" s="10">
        <v>490</v>
      </c>
      <c r="G24" s="9" t="s">
        <v>31</v>
      </c>
      <c r="H24" s="32">
        <f t="shared" ref="H24:H25" si="3">C24/(C24+D24+E24)*100</f>
        <v>12.001036806635563</v>
      </c>
      <c r="I24" s="32">
        <f t="shared" ref="I24:I25" si="4">D24/(D24+E24+C24)*100</f>
        <v>75.29808190772421</v>
      </c>
      <c r="J24" s="32">
        <f t="shared" ref="J24:J25" si="5">E24/(E24+D24+C24)*100</f>
        <v>12.700881285640229</v>
      </c>
    </row>
    <row r="25" spans="2:10">
      <c r="B25" s="9" t="s">
        <v>33</v>
      </c>
      <c r="C25" s="10">
        <v>238</v>
      </c>
      <c r="D25" s="10">
        <v>1015</v>
      </c>
      <c r="E25" s="10">
        <v>172</v>
      </c>
      <c r="G25" s="9" t="s">
        <v>33</v>
      </c>
      <c r="H25" s="32">
        <f t="shared" si="3"/>
        <v>16.701754385964911</v>
      </c>
      <c r="I25" s="32">
        <f t="shared" si="4"/>
        <v>71.228070175438603</v>
      </c>
      <c r="J25" s="32">
        <f t="shared" si="5"/>
        <v>12.070175438596491</v>
      </c>
    </row>
  </sheetData>
  <hyperlinks>
    <hyperlink ref="B3" location="Index!A1" display="&lt;&lt; back"/>
  </hyperlinks>
  <pageMargins left="0.70866141732283472" right="0.70866141732283472" top="0.74803149606299213" bottom="0.74803149606299213" header="0.31496062992125984" footer="0.31496062992125984"/>
  <pageSetup paperSize="9" scale="83" orientation="landscape" verticalDpi="0" r:id="rId1"/>
  <colBreaks count="1" manualBreakCount="1">
    <brk id="11" max="1048575" man="1"/>
  </colBreaks>
</worksheet>
</file>

<file path=xl/worksheets/sheet17.xml><?xml version="1.0" encoding="utf-8"?>
<worksheet xmlns="http://schemas.openxmlformats.org/spreadsheetml/2006/main" xmlns:r="http://schemas.openxmlformats.org/officeDocument/2006/relationships">
  <dimension ref="A1:AH26"/>
  <sheetViews>
    <sheetView showGridLines="0" zoomScaleNormal="100" workbookViewId="0">
      <selection activeCell="B1" sqref="B1"/>
    </sheetView>
  </sheetViews>
  <sheetFormatPr defaultRowHeight="15"/>
  <cols>
    <col min="1" max="1" width="3.42578125" customWidth="1"/>
    <col min="2" max="2" width="28.28515625" customWidth="1"/>
    <col min="3" max="3" width="10.7109375" customWidth="1"/>
    <col min="4" max="4" width="11.7109375" customWidth="1"/>
    <col min="5" max="6" width="10.7109375" customWidth="1"/>
    <col min="7" max="7" width="12.85546875" customWidth="1"/>
    <col min="8" max="11" width="10.7109375" customWidth="1"/>
    <col min="12" max="12" width="11.5703125" customWidth="1"/>
    <col min="13" max="13" width="10.7109375" customWidth="1"/>
    <col min="14" max="14" width="12.5703125" customWidth="1"/>
    <col min="15" max="16" width="10.7109375" customWidth="1"/>
    <col min="17" max="17" width="11.5703125" customWidth="1"/>
    <col min="18" max="18" width="3.42578125" customWidth="1"/>
    <col min="19" max="19" width="27.7109375" customWidth="1"/>
    <col min="20" max="20" width="9.5703125" customWidth="1"/>
    <col min="21" max="21" width="10.7109375" customWidth="1"/>
    <col min="30" max="30" width="9.7109375" customWidth="1"/>
  </cols>
  <sheetData>
    <row r="1" spans="1:34" ht="18">
      <c r="B1" s="1" t="s">
        <v>4</v>
      </c>
    </row>
    <row r="2" spans="1:34" ht="21">
      <c r="A2" s="23"/>
      <c r="B2" s="1" t="s">
        <v>121</v>
      </c>
    </row>
    <row r="3" spans="1:34">
      <c r="B3" s="203" t="s">
        <v>5</v>
      </c>
    </row>
    <row r="4" spans="1:34" ht="18" customHeight="1">
      <c r="B4" s="1" t="s">
        <v>54</v>
      </c>
      <c r="C4" s="1"/>
      <c r="D4" s="1"/>
      <c r="E4" s="1"/>
      <c r="F4" s="1"/>
      <c r="G4" s="1"/>
      <c r="H4" s="1"/>
      <c r="I4" s="1"/>
      <c r="J4" s="1"/>
      <c r="K4" s="1"/>
      <c r="L4" s="1"/>
      <c r="M4" s="1"/>
      <c r="N4" s="1"/>
      <c r="O4" s="1"/>
      <c r="P4" s="1"/>
      <c r="Q4" s="1"/>
    </row>
    <row r="5" spans="1:34" ht="4.5" customHeight="1"/>
    <row r="6" spans="1:34">
      <c r="B6" s="16" t="s">
        <v>48</v>
      </c>
      <c r="S6" s="16" t="s">
        <v>49</v>
      </c>
    </row>
    <row r="7" spans="1:34" ht="15" customHeight="1">
      <c r="B7" s="270" t="s">
        <v>36</v>
      </c>
      <c r="C7" s="270" t="s">
        <v>55</v>
      </c>
      <c r="D7" s="270"/>
      <c r="E7" s="270"/>
      <c r="F7" s="270"/>
      <c r="G7" s="272"/>
      <c r="H7" s="273" t="s">
        <v>56</v>
      </c>
      <c r="I7" s="270"/>
      <c r="J7" s="270"/>
      <c r="K7" s="270"/>
      <c r="L7" s="274"/>
      <c r="M7" s="277" t="s">
        <v>57</v>
      </c>
      <c r="N7" s="270"/>
      <c r="O7" s="270"/>
      <c r="P7" s="270"/>
      <c r="Q7" s="270"/>
      <c r="S7" s="270" t="s">
        <v>36</v>
      </c>
      <c r="T7" s="270" t="s">
        <v>55</v>
      </c>
      <c r="U7" s="270"/>
      <c r="V7" s="270"/>
      <c r="W7" s="270"/>
      <c r="X7" s="272"/>
      <c r="Y7" s="273" t="s">
        <v>56</v>
      </c>
      <c r="Z7" s="270"/>
      <c r="AA7" s="270"/>
      <c r="AB7" s="270"/>
      <c r="AC7" s="274"/>
      <c r="AD7" s="277" t="s">
        <v>57</v>
      </c>
      <c r="AE7" s="270"/>
      <c r="AF7" s="270"/>
      <c r="AG7" s="270"/>
      <c r="AH7" s="270"/>
    </row>
    <row r="8" spans="1:34" ht="33.75">
      <c r="B8" s="271"/>
      <c r="C8" s="209" t="s">
        <v>58</v>
      </c>
      <c r="D8" s="209" t="s">
        <v>59</v>
      </c>
      <c r="E8" s="209" t="s">
        <v>60</v>
      </c>
      <c r="F8" s="209" t="s">
        <v>61</v>
      </c>
      <c r="G8" s="38" t="s">
        <v>62</v>
      </c>
      <c r="H8" s="45" t="s">
        <v>58</v>
      </c>
      <c r="I8" s="209" t="s">
        <v>59</v>
      </c>
      <c r="J8" s="209" t="s">
        <v>60</v>
      </c>
      <c r="K8" s="209" t="s">
        <v>61</v>
      </c>
      <c r="L8" s="46" t="s">
        <v>62</v>
      </c>
      <c r="M8" s="206" t="s">
        <v>58</v>
      </c>
      <c r="N8" s="207" t="s">
        <v>59</v>
      </c>
      <c r="O8" s="207" t="s">
        <v>60</v>
      </c>
      <c r="P8" s="207" t="s">
        <v>61</v>
      </c>
      <c r="Q8" s="207" t="s">
        <v>62</v>
      </c>
      <c r="S8" s="271"/>
      <c r="T8" s="209" t="s">
        <v>58</v>
      </c>
      <c r="U8" s="209" t="s">
        <v>59</v>
      </c>
      <c r="V8" s="209" t="s">
        <v>60</v>
      </c>
      <c r="W8" s="209" t="s">
        <v>61</v>
      </c>
      <c r="X8" s="38" t="s">
        <v>62</v>
      </c>
      <c r="Y8" s="45" t="s">
        <v>58</v>
      </c>
      <c r="Z8" s="209" t="s">
        <v>59</v>
      </c>
      <c r="AA8" s="209" t="s">
        <v>60</v>
      </c>
      <c r="AB8" s="209" t="s">
        <v>61</v>
      </c>
      <c r="AC8" s="46" t="s">
        <v>62</v>
      </c>
      <c r="AD8" s="206" t="s">
        <v>58</v>
      </c>
      <c r="AE8" s="207" t="s">
        <v>59</v>
      </c>
      <c r="AF8" s="207" t="s">
        <v>60</v>
      </c>
      <c r="AG8" s="207" t="s">
        <v>61</v>
      </c>
      <c r="AH8" s="207" t="s">
        <v>62</v>
      </c>
    </row>
    <row r="9" spans="1:34">
      <c r="B9" s="4" t="s">
        <v>0</v>
      </c>
      <c r="C9" s="5"/>
      <c r="D9" s="5"/>
      <c r="E9" s="5"/>
      <c r="F9" s="5"/>
      <c r="G9" s="39"/>
      <c r="H9" s="47"/>
      <c r="I9" s="5"/>
      <c r="J9" s="5"/>
      <c r="K9" s="5"/>
      <c r="L9" s="48"/>
      <c r="M9" s="5"/>
      <c r="N9" s="5"/>
      <c r="O9" s="5"/>
      <c r="P9" s="5"/>
      <c r="Q9" s="5"/>
      <c r="S9" s="4" t="s">
        <v>0</v>
      </c>
      <c r="T9" s="5"/>
      <c r="U9" s="5"/>
      <c r="V9" s="5"/>
      <c r="W9" s="5"/>
      <c r="X9" s="39"/>
      <c r="Y9" s="47"/>
      <c r="Z9" s="5"/>
      <c r="AA9" s="5"/>
      <c r="AB9" s="5"/>
      <c r="AC9" s="48"/>
      <c r="AD9" s="5"/>
      <c r="AE9" s="5"/>
      <c r="AF9" s="5"/>
      <c r="AG9" s="5"/>
      <c r="AH9" s="5"/>
    </row>
    <row r="10" spans="1:34">
      <c r="B10" s="6" t="s">
        <v>0</v>
      </c>
      <c r="C10" s="7">
        <v>73</v>
      </c>
      <c r="D10" s="7">
        <v>328</v>
      </c>
      <c r="E10" s="7">
        <v>195</v>
      </c>
      <c r="F10" s="7">
        <v>66</v>
      </c>
      <c r="G10" s="40">
        <v>39</v>
      </c>
      <c r="H10" s="49">
        <v>53</v>
      </c>
      <c r="I10" s="7">
        <v>223</v>
      </c>
      <c r="J10" s="7">
        <v>47</v>
      </c>
      <c r="K10" s="7">
        <v>64</v>
      </c>
      <c r="L10" s="50">
        <v>314</v>
      </c>
      <c r="M10" s="21">
        <v>14</v>
      </c>
      <c r="N10" s="7">
        <v>109</v>
      </c>
      <c r="O10" s="7">
        <v>19</v>
      </c>
      <c r="P10" s="7">
        <v>66</v>
      </c>
      <c r="Q10" s="7">
        <v>493</v>
      </c>
      <c r="S10" s="6" t="s">
        <v>0</v>
      </c>
      <c r="T10" s="11">
        <f>C10/(C10+D10+E10+F10+G10)*100</f>
        <v>10.413694721825962</v>
      </c>
      <c r="U10" s="11">
        <f>D10/(D10+E10+F10+G10+C10)*100</f>
        <v>46.790299572039942</v>
      </c>
      <c r="V10" s="11">
        <f>E10/(E10+F10+G10+D10+C10)*100</f>
        <v>27.817403708987161</v>
      </c>
      <c r="W10" s="11">
        <f>F10/(F10+G10+E10+D10+C10)*100</f>
        <v>9.4151212553495007</v>
      </c>
      <c r="X10" s="69">
        <f>G10/(C10+D10+E10+F10+G10)*100</f>
        <v>5.5634807417974326</v>
      </c>
      <c r="Y10" s="73">
        <f>H10/(H10+I10+J10+K10+L10)*100</f>
        <v>7.5606276747503571</v>
      </c>
      <c r="Z10" s="11">
        <f>I10/(I10+J10+K10+L10+H10)*100</f>
        <v>31.81169757489301</v>
      </c>
      <c r="AA10" s="11">
        <f>J10/(J10+K10+L10+I10+H10)*100</f>
        <v>6.7047075606276749</v>
      </c>
      <c r="AB10" s="11">
        <f>K10/(K10+L10+J10+I10+H10)*100</f>
        <v>9.1298145506419406</v>
      </c>
      <c r="AC10" s="74">
        <f>L10/(H10+I10+J10+K10+L10)*100</f>
        <v>44.793152639087019</v>
      </c>
      <c r="AD10" s="19">
        <f>M10/(M10+N10+O10+P10+Q10)*100</f>
        <v>1.9971469329529243</v>
      </c>
      <c r="AE10" s="11">
        <f>N10/(N10+O10+P10+Q10+M10)*100</f>
        <v>15.549215406562054</v>
      </c>
      <c r="AF10" s="11">
        <f>O10/(O10+P10+Q10+N10+M10)*100</f>
        <v>2.7104136947218258</v>
      </c>
      <c r="AG10" s="11">
        <f>P10/(P10+Q10+O10+N10+M10)*100</f>
        <v>9.4151212553495007</v>
      </c>
      <c r="AH10" s="11">
        <f>Q10/(M10+N10+O10+P10+Q10)*100</f>
        <v>70.328102710413702</v>
      </c>
    </row>
    <row r="11" spans="1:34">
      <c r="B11" s="4" t="s">
        <v>7</v>
      </c>
      <c r="C11" s="8"/>
      <c r="D11" s="8"/>
      <c r="E11" s="8"/>
      <c r="F11" s="8"/>
      <c r="G11" s="41"/>
      <c r="H11" s="51"/>
      <c r="I11" s="8"/>
      <c r="J11" s="8"/>
      <c r="K11" s="8"/>
      <c r="L11" s="52"/>
      <c r="M11" s="8"/>
      <c r="N11" s="8"/>
      <c r="O11" s="8"/>
      <c r="P11" s="8"/>
      <c r="Q11" s="8"/>
      <c r="S11" s="4" t="s">
        <v>7</v>
      </c>
      <c r="T11" s="12"/>
      <c r="U11" s="12"/>
      <c r="V11" s="12"/>
      <c r="W11" s="12"/>
      <c r="X11" s="70"/>
      <c r="Y11" s="75"/>
      <c r="Z11" s="12"/>
      <c r="AA11" s="12"/>
      <c r="AB11" s="12"/>
      <c r="AC11" s="76"/>
      <c r="AD11" s="12"/>
      <c r="AE11" s="12"/>
      <c r="AF11" s="12"/>
      <c r="AG11" s="12"/>
      <c r="AH11" s="12"/>
    </row>
    <row r="12" spans="1:34">
      <c r="B12" s="9" t="s">
        <v>1</v>
      </c>
      <c r="C12" s="10">
        <v>9</v>
      </c>
      <c r="D12" s="10">
        <v>27</v>
      </c>
      <c r="E12" s="10">
        <v>26</v>
      </c>
      <c r="F12" s="10">
        <v>10</v>
      </c>
      <c r="G12" s="42">
        <v>4</v>
      </c>
      <c r="H12" s="53">
        <v>5</v>
      </c>
      <c r="I12" s="10">
        <v>19</v>
      </c>
      <c r="J12" s="10">
        <v>3</v>
      </c>
      <c r="K12" s="10">
        <v>12</v>
      </c>
      <c r="L12" s="54">
        <v>37</v>
      </c>
      <c r="M12" s="22">
        <v>4</v>
      </c>
      <c r="N12" s="10">
        <v>10</v>
      </c>
      <c r="O12" s="10">
        <v>3</v>
      </c>
      <c r="P12" s="10">
        <v>10</v>
      </c>
      <c r="Q12" s="10">
        <v>49</v>
      </c>
      <c r="S12" s="9" t="s">
        <v>1</v>
      </c>
      <c r="T12" s="13">
        <f t="shared" ref="T12:T23" si="0">C12/(C12+D12+E12+F12+G12)*100</f>
        <v>11.842105263157894</v>
      </c>
      <c r="U12" s="13">
        <f t="shared" ref="U12:U23" si="1">D12/(D12+E12+F12+G12+C12)*100</f>
        <v>35.526315789473685</v>
      </c>
      <c r="V12" s="13">
        <f t="shared" ref="V12:V23" si="2">E12/(E12+F12+G12+D12+C12)*100</f>
        <v>34.210526315789473</v>
      </c>
      <c r="W12" s="13">
        <f t="shared" ref="W12:W23" si="3">F12/(F12+G12+E12+D12+C12)*100</f>
        <v>13.157894736842104</v>
      </c>
      <c r="X12" s="71">
        <f t="shared" ref="X12:X23" si="4">G12/(C12+D12+E12+F12+G12)*100</f>
        <v>5.2631578947368416</v>
      </c>
      <c r="Y12" s="77">
        <f t="shared" ref="Y12:Y23" si="5">H12/(H12+I12+J12+K12+L12)*100</f>
        <v>6.5789473684210522</v>
      </c>
      <c r="Z12" s="13">
        <f t="shared" ref="Z12:Z23" si="6">I12/(I12+J12+K12+L12+H12)*100</f>
        <v>25</v>
      </c>
      <c r="AA12" s="13">
        <f t="shared" ref="AA12:AA23" si="7">J12/(J12+K12+L12+I12+H12)*100</f>
        <v>3.9473684210526314</v>
      </c>
      <c r="AB12" s="13">
        <f t="shared" ref="AB12:AB23" si="8">K12/(K12+L12+J12+I12+H12)*100</f>
        <v>15.789473684210526</v>
      </c>
      <c r="AC12" s="78">
        <f t="shared" ref="AC12:AC23" si="9">L12/(H12+I12+J12+K12+L12)*100</f>
        <v>48.684210526315788</v>
      </c>
      <c r="AD12" s="20">
        <f t="shared" ref="AD12:AD23" si="10">M12/(M12+N12+O12+P12+Q12)*100</f>
        <v>5.2631578947368416</v>
      </c>
      <c r="AE12" s="13">
        <f t="shared" ref="AE12:AE23" si="11">N12/(N12+O12+P12+Q12+M12)*100</f>
        <v>13.157894736842104</v>
      </c>
      <c r="AF12" s="13">
        <f t="shared" ref="AF12:AF23" si="12">O12/(O12+P12+Q12+N12+M12)*100</f>
        <v>3.9473684210526314</v>
      </c>
      <c r="AG12" s="13">
        <f t="shared" ref="AG12:AG23" si="13">P12/(P12+Q12+O12+N12+M12)*100</f>
        <v>13.157894736842104</v>
      </c>
      <c r="AH12" s="13">
        <f t="shared" ref="AH12:AH23" si="14">Q12/(M12+N12+O12+P12+Q12)*100</f>
        <v>64.473684210526315</v>
      </c>
    </row>
    <row r="13" spans="1:34">
      <c r="B13" s="9" t="s">
        <v>9</v>
      </c>
      <c r="C13" s="10">
        <v>15</v>
      </c>
      <c r="D13" s="10">
        <v>97</v>
      </c>
      <c r="E13" s="10">
        <v>78</v>
      </c>
      <c r="F13" s="10">
        <v>28</v>
      </c>
      <c r="G13" s="42">
        <v>9</v>
      </c>
      <c r="H13" s="53">
        <v>18</v>
      </c>
      <c r="I13" s="10">
        <v>60</v>
      </c>
      <c r="J13" s="10">
        <v>11</v>
      </c>
      <c r="K13" s="10">
        <v>24</v>
      </c>
      <c r="L13" s="54">
        <v>114</v>
      </c>
      <c r="M13" s="22">
        <v>5</v>
      </c>
      <c r="N13" s="10">
        <v>28</v>
      </c>
      <c r="O13" s="10">
        <v>2</v>
      </c>
      <c r="P13" s="10">
        <v>25</v>
      </c>
      <c r="Q13" s="10">
        <v>167</v>
      </c>
      <c r="S13" s="9" t="s">
        <v>9</v>
      </c>
      <c r="T13" s="13">
        <f t="shared" si="0"/>
        <v>6.607929515418502</v>
      </c>
      <c r="U13" s="13">
        <f t="shared" si="1"/>
        <v>42.731277533039645</v>
      </c>
      <c r="V13" s="13">
        <f t="shared" si="2"/>
        <v>34.36123348017621</v>
      </c>
      <c r="W13" s="13">
        <f t="shared" si="3"/>
        <v>12.334801762114537</v>
      </c>
      <c r="X13" s="71">
        <f t="shared" si="4"/>
        <v>3.9647577092511015</v>
      </c>
      <c r="Y13" s="77">
        <f t="shared" si="5"/>
        <v>7.929515418502203</v>
      </c>
      <c r="Z13" s="13">
        <f t="shared" si="6"/>
        <v>26.431718061674008</v>
      </c>
      <c r="AA13" s="13">
        <f t="shared" si="7"/>
        <v>4.8458149779735686</v>
      </c>
      <c r="AB13" s="13">
        <f t="shared" si="8"/>
        <v>10.572687224669604</v>
      </c>
      <c r="AC13" s="78">
        <f t="shared" si="9"/>
        <v>50.220264317180622</v>
      </c>
      <c r="AD13" s="20">
        <f t="shared" si="10"/>
        <v>2.2026431718061676</v>
      </c>
      <c r="AE13" s="13">
        <f t="shared" si="11"/>
        <v>12.334801762114537</v>
      </c>
      <c r="AF13" s="13">
        <f t="shared" si="12"/>
        <v>0.88105726872246704</v>
      </c>
      <c r="AG13" s="13">
        <f t="shared" si="13"/>
        <v>11.013215859030836</v>
      </c>
      <c r="AH13" s="13">
        <f t="shared" si="14"/>
        <v>73.568281938325995</v>
      </c>
    </row>
    <row r="14" spans="1:34">
      <c r="B14" s="9" t="s">
        <v>11</v>
      </c>
      <c r="C14" s="10">
        <v>35</v>
      </c>
      <c r="D14" s="10">
        <v>126</v>
      </c>
      <c r="E14" s="10">
        <v>76</v>
      </c>
      <c r="F14" s="10">
        <v>24</v>
      </c>
      <c r="G14" s="42">
        <v>9</v>
      </c>
      <c r="H14" s="53">
        <v>21</v>
      </c>
      <c r="I14" s="10">
        <v>95</v>
      </c>
      <c r="J14" s="10">
        <v>18</v>
      </c>
      <c r="K14" s="10">
        <v>21</v>
      </c>
      <c r="L14" s="54">
        <v>115</v>
      </c>
      <c r="M14" s="22">
        <v>4</v>
      </c>
      <c r="N14" s="10">
        <v>42</v>
      </c>
      <c r="O14" s="10">
        <v>9</v>
      </c>
      <c r="P14" s="10">
        <v>23</v>
      </c>
      <c r="Q14" s="10">
        <v>192</v>
      </c>
      <c r="S14" s="9" t="s">
        <v>11</v>
      </c>
      <c r="T14" s="13">
        <f t="shared" si="0"/>
        <v>12.962962962962962</v>
      </c>
      <c r="U14" s="13">
        <f t="shared" si="1"/>
        <v>46.666666666666664</v>
      </c>
      <c r="V14" s="13">
        <f t="shared" si="2"/>
        <v>28.148148148148149</v>
      </c>
      <c r="W14" s="13">
        <f t="shared" si="3"/>
        <v>8.8888888888888893</v>
      </c>
      <c r="X14" s="71">
        <f t="shared" si="4"/>
        <v>3.3333333333333335</v>
      </c>
      <c r="Y14" s="77">
        <f t="shared" si="5"/>
        <v>7.7777777777777777</v>
      </c>
      <c r="Z14" s="13">
        <f t="shared" si="6"/>
        <v>35.185185185185183</v>
      </c>
      <c r="AA14" s="13">
        <f t="shared" si="7"/>
        <v>6.666666666666667</v>
      </c>
      <c r="AB14" s="13">
        <f t="shared" si="8"/>
        <v>7.7777777777777777</v>
      </c>
      <c r="AC14" s="78">
        <f t="shared" si="9"/>
        <v>42.592592592592595</v>
      </c>
      <c r="AD14" s="20">
        <f t="shared" si="10"/>
        <v>1.4814814814814816</v>
      </c>
      <c r="AE14" s="13">
        <f t="shared" si="11"/>
        <v>15.555555555555555</v>
      </c>
      <c r="AF14" s="13">
        <f t="shared" si="12"/>
        <v>3.3333333333333335</v>
      </c>
      <c r="AG14" s="13">
        <f t="shared" si="13"/>
        <v>8.518518518518519</v>
      </c>
      <c r="AH14" s="13">
        <f t="shared" si="14"/>
        <v>71.111111111111114</v>
      </c>
    </row>
    <row r="15" spans="1:34">
      <c r="B15" s="9" t="s">
        <v>13</v>
      </c>
      <c r="C15" s="10">
        <v>14</v>
      </c>
      <c r="D15" s="10">
        <v>78</v>
      </c>
      <c r="E15" s="10">
        <v>15</v>
      </c>
      <c r="F15" s="10">
        <v>4</v>
      </c>
      <c r="G15" s="42">
        <v>17</v>
      </c>
      <c r="H15" s="53">
        <v>9</v>
      </c>
      <c r="I15" s="10">
        <v>49</v>
      </c>
      <c r="J15" s="10">
        <v>15</v>
      </c>
      <c r="K15" s="10">
        <v>7</v>
      </c>
      <c r="L15" s="54">
        <v>48</v>
      </c>
      <c r="M15" s="22">
        <v>1</v>
      </c>
      <c r="N15" s="10">
        <v>29</v>
      </c>
      <c r="O15" s="10">
        <v>5</v>
      </c>
      <c r="P15" s="10">
        <v>8</v>
      </c>
      <c r="Q15" s="10">
        <v>85</v>
      </c>
      <c r="S15" s="9" t="s">
        <v>13</v>
      </c>
      <c r="T15" s="13">
        <f t="shared" si="0"/>
        <v>10.9375</v>
      </c>
      <c r="U15" s="13">
        <f t="shared" si="1"/>
        <v>60.9375</v>
      </c>
      <c r="V15" s="13">
        <f t="shared" si="2"/>
        <v>11.71875</v>
      </c>
      <c r="W15" s="13">
        <f t="shared" si="3"/>
        <v>3.125</v>
      </c>
      <c r="X15" s="71">
        <f t="shared" si="4"/>
        <v>13.28125</v>
      </c>
      <c r="Y15" s="77">
        <f t="shared" si="5"/>
        <v>7.03125</v>
      </c>
      <c r="Z15" s="13">
        <f t="shared" si="6"/>
        <v>38.28125</v>
      </c>
      <c r="AA15" s="13">
        <f t="shared" si="7"/>
        <v>11.71875</v>
      </c>
      <c r="AB15" s="13">
        <f t="shared" si="8"/>
        <v>5.46875</v>
      </c>
      <c r="AC15" s="78">
        <f t="shared" si="9"/>
        <v>37.5</v>
      </c>
      <c r="AD15" s="20">
        <f t="shared" si="10"/>
        <v>0.78125</v>
      </c>
      <c r="AE15" s="13">
        <f t="shared" si="11"/>
        <v>22.65625</v>
      </c>
      <c r="AF15" s="13">
        <f t="shared" si="12"/>
        <v>3.90625</v>
      </c>
      <c r="AG15" s="13">
        <f t="shared" si="13"/>
        <v>6.25</v>
      </c>
      <c r="AH15" s="13">
        <f t="shared" si="14"/>
        <v>66.40625</v>
      </c>
    </row>
    <row r="16" spans="1:34">
      <c r="B16" s="4" t="s">
        <v>15</v>
      </c>
      <c r="C16" s="8"/>
      <c r="D16" s="8"/>
      <c r="E16" s="8"/>
      <c r="F16" s="8"/>
      <c r="G16" s="41"/>
      <c r="H16" s="51"/>
      <c r="I16" s="8"/>
      <c r="J16" s="8"/>
      <c r="K16" s="8"/>
      <c r="L16" s="52"/>
      <c r="M16" s="8"/>
      <c r="N16" s="8"/>
      <c r="O16" s="8"/>
      <c r="P16" s="8"/>
      <c r="Q16" s="8"/>
      <c r="S16" s="4" t="s">
        <v>15</v>
      </c>
      <c r="T16" s="8"/>
      <c r="U16" s="8"/>
      <c r="V16" s="8"/>
      <c r="W16" s="8"/>
      <c r="X16" s="41"/>
      <c r="Y16" s="51"/>
      <c r="Z16" s="8"/>
      <c r="AA16" s="8"/>
      <c r="AB16" s="8"/>
      <c r="AC16" s="52"/>
      <c r="AD16" s="8"/>
      <c r="AE16" s="8"/>
      <c r="AF16" s="8"/>
      <c r="AG16" s="8"/>
      <c r="AH16" s="8"/>
    </row>
    <row r="17" spans="2:34">
      <c r="B17" s="9" t="s">
        <v>16</v>
      </c>
      <c r="C17" s="10">
        <v>27</v>
      </c>
      <c r="D17" s="10">
        <v>128</v>
      </c>
      <c r="E17" s="10">
        <v>61</v>
      </c>
      <c r="F17" s="10">
        <v>17</v>
      </c>
      <c r="G17" s="42">
        <v>7</v>
      </c>
      <c r="H17" s="53">
        <v>17</v>
      </c>
      <c r="I17" s="10">
        <v>84</v>
      </c>
      <c r="J17" s="10">
        <v>7</v>
      </c>
      <c r="K17" s="10">
        <v>21</v>
      </c>
      <c r="L17" s="54">
        <v>111</v>
      </c>
      <c r="M17" s="22">
        <v>0</v>
      </c>
      <c r="N17" s="10">
        <v>33</v>
      </c>
      <c r="O17" s="10">
        <v>2</v>
      </c>
      <c r="P17" s="10">
        <v>28</v>
      </c>
      <c r="Q17" s="10">
        <v>177</v>
      </c>
      <c r="S17" s="9" t="s">
        <v>16</v>
      </c>
      <c r="T17" s="13">
        <f t="shared" si="0"/>
        <v>11.25</v>
      </c>
      <c r="U17" s="13">
        <f t="shared" si="1"/>
        <v>53.333333333333336</v>
      </c>
      <c r="V17" s="13">
        <f t="shared" si="2"/>
        <v>25.416666666666664</v>
      </c>
      <c r="W17" s="13">
        <f t="shared" si="3"/>
        <v>7.083333333333333</v>
      </c>
      <c r="X17" s="71">
        <f t="shared" si="4"/>
        <v>2.9166666666666665</v>
      </c>
      <c r="Y17" s="77">
        <f t="shared" si="5"/>
        <v>7.083333333333333</v>
      </c>
      <c r="Z17" s="13">
        <f t="shared" si="6"/>
        <v>35</v>
      </c>
      <c r="AA17" s="13">
        <f t="shared" si="7"/>
        <v>2.9166666666666665</v>
      </c>
      <c r="AB17" s="13">
        <f t="shared" si="8"/>
        <v>8.75</v>
      </c>
      <c r="AC17" s="78">
        <f t="shared" si="9"/>
        <v>46.25</v>
      </c>
      <c r="AD17" s="20">
        <f t="shared" si="10"/>
        <v>0</v>
      </c>
      <c r="AE17" s="13">
        <f t="shared" si="11"/>
        <v>13.750000000000002</v>
      </c>
      <c r="AF17" s="13">
        <f t="shared" si="12"/>
        <v>0.83333333333333337</v>
      </c>
      <c r="AG17" s="13">
        <f t="shared" si="13"/>
        <v>11.666666666666666</v>
      </c>
      <c r="AH17" s="13">
        <f t="shared" si="14"/>
        <v>73.75</v>
      </c>
    </row>
    <row r="18" spans="2:34">
      <c r="B18" s="9" t="s">
        <v>18</v>
      </c>
      <c r="C18" s="10">
        <v>3</v>
      </c>
      <c r="D18" s="10">
        <v>25</v>
      </c>
      <c r="E18" s="10">
        <v>20</v>
      </c>
      <c r="F18" s="10">
        <v>7</v>
      </c>
      <c r="G18" s="42">
        <v>2</v>
      </c>
      <c r="H18" s="53">
        <v>2</v>
      </c>
      <c r="I18" s="10">
        <v>16</v>
      </c>
      <c r="J18" s="10">
        <v>2</v>
      </c>
      <c r="K18" s="10">
        <v>5</v>
      </c>
      <c r="L18" s="54">
        <v>32</v>
      </c>
      <c r="M18" s="22">
        <v>1</v>
      </c>
      <c r="N18" s="10">
        <v>11</v>
      </c>
      <c r="O18" s="10">
        <v>2</v>
      </c>
      <c r="P18" s="10">
        <v>6</v>
      </c>
      <c r="Q18" s="10">
        <v>37</v>
      </c>
      <c r="S18" s="9" t="s">
        <v>18</v>
      </c>
      <c r="T18" s="13">
        <f t="shared" si="0"/>
        <v>5.2631578947368416</v>
      </c>
      <c r="U18" s="13">
        <f t="shared" si="1"/>
        <v>43.859649122807014</v>
      </c>
      <c r="V18" s="13">
        <f t="shared" si="2"/>
        <v>35.087719298245609</v>
      </c>
      <c r="W18" s="13">
        <f t="shared" si="3"/>
        <v>12.280701754385964</v>
      </c>
      <c r="X18" s="71">
        <f t="shared" si="4"/>
        <v>3.5087719298245612</v>
      </c>
      <c r="Y18" s="77">
        <f t="shared" si="5"/>
        <v>3.5087719298245612</v>
      </c>
      <c r="Z18" s="13">
        <f t="shared" si="6"/>
        <v>28.07017543859649</v>
      </c>
      <c r="AA18" s="13">
        <f t="shared" si="7"/>
        <v>3.5087719298245612</v>
      </c>
      <c r="AB18" s="13">
        <f t="shared" si="8"/>
        <v>8.7719298245614024</v>
      </c>
      <c r="AC18" s="78">
        <f t="shared" si="9"/>
        <v>56.140350877192979</v>
      </c>
      <c r="AD18" s="20">
        <f t="shared" si="10"/>
        <v>1.7543859649122806</v>
      </c>
      <c r="AE18" s="13">
        <f t="shared" si="11"/>
        <v>19.298245614035086</v>
      </c>
      <c r="AF18" s="13">
        <f t="shared" si="12"/>
        <v>3.5087719298245612</v>
      </c>
      <c r="AG18" s="13">
        <f t="shared" si="13"/>
        <v>10.526315789473683</v>
      </c>
      <c r="AH18" s="13">
        <f t="shared" si="14"/>
        <v>64.912280701754383</v>
      </c>
    </row>
    <row r="19" spans="2:34">
      <c r="B19" s="9" t="s">
        <v>20</v>
      </c>
      <c r="C19" s="10">
        <v>17</v>
      </c>
      <c r="D19" s="10">
        <v>97</v>
      </c>
      <c r="E19" s="10">
        <v>57</v>
      </c>
      <c r="F19" s="10">
        <v>15</v>
      </c>
      <c r="G19" s="42">
        <v>18</v>
      </c>
      <c r="H19" s="53">
        <v>19</v>
      </c>
      <c r="I19" s="10">
        <v>76</v>
      </c>
      <c r="J19" s="10">
        <v>18</v>
      </c>
      <c r="K19" s="10">
        <v>21</v>
      </c>
      <c r="L19" s="54">
        <v>70</v>
      </c>
      <c r="M19" s="22">
        <v>5</v>
      </c>
      <c r="N19" s="10">
        <v>37</v>
      </c>
      <c r="O19" s="10">
        <v>4</v>
      </c>
      <c r="P19" s="10">
        <v>11</v>
      </c>
      <c r="Q19" s="10">
        <v>147</v>
      </c>
      <c r="S19" s="9" t="s">
        <v>20</v>
      </c>
      <c r="T19" s="13">
        <f t="shared" si="0"/>
        <v>8.3333333333333321</v>
      </c>
      <c r="U19" s="13">
        <f t="shared" si="1"/>
        <v>47.549019607843135</v>
      </c>
      <c r="V19" s="13">
        <f t="shared" si="2"/>
        <v>27.941176470588236</v>
      </c>
      <c r="W19" s="13">
        <f t="shared" si="3"/>
        <v>7.3529411764705888</v>
      </c>
      <c r="X19" s="71">
        <f t="shared" si="4"/>
        <v>8.8235294117647065</v>
      </c>
      <c r="Y19" s="77">
        <f t="shared" si="5"/>
        <v>9.3137254901960791</v>
      </c>
      <c r="Z19" s="13">
        <f t="shared" si="6"/>
        <v>37.254901960784316</v>
      </c>
      <c r="AA19" s="13">
        <f t="shared" si="7"/>
        <v>8.8235294117647065</v>
      </c>
      <c r="AB19" s="13">
        <f t="shared" si="8"/>
        <v>10.294117647058822</v>
      </c>
      <c r="AC19" s="78">
        <f t="shared" si="9"/>
        <v>34.313725490196077</v>
      </c>
      <c r="AD19" s="20">
        <f t="shared" si="10"/>
        <v>2.4509803921568629</v>
      </c>
      <c r="AE19" s="13">
        <f t="shared" si="11"/>
        <v>18.137254901960784</v>
      </c>
      <c r="AF19" s="13">
        <f t="shared" si="12"/>
        <v>1.9607843137254901</v>
      </c>
      <c r="AG19" s="13">
        <f t="shared" si="13"/>
        <v>5.3921568627450984</v>
      </c>
      <c r="AH19" s="13">
        <f t="shared" si="14"/>
        <v>72.058823529411768</v>
      </c>
    </row>
    <row r="20" spans="2:34">
      <c r="B20" s="9" t="s">
        <v>22</v>
      </c>
      <c r="C20" s="10">
        <v>2</v>
      </c>
      <c r="D20" s="10">
        <v>14</v>
      </c>
      <c r="E20" s="10">
        <v>2</v>
      </c>
      <c r="F20" s="10">
        <v>2</v>
      </c>
      <c r="G20" s="42">
        <v>2</v>
      </c>
      <c r="H20" s="53">
        <v>1</v>
      </c>
      <c r="I20" s="10">
        <v>9</v>
      </c>
      <c r="J20" s="10">
        <v>1</v>
      </c>
      <c r="K20" s="10">
        <v>0</v>
      </c>
      <c r="L20" s="54">
        <v>11</v>
      </c>
      <c r="M20" s="22">
        <v>0</v>
      </c>
      <c r="N20" s="10">
        <v>4</v>
      </c>
      <c r="O20" s="10">
        <v>0</v>
      </c>
      <c r="P20" s="10">
        <v>1</v>
      </c>
      <c r="Q20" s="10">
        <v>17</v>
      </c>
      <c r="S20" s="9" t="s">
        <v>22</v>
      </c>
      <c r="T20" s="13">
        <f t="shared" si="0"/>
        <v>9.0909090909090917</v>
      </c>
      <c r="U20" s="13">
        <f t="shared" si="1"/>
        <v>63.636363636363633</v>
      </c>
      <c r="V20" s="13">
        <f t="shared" si="2"/>
        <v>9.0909090909090917</v>
      </c>
      <c r="W20" s="13">
        <f t="shared" si="3"/>
        <v>9.0909090909090917</v>
      </c>
      <c r="X20" s="71">
        <f t="shared" si="4"/>
        <v>9.0909090909090917</v>
      </c>
      <c r="Y20" s="77">
        <f t="shared" si="5"/>
        <v>4.5454545454545459</v>
      </c>
      <c r="Z20" s="13">
        <f t="shared" si="6"/>
        <v>40.909090909090914</v>
      </c>
      <c r="AA20" s="13">
        <f t="shared" si="7"/>
        <v>4.5454545454545459</v>
      </c>
      <c r="AB20" s="13">
        <f t="shared" si="8"/>
        <v>0</v>
      </c>
      <c r="AC20" s="78">
        <f t="shared" si="9"/>
        <v>50</v>
      </c>
      <c r="AD20" s="20">
        <f t="shared" si="10"/>
        <v>0</v>
      </c>
      <c r="AE20" s="13">
        <f t="shared" si="11"/>
        <v>18.181818181818183</v>
      </c>
      <c r="AF20" s="13">
        <f t="shared" si="12"/>
        <v>0</v>
      </c>
      <c r="AG20" s="13">
        <f t="shared" si="13"/>
        <v>4.5454545454545459</v>
      </c>
      <c r="AH20" s="13">
        <f t="shared" si="14"/>
        <v>77.272727272727266</v>
      </c>
    </row>
    <row r="21" spans="2:34">
      <c r="B21" s="9" t="s">
        <v>24</v>
      </c>
      <c r="C21" s="10">
        <v>9</v>
      </c>
      <c r="D21" s="10">
        <v>18</v>
      </c>
      <c r="E21" s="10">
        <v>24</v>
      </c>
      <c r="F21" s="10">
        <v>8</v>
      </c>
      <c r="G21" s="42">
        <v>2</v>
      </c>
      <c r="H21" s="53">
        <v>6</v>
      </c>
      <c r="I21" s="10">
        <v>14</v>
      </c>
      <c r="J21" s="10">
        <v>10</v>
      </c>
      <c r="K21" s="10">
        <v>6</v>
      </c>
      <c r="L21" s="54">
        <v>25</v>
      </c>
      <c r="M21" s="22">
        <v>4</v>
      </c>
      <c r="N21" s="10">
        <v>4</v>
      </c>
      <c r="O21" s="10">
        <v>9</v>
      </c>
      <c r="P21" s="10">
        <v>7</v>
      </c>
      <c r="Q21" s="10">
        <v>37</v>
      </c>
      <c r="S21" s="9" t="s">
        <v>24</v>
      </c>
      <c r="T21" s="13">
        <f t="shared" si="0"/>
        <v>14.754098360655737</v>
      </c>
      <c r="U21" s="13">
        <f t="shared" si="1"/>
        <v>29.508196721311474</v>
      </c>
      <c r="V21" s="13">
        <f t="shared" si="2"/>
        <v>39.344262295081968</v>
      </c>
      <c r="W21" s="13">
        <f t="shared" si="3"/>
        <v>13.114754098360656</v>
      </c>
      <c r="X21" s="71">
        <f t="shared" si="4"/>
        <v>3.278688524590164</v>
      </c>
      <c r="Y21" s="77">
        <f t="shared" si="5"/>
        <v>9.8360655737704921</v>
      </c>
      <c r="Z21" s="13">
        <f t="shared" si="6"/>
        <v>22.950819672131146</v>
      </c>
      <c r="AA21" s="13">
        <f t="shared" si="7"/>
        <v>16.393442622950818</v>
      </c>
      <c r="AB21" s="13">
        <f t="shared" si="8"/>
        <v>9.8360655737704921</v>
      </c>
      <c r="AC21" s="78">
        <f t="shared" si="9"/>
        <v>40.983606557377051</v>
      </c>
      <c r="AD21" s="20">
        <f t="shared" si="10"/>
        <v>6.557377049180328</v>
      </c>
      <c r="AE21" s="13">
        <f t="shared" si="11"/>
        <v>6.557377049180328</v>
      </c>
      <c r="AF21" s="13">
        <f t="shared" si="12"/>
        <v>14.754098360655737</v>
      </c>
      <c r="AG21" s="13">
        <f t="shared" si="13"/>
        <v>11.475409836065573</v>
      </c>
      <c r="AH21" s="13">
        <f t="shared" si="14"/>
        <v>60.655737704918032</v>
      </c>
    </row>
    <row r="22" spans="2:34">
      <c r="B22" s="9" t="s">
        <v>26</v>
      </c>
      <c r="C22" s="10">
        <v>0</v>
      </c>
      <c r="D22" s="10">
        <v>3</v>
      </c>
      <c r="E22" s="10">
        <v>6</v>
      </c>
      <c r="F22" s="10">
        <v>3</v>
      </c>
      <c r="G22" s="42">
        <v>1</v>
      </c>
      <c r="H22" s="53">
        <v>0</v>
      </c>
      <c r="I22" s="10">
        <v>1</v>
      </c>
      <c r="J22" s="10">
        <v>1</v>
      </c>
      <c r="K22" s="10">
        <v>2</v>
      </c>
      <c r="L22" s="54">
        <v>9</v>
      </c>
      <c r="M22" s="22">
        <v>0</v>
      </c>
      <c r="N22" s="10">
        <v>0</v>
      </c>
      <c r="O22" s="10">
        <v>0</v>
      </c>
      <c r="P22" s="10">
        <v>2</v>
      </c>
      <c r="Q22" s="10">
        <v>11</v>
      </c>
      <c r="S22" s="9" t="s">
        <v>26</v>
      </c>
      <c r="T22" s="13">
        <f t="shared" si="0"/>
        <v>0</v>
      </c>
      <c r="U22" s="13">
        <f t="shared" si="1"/>
        <v>23.076923076923077</v>
      </c>
      <c r="V22" s="13">
        <f t="shared" si="2"/>
        <v>46.153846153846153</v>
      </c>
      <c r="W22" s="13">
        <f t="shared" si="3"/>
        <v>23.076923076923077</v>
      </c>
      <c r="X22" s="71">
        <f t="shared" si="4"/>
        <v>7.6923076923076925</v>
      </c>
      <c r="Y22" s="77">
        <f t="shared" si="5"/>
        <v>0</v>
      </c>
      <c r="Z22" s="13">
        <f t="shared" si="6"/>
        <v>7.6923076923076925</v>
      </c>
      <c r="AA22" s="13">
        <f t="shared" si="7"/>
        <v>7.6923076923076925</v>
      </c>
      <c r="AB22" s="13">
        <f t="shared" si="8"/>
        <v>15.384615384615385</v>
      </c>
      <c r="AC22" s="78">
        <f t="shared" si="9"/>
        <v>69.230769230769226</v>
      </c>
      <c r="AD22" s="20">
        <f t="shared" si="10"/>
        <v>0</v>
      </c>
      <c r="AE22" s="13">
        <f t="shared" si="11"/>
        <v>0</v>
      </c>
      <c r="AF22" s="13">
        <f t="shared" si="12"/>
        <v>0</v>
      </c>
      <c r="AG22" s="13">
        <f t="shared" si="13"/>
        <v>15.384615384615385</v>
      </c>
      <c r="AH22" s="13">
        <f t="shared" si="14"/>
        <v>84.615384615384613</v>
      </c>
    </row>
    <row r="23" spans="2:34">
      <c r="B23" s="9" t="s">
        <v>28</v>
      </c>
      <c r="C23" s="10">
        <v>15</v>
      </c>
      <c r="D23" s="10">
        <v>43</v>
      </c>
      <c r="E23" s="10">
        <v>25</v>
      </c>
      <c r="F23" s="10">
        <v>14</v>
      </c>
      <c r="G23" s="42">
        <v>7</v>
      </c>
      <c r="H23" s="53">
        <v>8</v>
      </c>
      <c r="I23" s="10">
        <v>23</v>
      </c>
      <c r="J23" s="10">
        <v>8</v>
      </c>
      <c r="K23" s="10">
        <v>9</v>
      </c>
      <c r="L23" s="54">
        <v>56</v>
      </c>
      <c r="M23" s="22">
        <v>4</v>
      </c>
      <c r="N23" s="10">
        <v>20</v>
      </c>
      <c r="O23" s="10">
        <v>2</v>
      </c>
      <c r="P23" s="10">
        <v>11</v>
      </c>
      <c r="Q23" s="10">
        <v>67</v>
      </c>
      <c r="S23" s="9" t="s">
        <v>28</v>
      </c>
      <c r="T23" s="13">
        <f t="shared" si="0"/>
        <v>14.423076923076922</v>
      </c>
      <c r="U23" s="13">
        <f t="shared" si="1"/>
        <v>41.346153846153847</v>
      </c>
      <c r="V23" s="13">
        <f t="shared" si="2"/>
        <v>24.03846153846154</v>
      </c>
      <c r="W23" s="13">
        <f t="shared" si="3"/>
        <v>13.461538461538462</v>
      </c>
      <c r="X23" s="71">
        <f t="shared" si="4"/>
        <v>6.7307692307692308</v>
      </c>
      <c r="Y23" s="77">
        <f t="shared" si="5"/>
        <v>7.6923076923076925</v>
      </c>
      <c r="Z23" s="13">
        <f t="shared" si="6"/>
        <v>22.115384615384613</v>
      </c>
      <c r="AA23" s="13">
        <f t="shared" si="7"/>
        <v>7.6923076923076925</v>
      </c>
      <c r="AB23" s="13">
        <f t="shared" si="8"/>
        <v>8.6538461538461533</v>
      </c>
      <c r="AC23" s="78">
        <f t="shared" si="9"/>
        <v>53.846153846153847</v>
      </c>
      <c r="AD23" s="20">
        <f t="shared" si="10"/>
        <v>3.8461538461538463</v>
      </c>
      <c r="AE23" s="13">
        <f t="shared" si="11"/>
        <v>19.230769230769234</v>
      </c>
      <c r="AF23" s="13">
        <f t="shared" si="12"/>
        <v>1.9230769230769231</v>
      </c>
      <c r="AG23" s="13">
        <f t="shared" si="13"/>
        <v>10.576923076923077</v>
      </c>
      <c r="AH23" s="13">
        <f t="shared" si="14"/>
        <v>64.423076923076934</v>
      </c>
    </row>
    <row r="24" spans="2:34">
      <c r="B24" s="4" t="s">
        <v>30</v>
      </c>
      <c r="C24" s="15"/>
      <c r="D24" s="15"/>
      <c r="E24" s="15"/>
      <c r="F24" s="15"/>
      <c r="G24" s="200"/>
      <c r="H24" s="201"/>
      <c r="I24" s="15"/>
      <c r="J24" s="15"/>
      <c r="K24" s="15"/>
      <c r="L24" s="195"/>
      <c r="M24" s="15"/>
      <c r="N24" s="15"/>
      <c r="O24" s="15"/>
      <c r="P24" s="15"/>
      <c r="Q24" s="15"/>
      <c r="S24" s="4" t="s">
        <v>30</v>
      </c>
      <c r="T24" s="15"/>
      <c r="U24" s="15"/>
      <c r="V24" s="15"/>
      <c r="W24" s="15"/>
      <c r="X24" s="200"/>
      <c r="Y24" s="201"/>
      <c r="Z24" s="15"/>
      <c r="AA24" s="15"/>
      <c r="AB24" s="15"/>
      <c r="AC24" s="195"/>
      <c r="AD24" s="15"/>
      <c r="AE24" s="15"/>
      <c r="AF24" s="15"/>
      <c r="AG24" s="15"/>
      <c r="AH24" s="15"/>
    </row>
    <row r="25" spans="2:34">
      <c r="B25" s="9" t="s">
        <v>31</v>
      </c>
      <c r="C25" s="10">
        <v>47</v>
      </c>
      <c r="D25" s="10">
        <v>207</v>
      </c>
      <c r="E25" s="10">
        <v>130</v>
      </c>
      <c r="F25" s="10">
        <v>48</v>
      </c>
      <c r="G25" s="42">
        <v>31</v>
      </c>
      <c r="H25" s="53">
        <v>39</v>
      </c>
      <c r="I25" s="10">
        <v>142</v>
      </c>
      <c r="J25" s="10">
        <v>36</v>
      </c>
      <c r="K25" s="10">
        <v>43</v>
      </c>
      <c r="L25" s="54">
        <v>203</v>
      </c>
      <c r="M25" s="22">
        <v>12</v>
      </c>
      <c r="N25" s="10">
        <v>78</v>
      </c>
      <c r="O25" s="10">
        <v>17</v>
      </c>
      <c r="P25" s="10">
        <v>42</v>
      </c>
      <c r="Q25" s="10">
        <v>314</v>
      </c>
      <c r="S25" s="9" t="s">
        <v>31</v>
      </c>
      <c r="T25" s="32">
        <f t="shared" ref="T25:T26" si="15">C25/(C25+D25+E25+F25+G25)*100</f>
        <v>10.151187904967603</v>
      </c>
      <c r="U25" s="32">
        <f t="shared" ref="U25:U26" si="16">D25/(D25+E25+F25+G25+C25)*100</f>
        <v>44.708423326133911</v>
      </c>
      <c r="V25" s="32">
        <f t="shared" ref="V25:V26" si="17">E25/(E25+F25+G25+D25+C25)*100</f>
        <v>28.077753779697623</v>
      </c>
      <c r="W25" s="32">
        <f t="shared" ref="W25:W26" si="18">F25/(F25+G25+E25+D25+C25)*100</f>
        <v>10.367170626349893</v>
      </c>
      <c r="X25" s="88">
        <f t="shared" ref="X25:X26" si="19">G25/(C25+D25+E25+F25+G25)*100</f>
        <v>6.6954643628509727</v>
      </c>
      <c r="Y25" s="197">
        <f t="shared" ref="Y25:Y26" si="20">H25/(H25+I25+J25+K25+L25)*100</f>
        <v>8.4233261339092866</v>
      </c>
      <c r="Z25" s="32">
        <f t="shared" ref="Z25:Z26" si="21">I25/(I25+J25+K25+L25+H25)*100</f>
        <v>30.669546436285096</v>
      </c>
      <c r="AA25" s="32">
        <f t="shared" ref="AA25:AA26" si="22">J25/(J25+K25+L25+I25+H25)*100</f>
        <v>7.7753779697624186</v>
      </c>
      <c r="AB25" s="32">
        <f t="shared" ref="AB25:AB26" si="23">K25/(K25+L25+J25+I25+H25)*100</f>
        <v>9.2872570194384458</v>
      </c>
      <c r="AC25" s="198">
        <f t="shared" ref="AC25:AC26" si="24">L25/(H25+I25+J25+K25+L25)*100</f>
        <v>43.844492440604753</v>
      </c>
      <c r="AD25" s="34">
        <f t="shared" ref="AD25:AD26" si="25">M25/(M25+N25+O25+P25+Q25)*100</f>
        <v>2.5917926565874732</v>
      </c>
      <c r="AE25" s="32">
        <f t="shared" ref="AE25:AE26" si="26">N25/(N25+O25+P25+Q25+M25)*100</f>
        <v>16.846652267818573</v>
      </c>
      <c r="AF25" s="32">
        <f t="shared" ref="AF25:AF26" si="27">O25/(O25+P25+Q25+N25+M25)*100</f>
        <v>3.6717062634989204</v>
      </c>
      <c r="AG25" s="32">
        <f t="shared" ref="AG25:AG26" si="28">P25/(P25+Q25+O25+N25+M25)*100</f>
        <v>9.0712742980561565</v>
      </c>
      <c r="AH25" s="32">
        <f t="shared" ref="AH25:AH26" si="29">Q25/(M25+N25+O25+P25+Q25)*100</f>
        <v>67.818574514038872</v>
      </c>
    </row>
    <row r="26" spans="2:34">
      <c r="B26" s="9" t="s">
        <v>33</v>
      </c>
      <c r="C26" s="10">
        <v>26</v>
      </c>
      <c r="D26" s="10">
        <v>121</v>
      </c>
      <c r="E26" s="10">
        <v>65</v>
      </c>
      <c r="F26" s="10">
        <v>18</v>
      </c>
      <c r="G26" s="42">
        <v>8</v>
      </c>
      <c r="H26" s="53">
        <v>14</v>
      </c>
      <c r="I26" s="10">
        <v>81</v>
      </c>
      <c r="J26" s="10">
        <v>11</v>
      </c>
      <c r="K26" s="10">
        <v>21</v>
      </c>
      <c r="L26" s="54">
        <v>111</v>
      </c>
      <c r="M26" s="22">
        <v>2</v>
      </c>
      <c r="N26" s="10">
        <v>31</v>
      </c>
      <c r="O26" s="10">
        <v>2</v>
      </c>
      <c r="P26" s="10">
        <v>24</v>
      </c>
      <c r="Q26" s="10">
        <v>179</v>
      </c>
      <c r="S26" s="9" t="s">
        <v>33</v>
      </c>
      <c r="T26" s="32">
        <f t="shared" si="15"/>
        <v>10.92436974789916</v>
      </c>
      <c r="U26" s="32">
        <f t="shared" si="16"/>
        <v>50.840336134453779</v>
      </c>
      <c r="V26" s="32">
        <f t="shared" si="17"/>
        <v>27.310924369747898</v>
      </c>
      <c r="W26" s="32">
        <f t="shared" si="18"/>
        <v>7.5630252100840334</v>
      </c>
      <c r="X26" s="88">
        <f t="shared" si="19"/>
        <v>3.3613445378151261</v>
      </c>
      <c r="Y26" s="197">
        <f t="shared" si="20"/>
        <v>5.8823529411764701</v>
      </c>
      <c r="Z26" s="32">
        <f t="shared" si="21"/>
        <v>34.033613445378151</v>
      </c>
      <c r="AA26" s="32">
        <f t="shared" si="22"/>
        <v>4.6218487394957988</v>
      </c>
      <c r="AB26" s="32">
        <f t="shared" si="23"/>
        <v>8.8235294117647065</v>
      </c>
      <c r="AC26" s="198">
        <f t="shared" si="24"/>
        <v>46.638655462184872</v>
      </c>
      <c r="AD26" s="34">
        <f t="shared" si="25"/>
        <v>0.84033613445378152</v>
      </c>
      <c r="AE26" s="32">
        <f t="shared" si="26"/>
        <v>13.025210084033615</v>
      </c>
      <c r="AF26" s="32">
        <f t="shared" si="27"/>
        <v>0.84033613445378152</v>
      </c>
      <c r="AG26" s="32">
        <f t="shared" si="28"/>
        <v>10.084033613445378</v>
      </c>
      <c r="AH26" s="32">
        <f t="shared" si="29"/>
        <v>75.210084033613441</v>
      </c>
    </row>
  </sheetData>
  <mergeCells count="8">
    <mergeCell ref="AD7:AH7"/>
    <mergeCell ref="B7:B8"/>
    <mergeCell ref="C7:G7"/>
    <mergeCell ref="H7:L7"/>
    <mergeCell ref="M7:Q7"/>
    <mergeCell ref="S7:S8"/>
    <mergeCell ref="T7:X7"/>
    <mergeCell ref="Y7:AC7"/>
  </mergeCells>
  <hyperlinks>
    <hyperlink ref="B3" location="Index!A1" display="&lt;&lt; back"/>
  </hyperlinks>
  <pageMargins left="0.70866141732283472" right="0.70866141732283472" top="0.74803149606299213" bottom="0.74803149606299213" header="0.31496062992125984" footer="0.31496062992125984"/>
  <pageSetup paperSize="9" scale="66" orientation="landscape" verticalDpi="0" r:id="rId1"/>
  <colBreaks count="1" manualBreakCount="1">
    <brk id="18" max="1048575" man="1"/>
  </colBreaks>
</worksheet>
</file>

<file path=xl/worksheets/sheet18.xml><?xml version="1.0" encoding="utf-8"?>
<worksheet xmlns="http://schemas.openxmlformats.org/spreadsheetml/2006/main" xmlns:r="http://schemas.openxmlformats.org/officeDocument/2006/relationships">
  <dimension ref="B1:C23"/>
  <sheetViews>
    <sheetView showGridLines="0" zoomScaleNormal="100" workbookViewId="0">
      <selection activeCell="B1" sqref="B1"/>
    </sheetView>
  </sheetViews>
  <sheetFormatPr defaultRowHeight="15"/>
  <cols>
    <col min="1" max="1" width="3.5703125" customWidth="1"/>
    <col min="2" max="2" width="27.5703125" bestFit="1" customWidth="1"/>
    <col min="3" max="3" width="102.140625" bestFit="1" customWidth="1"/>
  </cols>
  <sheetData>
    <row r="1" spans="2:3" ht="18">
      <c r="B1" s="1" t="s">
        <v>4</v>
      </c>
    </row>
    <row r="2" spans="2:3" ht="21">
      <c r="B2" s="1" t="s">
        <v>121</v>
      </c>
    </row>
    <row r="3" spans="2:3">
      <c r="B3" s="203" t="s">
        <v>5</v>
      </c>
    </row>
    <row r="4" spans="2:3" ht="18">
      <c r="B4" s="1" t="s">
        <v>35</v>
      </c>
    </row>
    <row r="5" spans="2:3" ht="8.25" customHeight="1"/>
    <row r="6" spans="2:3">
      <c r="B6" s="290" t="s">
        <v>7</v>
      </c>
      <c r="C6" s="291"/>
    </row>
    <row r="7" spans="2:3">
      <c r="B7" s="9" t="s">
        <v>1</v>
      </c>
      <c r="C7" s="25" t="s">
        <v>8</v>
      </c>
    </row>
    <row r="8" spans="2:3">
      <c r="B8" s="9" t="s">
        <v>9</v>
      </c>
      <c r="C8" s="25" t="s">
        <v>10</v>
      </c>
    </row>
    <row r="9" spans="2:3">
      <c r="B9" s="9" t="s">
        <v>11</v>
      </c>
      <c r="C9" s="25" t="s">
        <v>12</v>
      </c>
    </row>
    <row r="10" spans="2:3">
      <c r="B10" s="9" t="s">
        <v>13</v>
      </c>
      <c r="C10" s="25" t="s">
        <v>14</v>
      </c>
    </row>
    <row r="11" spans="2:3">
      <c r="B11" s="29"/>
      <c r="C11" s="30"/>
    </row>
    <row r="12" spans="2:3">
      <c r="B12" s="292" t="s">
        <v>15</v>
      </c>
      <c r="C12" s="293"/>
    </row>
    <row r="13" spans="2:3">
      <c r="B13" s="9" t="s">
        <v>16</v>
      </c>
      <c r="C13" s="25" t="s">
        <v>17</v>
      </c>
    </row>
    <row r="14" spans="2:3">
      <c r="B14" s="9" t="s">
        <v>18</v>
      </c>
      <c r="C14" s="25" t="s">
        <v>19</v>
      </c>
    </row>
    <row r="15" spans="2:3">
      <c r="B15" s="9" t="s">
        <v>20</v>
      </c>
      <c r="C15" s="25" t="s">
        <v>21</v>
      </c>
    </row>
    <row r="16" spans="2:3">
      <c r="B16" s="9" t="s">
        <v>22</v>
      </c>
      <c r="C16" s="25" t="s">
        <v>23</v>
      </c>
    </row>
    <row r="17" spans="2:3">
      <c r="B17" s="9" t="s">
        <v>24</v>
      </c>
      <c r="C17" s="25" t="s">
        <v>25</v>
      </c>
    </row>
    <row r="18" spans="2:3">
      <c r="B18" s="9" t="s">
        <v>26</v>
      </c>
      <c r="C18" s="25" t="s">
        <v>27</v>
      </c>
    </row>
    <row r="19" spans="2:3">
      <c r="B19" s="9" t="s">
        <v>28</v>
      </c>
      <c r="C19" s="25" t="s">
        <v>29</v>
      </c>
    </row>
    <row r="20" spans="2:3">
      <c r="B20" s="204"/>
      <c r="C20" s="205"/>
    </row>
    <row r="21" spans="2:3">
      <c r="B21" s="292" t="s">
        <v>30</v>
      </c>
      <c r="C21" s="293"/>
    </row>
    <row r="22" spans="2:3" ht="69.95" customHeight="1">
      <c r="B22" s="9" t="s">
        <v>31</v>
      </c>
      <c r="C22" s="31" t="s">
        <v>32</v>
      </c>
    </row>
    <row r="23" spans="2:3" ht="69.95" customHeight="1">
      <c r="B23" s="9" t="s">
        <v>33</v>
      </c>
      <c r="C23" s="31" t="s">
        <v>34</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2.xml><?xml version="1.0" encoding="utf-8"?>
<worksheet xmlns="http://schemas.openxmlformats.org/spreadsheetml/2006/main" xmlns:r="http://schemas.openxmlformats.org/officeDocument/2006/relationships">
  <dimension ref="A1:X26"/>
  <sheetViews>
    <sheetView showGridLines="0" zoomScaleNormal="100" workbookViewId="0">
      <selection activeCell="B1" sqref="B1"/>
    </sheetView>
  </sheetViews>
  <sheetFormatPr defaultRowHeight="15"/>
  <cols>
    <col min="1" max="1" width="3.42578125" customWidth="1"/>
    <col min="2" max="2" width="28.28515625" customWidth="1"/>
    <col min="3" max="11" width="10.7109375" customWidth="1"/>
    <col min="12" max="12" width="3.42578125" customWidth="1"/>
    <col min="13" max="13" width="27.7109375" customWidth="1"/>
    <col min="20" max="20" width="3.42578125" customWidth="1"/>
    <col min="21" max="21" width="27.5703125" bestFit="1" customWidth="1"/>
  </cols>
  <sheetData>
    <row r="1" spans="1:24" ht="18">
      <c r="B1" s="1" t="s">
        <v>4</v>
      </c>
    </row>
    <row r="2" spans="1:24" ht="21">
      <c r="A2" s="23"/>
      <c r="B2" s="1" t="s">
        <v>121</v>
      </c>
    </row>
    <row r="3" spans="1:24">
      <c r="B3" s="203" t="s">
        <v>5</v>
      </c>
    </row>
    <row r="4" spans="1:24" ht="18" customHeight="1">
      <c r="B4" s="1" t="s">
        <v>47</v>
      </c>
      <c r="C4" s="1"/>
      <c r="D4" s="1"/>
      <c r="E4" s="1"/>
      <c r="F4" s="1"/>
      <c r="G4" s="1"/>
      <c r="H4" s="1"/>
      <c r="I4" s="1"/>
      <c r="J4" s="1"/>
      <c r="K4" s="1"/>
    </row>
    <row r="5" spans="1:24">
      <c r="B5" s="2"/>
      <c r="M5" s="2" t="s">
        <v>46</v>
      </c>
      <c r="U5" s="2" t="s">
        <v>46</v>
      </c>
    </row>
    <row r="6" spans="1:24" ht="15" customHeight="1">
      <c r="B6" s="258" t="s">
        <v>36</v>
      </c>
      <c r="C6" s="267" t="s">
        <v>37</v>
      </c>
      <c r="D6" s="267"/>
      <c r="E6" s="268"/>
      <c r="F6" s="261" t="s">
        <v>38</v>
      </c>
      <c r="G6" s="262"/>
      <c r="H6" s="262"/>
      <c r="I6" s="261" t="s">
        <v>39</v>
      </c>
      <c r="J6" s="262"/>
      <c r="K6" s="263"/>
      <c r="M6" s="258" t="s">
        <v>36</v>
      </c>
      <c r="N6" s="269" t="s">
        <v>37</v>
      </c>
      <c r="O6" s="267"/>
      <c r="P6" s="268"/>
      <c r="Q6" s="261" t="s">
        <v>38</v>
      </c>
      <c r="R6" s="262"/>
      <c r="S6" s="263"/>
      <c r="U6" s="258" t="s">
        <v>36</v>
      </c>
      <c r="V6" s="261" t="s">
        <v>45</v>
      </c>
      <c r="W6" s="262"/>
      <c r="X6" s="263"/>
    </row>
    <row r="7" spans="1:24" ht="27" customHeight="1">
      <c r="B7" s="259"/>
      <c r="C7" s="202" t="s">
        <v>40</v>
      </c>
      <c r="D7" s="3" t="s">
        <v>41</v>
      </c>
      <c r="E7" s="3" t="s">
        <v>42</v>
      </c>
      <c r="F7" s="202" t="s">
        <v>40</v>
      </c>
      <c r="G7" s="3" t="s">
        <v>41</v>
      </c>
      <c r="H7" s="3" t="s">
        <v>42</v>
      </c>
      <c r="I7" s="202" t="s">
        <v>40</v>
      </c>
      <c r="J7" s="3" t="s">
        <v>41</v>
      </c>
      <c r="K7" s="3" t="s">
        <v>42</v>
      </c>
      <c r="M7" s="259"/>
      <c r="N7" s="202" t="s">
        <v>40</v>
      </c>
      <c r="O7" s="3" t="s">
        <v>41</v>
      </c>
      <c r="P7" s="3" t="s">
        <v>42</v>
      </c>
      <c r="Q7" s="202" t="s">
        <v>40</v>
      </c>
      <c r="R7" s="3" t="s">
        <v>41</v>
      </c>
      <c r="S7" s="3" t="s">
        <v>42</v>
      </c>
      <c r="U7" s="259"/>
      <c r="V7" s="202" t="s">
        <v>40</v>
      </c>
      <c r="W7" s="3" t="s">
        <v>41</v>
      </c>
      <c r="X7" s="3" t="s">
        <v>42</v>
      </c>
    </row>
    <row r="8" spans="1:24">
      <c r="B8" s="260"/>
      <c r="C8" s="264" t="s">
        <v>43</v>
      </c>
      <c r="D8" s="266"/>
      <c r="E8" s="14" t="s">
        <v>44</v>
      </c>
      <c r="F8" s="264" t="s">
        <v>43</v>
      </c>
      <c r="G8" s="266"/>
      <c r="H8" s="14" t="s">
        <v>44</v>
      </c>
      <c r="I8" s="264" t="s">
        <v>2</v>
      </c>
      <c r="J8" s="265"/>
      <c r="K8" s="266"/>
      <c r="M8" s="260"/>
      <c r="N8" s="264" t="s">
        <v>2</v>
      </c>
      <c r="O8" s="265"/>
      <c r="P8" s="266"/>
      <c r="Q8" s="264" t="s">
        <v>2</v>
      </c>
      <c r="R8" s="265"/>
      <c r="S8" s="266"/>
      <c r="U8" s="260"/>
      <c r="V8" s="264" t="s">
        <v>2</v>
      </c>
      <c r="W8" s="265"/>
      <c r="X8" s="266"/>
    </row>
    <row r="9" spans="1:24">
      <c r="B9" s="4" t="s">
        <v>0</v>
      </c>
      <c r="C9" s="5"/>
      <c r="D9" s="5"/>
      <c r="E9" s="5"/>
      <c r="F9" s="5"/>
      <c r="G9" s="5"/>
      <c r="H9" s="5"/>
      <c r="I9" s="5"/>
      <c r="J9" s="5"/>
      <c r="K9" s="5"/>
      <c r="M9" s="4" t="s">
        <v>0</v>
      </c>
      <c r="N9" s="5"/>
      <c r="O9" s="5"/>
      <c r="P9" s="5"/>
      <c r="Q9" s="5"/>
      <c r="R9" s="5"/>
      <c r="S9" s="5"/>
      <c r="U9" s="4" t="s">
        <v>0</v>
      </c>
      <c r="V9" s="5"/>
      <c r="W9" s="5"/>
      <c r="X9" s="5"/>
    </row>
    <row r="10" spans="1:24">
      <c r="B10" s="6" t="s">
        <v>0</v>
      </c>
      <c r="C10" s="7">
        <v>8883</v>
      </c>
      <c r="D10" s="7">
        <v>1138424</v>
      </c>
      <c r="E10" s="7">
        <v>207599.19500599999</v>
      </c>
      <c r="F10" s="7">
        <v>5313</v>
      </c>
      <c r="G10" s="7">
        <v>734547</v>
      </c>
      <c r="H10" s="7">
        <v>157508.94781300001</v>
      </c>
      <c r="I10" s="11">
        <f>F10/C10*100</f>
        <v>59.810874704491724</v>
      </c>
      <c r="J10" s="11">
        <f t="shared" ref="J10:K10" si="0">G10/D10*100</f>
        <v>64.523147790278486</v>
      </c>
      <c r="K10" s="11">
        <f t="shared" si="0"/>
        <v>75.871656346474609</v>
      </c>
      <c r="M10" s="6" t="s">
        <v>0</v>
      </c>
      <c r="N10" s="11">
        <f>SUM(N12:N15)</f>
        <v>100</v>
      </c>
      <c r="O10" s="11">
        <f t="shared" ref="O10:S10" si="1">SUM(O12:O15)</f>
        <v>100</v>
      </c>
      <c r="P10" s="11">
        <f t="shared" si="1"/>
        <v>100</v>
      </c>
      <c r="Q10" s="11">
        <f t="shared" si="1"/>
        <v>100</v>
      </c>
      <c r="R10" s="11">
        <f t="shared" si="1"/>
        <v>100</v>
      </c>
      <c r="S10" s="11">
        <f t="shared" si="1"/>
        <v>99.999999999999986</v>
      </c>
      <c r="U10" s="6" t="s">
        <v>0</v>
      </c>
      <c r="V10" s="11">
        <f>F10/C10*100</f>
        <v>59.810874704491724</v>
      </c>
      <c r="W10" s="11">
        <f t="shared" ref="W10:X10" si="2">G10/D10*100</f>
        <v>64.523147790278486</v>
      </c>
      <c r="X10" s="11">
        <f t="shared" si="2"/>
        <v>75.871656346474609</v>
      </c>
    </row>
    <row r="11" spans="1:24">
      <c r="B11" s="4" t="s">
        <v>7</v>
      </c>
      <c r="C11" s="8"/>
      <c r="D11" s="8"/>
      <c r="E11" s="8"/>
      <c r="F11" s="8"/>
      <c r="G11" s="8"/>
      <c r="H11" s="8"/>
      <c r="I11" s="12"/>
      <c r="J11" s="12"/>
      <c r="K11" s="12"/>
      <c r="M11" s="4" t="s">
        <v>7</v>
      </c>
      <c r="N11" s="12"/>
      <c r="O11" s="12"/>
      <c r="P11" s="12"/>
      <c r="Q11" s="12"/>
      <c r="R11" s="12"/>
      <c r="S11" s="12"/>
      <c r="U11" s="4" t="s">
        <v>7</v>
      </c>
      <c r="V11" s="12"/>
      <c r="W11" s="12"/>
      <c r="X11" s="12"/>
    </row>
    <row r="12" spans="1:24">
      <c r="B12" s="9" t="s">
        <v>1</v>
      </c>
      <c r="C12" s="10">
        <v>1881</v>
      </c>
      <c r="D12" s="10">
        <v>9281</v>
      </c>
      <c r="E12" s="10">
        <v>1033.528879</v>
      </c>
      <c r="F12" s="10">
        <v>1102</v>
      </c>
      <c r="G12" s="10">
        <v>5471</v>
      </c>
      <c r="H12" s="10">
        <v>611.84376799999995</v>
      </c>
      <c r="I12" s="13">
        <f t="shared" ref="I12:I26" si="3">F12/C12*100</f>
        <v>58.585858585858588</v>
      </c>
      <c r="J12" s="13">
        <f t="shared" ref="J12:J26" si="4">G12/D12*100</f>
        <v>58.948389182200188</v>
      </c>
      <c r="K12" s="13">
        <f t="shared" ref="K12:K26" si="5">H12/E12*100</f>
        <v>59.19948444904557</v>
      </c>
      <c r="M12" s="9" t="s">
        <v>1</v>
      </c>
      <c r="N12" s="13">
        <f>C12/$C$10*100</f>
        <v>21.175278622087131</v>
      </c>
      <c r="O12" s="13">
        <f>D12/$D$10*100</f>
        <v>0.81524985418438123</v>
      </c>
      <c r="P12" s="13">
        <f>E12/$E$10*100</f>
        <v>0.49784821129490853</v>
      </c>
      <c r="Q12" s="13">
        <f>F12/$F$10*100</f>
        <v>20.741577263316394</v>
      </c>
      <c r="R12" s="13">
        <f>G12/$G$10*100</f>
        <v>0.74481278937903228</v>
      </c>
      <c r="S12" s="13">
        <f>H12/$H$10*100</f>
        <v>0.38845016520991665</v>
      </c>
      <c r="U12" s="9" t="s">
        <v>1</v>
      </c>
      <c r="V12" s="13">
        <f t="shared" ref="V12:V22" si="6">F12/C12*100</f>
        <v>58.585858585858588</v>
      </c>
      <c r="W12" s="13">
        <f t="shared" ref="W12:W23" si="7">G12/D12*100</f>
        <v>58.948389182200188</v>
      </c>
      <c r="X12" s="13">
        <f t="shared" ref="X12:X23" si="8">H12/E12*100</f>
        <v>59.19948444904557</v>
      </c>
    </row>
    <row r="13" spans="1:24">
      <c r="B13" s="9" t="s">
        <v>9</v>
      </c>
      <c r="C13" s="10">
        <v>3288</v>
      </c>
      <c r="D13" s="10">
        <v>69740</v>
      </c>
      <c r="E13" s="10">
        <v>9237.7493030000005</v>
      </c>
      <c r="F13" s="10">
        <v>1861</v>
      </c>
      <c r="G13" s="10">
        <v>40000</v>
      </c>
      <c r="H13" s="10">
        <v>5372.6277090000003</v>
      </c>
      <c r="I13" s="13">
        <f t="shared" si="3"/>
        <v>56.599756690997573</v>
      </c>
      <c r="J13" s="13">
        <f t="shared" si="4"/>
        <v>57.355893318038433</v>
      </c>
      <c r="K13" s="13">
        <f t="shared" si="5"/>
        <v>58.159488126130633</v>
      </c>
      <c r="M13" s="9" t="s">
        <v>9</v>
      </c>
      <c r="N13" s="13">
        <f t="shared" ref="N13:N15" si="9">C13/$C$10*100</f>
        <v>37.014522120905099</v>
      </c>
      <c r="O13" s="13">
        <f t="shared" ref="O13:O15" si="10">D13/$D$10*100</f>
        <v>6.126012803665418</v>
      </c>
      <c r="P13" s="13">
        <f t="shared" ref="P13:P15" si="11">E13/$E$10*100</f>
        <v>4.4498001558883757</v>
      </c>
      <c r="Q13" s="13">
        <f t="shared" ref="Q13:Q15" si="12">F13/$F$10*100</f>
        <v>35.027291549030679</v>
      </c>
      <c r="R13" s="13">
        <f t="shared" ref="R13:R15" si="13">G13/$G$10*100</f>
        <v>5.4455330972694735</v>
      </c>
      <c r="S13" s="13">
        <f t="shared" ref="S13:S15" si="14">H13/$H$10*100</f>
        <v>3.4109984122162804</v>
      </c>
      <c r="U13" s="9" t="s">
        <v>9</v>
      </c>
      <c r="V13" s="13">
        <f t="shared" si="6"/>
        <v>56.599756690997573</v>
      </c>
      <c r="W13" s="13">
        <f t="shared" si="7"/>
        <v>57.355893318038433</v>
      </c>
      <c r="X13" s="13">
        <f t="shared" si="8"/>
        <v>58.159488126130633</v>
      </c>
    </row>
    <row r="14" spans="1:24">
      <c r="B14" s="9" t="s">
        <v>11</v>
      </c>
      <c r="C14" s="10">
        <v>2554</v>
      </c>
      <c r="D14" s="10">
        <v>244873</v>
      </c>
      <c r="E14" s="10">
        <v>36792.325634000001</v>
      </c>
      <c r="F14" s="10">
        <v>1559</v>
      </c>
      <c r="G14" s="10">
        <v>148176</v>
      </c>
      <c r="H14" s="10">
        <v>22700.382618</v>
      </c>
      <c r="I14" s="13">
        <f t="shared" si="3"/>
        <v>61.041503523884103</v>
      </c>
      <c r="J14" s="13">
        <f t="shared" si="4"/>
        <v>60.511367116831991</v>
      </c>
      <c r="K14" s="13">
        <f t="shared" si="5"/>
        <v>61.698689133753604</v>
      </c>
      <c r="M14" s="9" t="s">
        <v>11</v>
      </c>
      <c r="N14" s="13">
        <f t="shared" si="9"/>
        <v>28.75154790048407</v>
      </c>
      <c r="O14" s="13">
        <f t="shared" si="10"/>
        <v>21.509824107713822</v>
      </c>
      <c r="P14" s="13">
        <f t="shared" si="11"/>
        <v>17.722768931226653</v>
      </c>
      <c r="Q14" s="13">
        <f t="shared" si="12"/>
        <v>29.343120647468474</v>
      </c>
      <c r="R14" s="13">
        <f t="shared" si="13"/>
        <v>20.172432805525037</v>
      </c>
      <c r="S14" s="13">
        <f t="shared" si="14"/>
        <v>14.412122570300367</v>
      </c>
      <c r="U14" s="9" t="s">
        <v>11</v>
      </c>
      <c r="V14" s="13">
        <f t="shared" si="6"/>
        <v>61.041503523884103</v>
      </c>
      <c r="W14" s="13">
        <f t="shared" si="7"/>
        <v>60.511367116831991</v>
      </c>
      <c r="X14" s="13">
        <f t="shared" si="8"/>
        <v>61.698689133753604</v>
      </c>
    </row>
    <row r="15" spans="1:24">
      <c r="B15" s="9" t="s">
        <v>13</v>
      </c>
      <c r="C15" s="10">
        <v>1160</v>
      </c>
      <c r="D15" s="10">
        <v>814530</v>
      </c>
      <c r="E15" s="10">
        <v>160535.59119000001</v>
      </c>
      <c r="F15" s="10">
        <v>791</v>
      </c>
      <c r="G15" s="10">
        <v>540900</v>
      </c>
      <c r="H15" s="10">
        <v>128824.093718</v>
      </c>
      <c r="I15" s="13">
        <f t="shared" si="3"/>
        <v>68.189655172413794</v>
      </c>
      <c r="J15" s="13">
        <f t="shared" si="4"/>
        <v>66.406393871312289</v>
      </c>
      <c r="K15" s="13">
        <f t="shared" si="5"/>
        <v>80.246438040977324</v>
      </c>
      <c r="M15" s="9" t="s">
        <v>13</v>
      </c>
      <c r="N15" s="13">
        <f t="shared" si="9"/>
        <v>13.058651356523695</v>
      </c>
      <c r="O15" s="13">
        <f t="shared" si="10"/>
        <v>71.54891323443637</v>
      </c>
      <c r="P15" s="13">
        <f t="shared" si="11"/>
        <v>77.32958270159007</v>
      </c>
      <c r="Q15" s="13">
        <f t="shared" si="12"/>
        <v>14.888010540184455</v>
      </c>
      <c r="R15" s="13">
        <f t="shared" si="13"/>
        <v>73.637221307826465</v>
      </c>
      <c r="S15" s="13">
        <f t="shared" si="14"/>
        <v>81.788428852273427</v>
      </c>
      <c r="U15" s="9" t="s">
        <v>13</v>
      </c>
      <c r="V15" s="13">
        <f t="shared" si="6"/>
        <v>68.189655172413794</v>
      </c>
      <c r="W15" s="13">
        <f t="shared" si="7"/>
        <v>66.406393871312289</v>
      </c>
      <c r="X15" s="13">
        <f t="shared" si="8"/>
        <v>80.246438040977324</v>
      </c>
    </row>
    <row r="16" spans="1:24">
      <c r="B16" s="4" t="s">
        <v>15</v>
      </c>
      <c r="C16" s="8"/>
      <c r="D16" s="8"/>
      <c r="E16" s="8"/>
      <c r="F16" s="8"/>
      <c r="G16" s="8"/>
      <c r="H16" s="8"/>
      <c r="I16" s="12"/>
      <c r="J16" s="12"/>
      <c r="K16" s="12"/>
      <c r="M16" s="4" t="s">
        <v>15</v>
      </c>
      <c r="N16" s="8"/>
      <c r="O16" s="8"/>
      <c r="P16" s="8"/>
      <c r="Q16" s="8"/>
      <c r="R16" s="8"/>
      <c r="S16" s="8"/>
      <c r="U16" s="4" t="s">
        <v>15</v>
      </c>
      <c r="V16" s="8"/>
      <c r="W16" s="8"/>
      <c r="X16" s="8"/>
    </row>
    <row r="17" spans="2:24">
      <c r="B17" s="9" t="s">
        <v>16</v>
      </c>
      <c r="C17" s="10">
        <v>2496</v>
      </c>
      <c r="D17" s="10">
        <v>331316</v>
      </c>
      <c r="E17" s="10">
        <v>84051.342176999999</v>
      </c>
      <c r="F17" s="10">
        <v>1545</v>
      </c>
      <c r="G17" s="10">
        <v>216144</v>
      </c>
      <c r="H17" s="10">
        <v>64288.409490999999</v>
      </c>
      <c r="I17" s="13">
        <f t="shared" si="3"/>
        <v>61.89903846153846</v>
      </c>
      <c r="J17" s="13">
        <f t="shared" si="4"/>
        <v>65.238020500066412</v>
      </c>
      <c r="K17" s="13">
        <f t="shared" si="5"/>
        <v>76.487070671183204</v>
      </c>
      <c r="M17" s="9" t="s">
        <v>16</v>
      </c>
      <c r="N17" s="13">
        <f>C17/$C$10*100</f>
        <v>28.098615332657882</v>
      </c>
      <c r="O17" s="13">
        <f>D17/$D$10*100</f>
        <v>29.103040694855341</v>
      </c>
      <c r="P17" s="13">
        <f>E17/$E$10*100</f>
        <v>40.487316039241271</v>
      </c>
      <c r="Q17" s="13">
        <f>F17/$F$10*100</f>
        <v>29.079616036137772</v>
      </c>
      <c r="R17" s="13">
        <f>G17/$G$10*100</f>
        <v>29.425482644405328</v>
      </c>
      <c r="S17" s="13">
        <f>H17/$H$10*100</f>
        <v>40.815718969391753</v>
      </c>
      <c r="U17" s="9" t="s">
        <v>16</v>
      </c>
      <c r="V17" s="13">
        <f t="shared" si="6"/>
        <v>61.89903846153846</v>
      </c>
      <c r="W17" s="13">
        <f t="shared" si="7"/>
        <v>65.238020500066412</v>
      </c>
      <c r="X17" s="13">
        <f t="shared" si="8"/>
        <v>76.487070671183204</v>
      </c>
    </row>
    <row r="18" spans="2:24">
      <c r="B18" s="9" t="s">
        <v>18</v>
      </c>
      <c r="C18" s="10">
        <v>1022</v>
      </c>
      <c r="D18" s="10">
        <v>66734</v>
      </c>
      <c r="E18" s="10">
        <v>8947.0154390000007</v>
      </c>
      <c r="F18" s="10">
        <v>605</v>
      </c>
      <c r="G18" s="10">
        <v>40537</v>
      </c>
      <c r="H18" s="10">
        <v>5468.1609779999999</v>
      </c>
      <c r="I18" s="13">
        <f t="shared" si="3"/>
        <v>59.197651663405097</v>
      </c>
      <c r="J18" s="13">
        <f t="shared" si="4"/>
        <v>60.744148410105794</v>
      </c>
      <c r="K18" s="13">
        <f t="shared" si="5"/>
        <v>61.117151471140986</v>
      </c>
      <c r="M18" s="9" t="s">
        <v>18</v>
      </c>
      <c r="N18" s="13">
        <f t="shared" ref="N18:N23" si="15">C18/$C$10*100</f>
        <v>11.505122143420015</v>
      </c>
      <c r="O18" s="13">
        <f t="shared" ref="O18:O23" si="16">D18/$D$10*100</f>
        <v>5.8619635566361916</v>
      </c>
      <c r="P18" s="13">
        <f t="shared" ref="P18:P23" si="17">E18/$E$10*100</f>
        <v>4.3097543989712559</v>
      </c>
      <c r="Q18" s="13">
        <f t="shared" ref="Q18:Q23" si="18">F18/$F$10*100</f>
        <v>11.387163561076605</v>
      </c>
      <c r="R18" s="13">
        <f t="shared" ref="R18:R23" si="19">G18/$G$10*100</f>
        <v>5.5186393791003159</v>
      </c>
      <c r="S18" s="13">
        <f t="shared" ref="S18:S23" si="20">H18/$H$10*100</f>
        <v>3.4716510102600564</v>
      </c>
      <c r="U18" s="9" t="s">
        <v>18</v>
      </c>
      <c r="V18" s="13">
        <f t="shared" si="6"/>
        <v>59.197651663405097</v>
      </c>
      <c r="W18" s="13">
        <f t="shared" si="7"/>
        <v>60.744148410105794</v>
      </c>
      <c r="X18" s="13">
        <f t="shared" si="8"/>
        <v>61.117151471140986</v>
      </c>
    </row>
    <row r="19" spans="2:24">
      <c r="B19" s="9" t="s">
        <v>20</v>
      </c>
      <c r="C19" s="10">
        <v>2710</v>
      </c>
      <c r="D19" s="10">
        <v>238856</v>
      </c>
      <c r="E19" s="10">
        <v>73928.042906000002</v>
      </c>
      <c r="F19" s="10">
        <v>1615</v>
      </c>
      <c r="G19" s="10">
        <v>190273</v>
      </c>
      <c r="H19" s="10">
        <v>60264.351259000003</v>
      </c>
      <c r="I19" s="13">
        <f t="shared" si="3"/>
        <v>59.594095940959413</v>
      </c>
      <c r="J19" s="13">
        <f t="shared" si="4"/>
        <v>79.660129952774895</v>
      </c>
      <c r="K19" s="13">
        <f t="shared" si="5"/>
        <v>81.517579649209054</v>
      </c>
      <c r="M19" s="9" t="s">
        <v>20</v>
      </c>
      <c r="N19" s="13">
        <f t="shared" si="15"/>
        <v>30.507711358775186</v>
      </c>
      <c r="O19" s="13">
        <f t="shared" si="16"/>
        <v>20.981286409984328</v>
      </c>
      <c r="P19" s="13">
        <f t="shared" si="17"/>
        <v>35.610948734104362</v>
      </c>
      <c r="Q19" s="13">
        <f t="shared" si="18"/>
        <v>30.397139092791264</v>
      </c>
      <c r="R19" s="13">
        <f t="shared" si="19"/>
        <v>25.903447975418864</v>
      </c>
      <c r="S19" s="13">
        <f t="shared" si="20"/>
        <v>38.260906504529437</v>
      </c>
      <c r="U19" s="9" t="s">
        <v>20</v>
      </c>
      <c r="V19" s="13">
        <f t="shared" si="6"/>
        <v>59.594095940959413</v>
      </c>
      <c r="W19" s="13">
        <f t="shared" si="7"/>
        <v>79.660129952774895</v>
      </c>
      <c r="X19" s="13">
        <f t="shared" si="8"/>
        <v>81.517579649209054</v>
      </c>
    </row>
    <row r="20" spans="2:24">
      <c r="B20" s="9" t="s">
        <v>22</v>
      </c>
      <c r="C20" s="10">
        <v>284</v>
      </c>
      <c r="D20" s="10">
        <v>75411</v>
      </c>
      <c r="E20" s="10">
        <v>12340.078489</v>
      </c>
      <c r="F20" s="10">
        <v>163</v>
      </c>
      <c r="G20" s="10">
        <v>55696</v>
      </c>
      <c r="H20" s="10">
        <v>9510.2610330000007</v>
      </c>
      <c r="I20" s="13">
        <f t="shared" si="3"/>
        <v>57.394366197183103</v>
      </c>
      <c r="J20" s="13">
        <f t="shared" si="4"/>
        <v>73.856599169882372</v>
      </c>
      <c r="K20" s="13">
        <f t="shared" si="5"/>
        <v>77.068075713436428</v>
      </c>
      <c r="M20" s="9" t="s">
        <v>22</v>
      </c>
      <c r="N20" s="13">
        <f t="shared" si="15"/>
        <v>3.197118090735112</v>
      </c>
      <c r="O20" s="13">
        <f t="shared" si="16"/>
        <v>6.6241576073589448</v>
      </c>
      <c r="P20" s="13">
        <f t="shared" si="17"/>
        <v>5.9441841711589243</v>
      </c>
      <c r="Q20" s="13">
        <f t="shared" si="18"/>
        <v>3.0679465462074158</v>
      </c>
      <c r="R20" s="13">
        <f t="shared" si="19"/>
        <v>7.5823602846380149</v>
      </c>
      <c r="S20" s="13">
        <f t="shared" si="20"/>
        <v>6.0379179500906242</v>
      </c>
      <c r="U20" s="9" t="s">
        <v>22</v>
      </c>
      <c r="V20" s="13">
        <f t="shared" si="6"/>
        <v>57.394366197183103</v>
      </c>
      <c r="W20" s="13">
        <f t="shared" si="7"/>
        <v>73.856599169882372</v>
      </c>
      <c r="X20" s="13">
        <f t="shared" si="8"/>
        <v>77.068075713436428</v>
      </c>
    </row>
    <row r="21" spans="2:24">
      <c r="B21" s="9" t="s">
        <v>24</v>
      </c>
      <c r="C21" s="10">
        <v>579</v>
      </c>
      <c r="D21" s="10">
        <v>67283</v>
      </c>
      <c r="E21" s="10">
        <v>3612.6820360000002</v>
      </c>
      <c r="F21" s="10">
        <v>312</v>
      </c>
      <c r="G21" s="10">
        <v>30450</v>
      </c>
      <c r="H21" s="10">
        <v>1752.9281699999999</v>
      </c>
      <c r="I21" s="13">
        <f t="shared" si="3"/>
        <v>53.8860103626943</v>
      </c>
      <c r="J21" s="13">
        <f t="shared" si="4"/>
        <v>45.256602707964866</v>
      </c>
      <c r="K21" s="13">
        <f t="shared" si="5"/>
        <v>48.521518155549067</v>
      </c>
      <c r="M21" s="9" t="s">
        <v>24</v>
      </c>
      <c r="N21" s="13">
        <f t="shared" si="15"/>
        <v>6.5180682201958797</v>
      </c>
      <c r="O21" s="13">
        <f t="shared" si="16"/>
        <v>5.9101881197163797</v>
      </c>
      <c r="P21" s="13">
        <f t="shared" si="17"/>
        <v>1.7402196746936265</v>
      </c>
      <c r="Q21" s="13">
        <f t="shared" si="18"/>
        <v>5.8723884810841334</v>
      </c>
      <c r="R21" s="13">
        <f t="shared" si="19"/>
        <v>4.1454120702963868</v>
      </c>
      <c r="S21" s="13">
        <f t="shared" si="20"/>
        <v>1.1129070407359563</v>
      </c>
      <c r="U21" s="9" t="s">
        <v>24</v>
      </c>
      <c r="V21" s="13">
        <f t="shared" si="6"/>
        <v>53.8860103626943</v>
      </c>
      <c r="W21" s="13">
        <f t="shared" si="7"/>
        <v>45.256602707964866</v>
      </c>
      <c r="X21" s="13">
        <f t="shared" si="8"/>
        <v>48.521518155549067</v>
      </c>
    </row>
    <row r="22" spans="2:24">
      <c r="B22" s="9" t="s">
        <v>26</v>
      </c>
      <c r="C22" s="10">
        <v>343</v>
      </c>
      <c r="D22" s="10">
        <v>45371</v>
      </c>
      <c r="E22" s="10">
        <v>8976.50857</v>
      </c>
      <c r="F22" s="10">
        <v>216</v>
      </c>
      <c r="G22" s="10">
        <v>30425</v>
      </c>
      <c r="H22" s="10">
        <v>5889.3742149999998</v>
      </c>
      <c r="I22" s="13">
        <f t="shared" si="3"/>
        <v>62.973760932944614</v>
      </c>
      <c r="J22" s="13">
        <f t="shared" si="4"/>
        <v>67.058253069141088</v>
      </c>
      <c r="K22" s="13">
        <f t="shared" si="5"/>
        <v>65.608740515021864</v>
      </c>
      <c r="M22" s="9" t="s">
        <v>26</v>
      </c>
      <c r="N22" s="13">
        <f t="shared" si="15"/>
        <v>3.8613081166272654</v>
      </c>
      <c r="O22" s="13">
        <f t="shared" si="16"/>
        <v>3.9854219517508414</v>
      </c>
      <c r="P22" s="13">
        <f t="shared" si="17"/>
        <v>4.3239611645606635</v>
      </c>
      <c r="Q22" s="13">
        <f t="shared" si="18"/>
        <v>4.0654997176736307</v>
      </c>
      <c r="R22" s="13">
        <f t="shared" si="19"/>
        <v>4.142008612110593</v>
      </c>
      <c r="S22" s="13">
        <f t="shared" si="20"/>
        <v>3.7390727934974626</v>
      </c>
      <c r="U22" s="9" t="s">
        <v>26</v>
      </c>
      <c r="V22" s="13">
        <f t="shared" si="6"/>
        <v>62.973760932944614</v>
      </c>
      <c r="W22" s="13">
        <f t="shared" si="7"/>
        <v>67.058253069141088</v>
      </c>
      <c r="X22" s="13">
        <f t="shared" si="8"/>
        <v>65.608740515021864</v>
      </c>
    </row>
    <row r="23" spans="2:24">
      <c r="B23" s="9" t="s">
        <v>28</v>
      </c>
      <c r="C23" s="10">
        <v>1449</v>
      </c>
      <c r="D23" s="10">
        <v>313453</v>
      </c>
      <c r="E23" s="10">
        <v>15743.525389</v>
      </c>
      <c r="F23" s="10">
        <v>857</v>
      </c>
      <c r="G23" s="10">
        <v>171022</v>
      </c>
      <c r="H23" s="10">
        <v>10335.462667</v>
      </c>
      <c r="I23" s="13">
        <f t="shared" si="3"/>
        <v>59.144237405106971</v>
      </c>
      <c r="J23" s="13">
        <f t="shared" si="4"/>
        <v>54.560651836160446</v>
      </c>
      <c r="K23" s="13">
        <f t="shared" si="5"/>
        <v>65.648972587940108</v>
      </c>
      <c r="M23" s="9" t="s">
        <v>28</v>
      </c>
      <c r="N23" s="13">
        <f t="shared" si="15"/>
        <v>16.312056737588655</v>
      </c>
      <c r="O23" s="13">
        <f t="shared" si="16"/>
        <v>27.53394165969797</v>
      </c>
      <c r="P23" s="13">
        <f t="shared" si="17"/>
        <v>7.5836158172699006</v>
      </c>
      <c r="Q23" s="13">
        <f t="shared" si="18"/>
        <v>16.130246565029175</v>
      </c>
      <c r="R23" s="13">
        <f t="shared" si="19"/>
        <v>23.282649034030499</v>
      </c>
      <c r="S23" s="13">
        <f t="shared" si="20"/>
        <v>6.5618257314947037</v>
      </c>
      <c r="U23" s="9" t="s">
        <v>28</v>
      </c>
      <c r="V23" s="13">
        <f>F23/C23*100</f>
        <v>59.144237405106971</v>
      </c>
      <c r="W23" s="13">
        <f t="shared" si="7"/>
        <v>54.560651836160446</v>
      </c>
      <c r="X23" s="13">
        <f t="shared" si="8"/>
        <v>65.648972587940108</v>
      </c>
    </row>
    <row r="24" spans="2:24">
      <c r="B24" s="4" t="s">
        <v>30</v>
      </c>
      <c r="C24" s="10"/>
      <c r="D24" s="10"/>
      <c r="E24" s="10"/>
      <c r="F24" s="10"/>
      <c r="G24" s="10"/>
      <c r="H24" s="10"/>
      <c r="I24" s="13"/>
      <c r="J24" s="13"/>
      <c r="K24" s="13"/>
      <c r="M24" s="4" t="s">
        <v>30</v>
      </c>
      <c r="N24" s="10"/>
      <c r="O24" s="10"/>
      <c r="P24" s="10"/>
      <c r="Q24" s="10"/>
      <c r="R24" s="10"/>
      <c r="S24" s="10"/>
      <c r="T24" s="13"/>
      <c r="U24" s="4" t="s">
        <v>30</v>
      </c>
      <c r="V24" s="10"/>
      <c r="W24" s="10"/>
      <c r="X24" s="10"/>
    </row>
    <row r="25" spans="2:24">
      <c r="B25" s="9" t="s">
        <v>31</v>
      </c>
      <c r="C25" s="10">
        <v>6554</v>
      </c>
      <c r="D25" s="10">
        <v>751613</v>
      </c>
      <c r="E25" s="10">
        <v>117248.282947</v>
      </c>
      <c r="F25" s="10">
        <v>3884</v>
      </c>
      <c r="G25" s="10">
        <v>487485</v>
      </c>
      <c r="H25" s="10">
        <v>90900.691099000003</v>
      </c>
      <c r="I25" s="32">
        <f t="shared" si="3"/>
        <v>59.261519682636553</v>
      </c>
      <c r="J25" s="32">
        <f t="shared" si="4"/>
        <v>64.85851096242348</v>
      </c>
      <c r="K25" s="32">
        <f t="shared" si="5"/>
        <v>77.528377230129706</v>
      </c>
      <c r="M25" s="9" t="s">
        <v>31</v>
      </c>
      <c r="N25" s="13">
        <f>C25/$C$10*100</f>
        <v>73.781380164358893</v>
      </c>
      <c r="O25" s="13">
        <f>D25/$D$10*100</f>
        <v>66.022237760272091</v>
      </c>
      <c r="P25" s="13">
        <f>E25/$E$10*100</f>
        <v>56.478197299180913</v>
      </c>
      <c r="Q25" s="13">
        <f>F25/$F$10*100</f>
        <v>73.103707886316585</v>
      </c>
      <c r="R25" s="13">
        <f>G25/$G$10*100</f>
        <v>66.365392548060228</v>
      </c>
      <c r="S25" s="13">
        <f>H25/$H$10*100</f>
        <v>57.711445832855411</v>
      </c>
      <c r="T25" s="13"/>
      <c r="U25" s="9" t="s">
        <v>31</v>
      </c>
      <c r="V25" s="32">
        <f>F25/C25*100</f>
        <v>59.261519682636553</v>
      </c>
      <c r="W25" s="32">
        <f t="shared" ref="W25" si="21">G25/D25*100</f>
        <v>64.85851096242348</v>
      </c>
      <c r="X25" s="32">
        <f t="shared" ref="X25" si="22">H25/E25*100</f>
        <v>77.528377230129706</v>
      </c>
    </row>
    <row r="26" spans="2:24">
      <c r="B26" s="9" t="s">
        <v>33</v>
      </c>
      <c r="C26" s="10">
        <v>2329</v>
      </c>
      <c r="D26" s="10">
        <v>386811</v>
      </c>
      <c r="E26" s="10">
        <v>90350.912058999995</v>
      </c>
      <c r="F26" s="10">
        <v>1429</v>
      </c>
      <c r="G26" s="10">
        <v>247062</v>
      </c>
      <c r="H26" s="10">
        <v>66608.256714000003</v>
      </c>
      <c r="I26" s="32">
        <f t="shared" si="3"/>
        <v>61.356805495920995</v>
      </c>
      <c r="J26" s="32">
        <f t="shared" si="4"/>
        <v>63.871503137191034</v>
      </c>
      <c r="K26" s="32">
        <f t="shared" si="5"/>
        <v>73.721731409312369</v>
      </c>
      <c r="M26" s="9" t="s">
        <v>33</v>
      </c>
      <c r="N26" s="13">
        <f t="shared" ref="N26" si="23">C26/$C$10*100</f>
        <v>26.21861983564111</v>
      </c>
      <c r="O26" s="13">
        <f t="shared" ref="O26" si="24">D26/$D$10*100</f>
        <v>33.977762239727902</v>
      </c>
      <c r="P26" s="13">
        <f t="shared" ref="P26" si="25">E26/$E$10*100</f>
        <v>43.521802700819087</v>
      </c>
      <c r="Q26" s="13">
        <f t="shared" ref="Q26" si="26">F26/$F$10*100</f>
        <v>26.896292113683419</v>
      </c>
      <c r="R26" s="13">
        <f t="shared" ref="R26" si="27">G26/$G$10*100</f>
        <v>33.634607451939772</v>
      </c>
      <c r="S26" s="13">
        <f t="shared" ref="S26" si="28">H26/$H$10*100</f>
        <v>42.288554167144582</v>
      </c>
      <c r="T26" s="13"/>
      <c r="U26" s="9" t="s">
        <v>33</v>
      </c>
      <c r="V26" s="32">
        <f>F26/C26*100</f>
        <v>61.356805495920995</v>
      </c>
      <c r="W26" s="32">
        <f t="shared" ref="W26" si="29">G26/D26*100</f>
        <v>63.871503137191034</v>
      </c>
      <c r="X26" s="32">
        <f t="shared" ref="X26" si="30">H26/E26*100</f>
        <v>73.721731409312369</v>
      </c>
    </row>
  </sheetData>
  <mergeCells count="15">
    <mergeCell ref="C8:D8"/>
    <mergeCell ref="I8:K8"/>
    <mergeCell ref="B6:B8"/>
    <mergeCell ref="M6:M8"/>
    <mergeCell ref="Q6:S6"/>
    <mergeCell ref="N8:P8"/>
    <mergeCell ref="Q8:S8"/>
    <mergeCell ref="C6:E6"/>
    <mergeCell ref="N6:P6"/>
    <mergeCell ref="F6:H6"/>
    <mergeCell ref="U6:U8"/>
    <mergeCell ref="V6:X6"/>
    <mergeCell ref="V8:X8"/>
    <mergeCell ref="I6:K6"/>
    <mergeCell ref="F8:G8"/>
  </mergeCells>
  <hyperlinks>
    <hyperlink ref="B3" location="Index!A1" display="&lt;&lt; back"/>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J26"/>
  <sheetViews>
    <sheetView showGridLines="0" zoomScaleNormal="100" workbookViewId="0">
      <selection activeCell="B2" sqref="B2"/>
    </sheetView>
  </sheetViews>
  <sheetFormatPr defaultRowHeight="15"/>
  <cols>
    <col min="1" max="1" width="3.42578125" customWidth="1"/>
    <col min="2" max="2" width="28.28515625" customWidth="1"/>
    <col min="3" max="5" width="14.5703125" customWidth="1"/>
    <col min="6" max="6" width="3.42578125" customWidth="1"/>
    <col min="7" max="7" width="27.5703125" bestFit="1" customWidth="1"/>
    <col min="8" max="10" width="13.7109375" customWidth="1"/>
  </cols>
  <sheetData>
    <row r="1" spans="1:10" ht="18">
      <c r="B1" s="1" t="s">
        <v>4</v>
      </c>
    </row>
    <row r="2" spans="1:10" ht="21">
      <c r="A2" s="23"/>
      <c r="B2" s="1" t="s">
        <v>121</v>
      </c>
    </row>
    <row r="3" spans="1:10">
      <c r="B3" s="203" t="s">
        <v>5</v>
      </c>
    </row>
    <row r="4" spans="1:10" ht="18" customHeight="1">
      <c r="B4" s="1" t="s">
        <v>116</v>
      </c>
      <c r="C4" s="1"/>
      <c r="D4" s="1"/>
      <c r="E4" s="1"/>
    </row>
    <row r="5" spans="1:10" ht="4.5" customHeight="1"/>
    <row r="7" spans="1:10">
      <c r="B7" s="16" t="s">
        <v>48</v>
      </c>
      <c r="G7" s="16" t="s">
        <v>49</v>
      </c>
      <c r="H7" s="15"/>
      <c r="I7" s="15"/>
      <c r="J7" s="15"/>
    </row>
    <row r="8" spans="1:10" ht="45">
      <c r="B8" s="3" t="s">
        <v>36</v>
      </c>
      <c r="C8" s="3" t="s">
        <v>50</v>
      </c>
      <c r="D8" s="3" t="s">
        <v>51</v>
      </c>
      <c r="E8" s="3" t="s">
        <v>52</v>
      </c>
      <c r="G8" s="3" t="s">
        <v>36</v>
      </c>
      <c r="H8" s="3" t="s">
        <v>50</v>
      </c>
      <c r="I8" s="3" t="s">
        <v>51</v>
      </c>
      <c r="J8" s="3" t="s">
        <v>52</v>
      </c>
    </row>
    <row r="9" spans="1:10">
      <c r="B9" s="4" t="s">
        <v>0</v>
      </c>
      <c r="G9" s="4" t="s">
        <v>0</v>
      </c>
    </row>
    <row r="10" spans="1:10">
      <c r="B10" s="6" t="s">
        <v>0</v>
      </c>
      <c r="C10" s="7">
        <v>4895</v>
      </c>
      <c r="D10" s="7">
        <v>388</v>
      </c>
      <c r="E10" s="7">
        <v>30</v>
      </c>
      <c r="G10" s="6" t="s">
        <v>0</v>
      </c>
      <c r="H10" s="11">
        <f>C10/($C$10+$D$10+$E$10)*100</f>
        <v>92.132505175983439</v>
      </c>
      <c r="I10" s="11">
        <f>D10/($C$10+$D$10+$E$10)*100</f>
        <v>7.3028420854507807</v>
      </c>
      <c r="J10" s="11">
        <f>E10/($C$10+$D$10+$E$10)*100</f>
        <v>0.56465273856578202</v>
      </c>
    </row>
    <row r="11" spans="1:10">
      <c r="B11" s="4" t="s">
        <v>7</v>
      </c>
      <c r="C11" s="8"/>
      <c r="D11" s="8"/>
      <c r="E11" s="8"/>
      <c r="G11" s="4" t="s">
        <v>7</v>
      </c>
      <c r="H11" s="12"/>
      <c r="I11" s="12"/>
      <c r="J11" s="12"/>
    </row>
    <row r="12" spans="1:10">
      <c r="B12" s="9" t="s">
        <v>1</v>
      </c>
      <c r="C12" s="10">
        <v>968</v>
      </c>
      <c r="D12" s="10">
        <v>124</v>
      </c>
      <c r="E12" s="10">
        <v>10</v>
      </c>
      <c r="G12" s="9" t="s">
        <v>1</v>
      </c>
      <c r="H12" s="13">
        <f>C12/($C$12+$D$12+$E$12)*100</f>
        <v>87.840290381125229</v>
      </c>
      <c r="I12" s="13">
        <f>D12/($C$12+$D$12+$E$12)*100</f>
        <v>11.252268602540836</v>
      </c>
      <c r="J12" s="13">
        <f>E12/($C$12+$D$12+$E$12)*100</f>
        <v>0.90744101633393837</v>
      </c>
    </row>
    <row r="13" spans="1:10">
      <c r="B13" s="9" t="s">
        <v>9</v>
      </c>
      <c r="C13" s="10">
        <v>1730</v>
      </c>
      <c r="D13" s="10">
        <v>122</v>
      </c>
      <c r="E13" s="10">
        <v>9</v>
      </c>
      <c r="G13" s="9" t="s">
        <v>9</v>
      </c>
      <c r="H13" s="13">
        <f>C13/($C$13+$D$13+$E$13)*100</f>
        <v>92.960773777538961</v>
      </c>
      <c r="I13" s="13">
        <f>D13/($C$13+$D$13+$E$13)*100</f>
        <v>6.5556152606125737</v>
      </c>
      <c r="J13" s="13">
        <f>E13/($C$13+$D$13+$E$13)*100</f>
        <v>0.48361096184846852</v>
      </c>
    </row>
    <row r="14" spans="1:10">
      <c r="B14" s="9" t="s">
        <v>11</v>
      </c>
      <c r="C14" s="10">
        <v>1437</v>
      </c>
      <c r="D14" s="10">
        <v>112</v>
      </c>
      <c r="E14" s="10">
        <v>10</v>
      </c>
      <c r="G14" s="9" t="s">
        <v>11</v>
      </c>
      <c r="H14" s="13">
        <f>C14/($C$14+$D$14+$E$14)*100</f>
        <v>92.174470814624769</v>
      </c>
      <c r="I14" s="13">
        <f>D14/($C$14+$D$14+$E$14)*100</f>
        <v>7.1840923669018606</v>
      </c>
      <c r="J14" s="13">
        <f>E14/($C$14+$D$14+$E$14)*100</f>
        <v>0.64143681847338041</v>
      </c>
    </row>
    <row r="15" spans="1:10">
      <c r="B15" s="9" t="s">
        <v>13</v>
      </c>
      <c r="C15" s="10">
        <v>760</v>
      </c>
      <c r="D15" s="10">
        <v>30</v>
      </c>
      <c r="E15" s="10">
        <v>1</v>
      </c>
      <c r="G15" s="9" t="s">
        <v>13</v>
      </c>
      <c r="H15" s="13">
        <f>C15/($C$15+$D$15+$E$15)*100</f>
        <v>96.080910240202272</v>
      </c>
      <c r="I15" s="13">
        <f>D15/($C$15+$D$15+$E$15)*100</f>
        <v>3.7926675094816691</v>
      </c>
      <c r="J15" s="13">
        <f>E15/($C$15+$D$15+$E$15)*100</f>
        <v>0.12642225031605564</v>
      </c>
    </row>
    <row r="16" spans="1:10">
      <c r="B16" s="4" t="s">
        <v>15</v>
      </c>
      <c r="C16" s="8"/>
      <c r="D16" s="8"/>
      <c r="E16" s="8"/>
      <c r="G16" s="4" t="s">
        <v>15</v>
      </c>
      <c r="H16" s="8"/>
      <c r="I16" s="8"/>
      <c r="J16" s="8"/>
    </row>
    <row r="17" spans="2:10">
      <c r="B17" s="9" t="s">
        <v>16</v>
      </c>
      <c r="C17" s="10">
        <v>1487</v>
      </c>
      <c r="D17" s="10">
        <v>53</v>
      </c>
      <c r="E17" s="10">
        <v>5</v>
      </c>
      <c r="G17" s="9" t="s">
        <v>16</v>
      </c>
      <c r="H17" s="13">
        <f>C17/($C$17+$D$17+$E$17)*100</f>
        <v>96.245954692556637</v>
      </c>
      <c r="I17" s="13">
        <f>D17/($C$17+$D$17+$E$17)*100</f>
        <v>3.4304207119741101</v>
      </c>
      <c r="J17" s="13">
        <f>E17/($C$17+$D$17+$E$17)*100</f>
        <v>0.3236245954692557</v>
      </c>
    </row>
    <row r="18" spans="2:10">
      <c r="B18" s="9" t="s">
        <v>18</v>
      </c>
      <c r="C18" s="10">
        <v>585</v>
      </c>
      <c r="D18" s="10">
        <v>19</v>
      </c>
      <c r="E18" s="10">
        <v>1</v>
      </c>
      <c r="G18" s="9" t="s">
        <v>18</v>
      </c>
      <c r="H18" s="13">
        <f>C18/($C$18+$D$18+$E$18)*100</f>
        <v>96.694214876033058</v>
      </c>
      <c r="I18" s="13">
        <f>D18/($C$18+$D$18+$E$18)*100</f>
        <v>3.1404958677685952</v>
      </c>
      <c r="J18" s="13">
        <f>E18/($C$18+$D$18+$E$18)*100</f>
        <v>0.16528925619834711</v>
      </c>
    </row>
    <row r="19" spans="2:10">
      <c r="B19" s="9" t="s">
        <v>20</v>
      </c>
      <c r="C19" s="10">
        <v>1527</v>
      </c>
      <c r="D19" s="10">
        <v>78</v>
      </c>
      <c r="E19" s="10">
        <v>10</v>
      </c>
      <c r="G19" s="9" t="s">
        <v>20</v>
      </c>
      <c r="H19" s="13">
        <f>C19/($C$19+$D$19+$E$19)*100</f>
        <v>94.551083591331263</v>
      </c>
      <c r="I19" s="13">
        <f>D19/($C$19+$D$19+$E$19)*100</f>
        <v>4.829721362229102</v>
      </c>
      <c r="J19" s="13">
        <f>E19/($C$19+$D$19+$E$19)*100</f>
        <v>0.61919504643962853</v>
      </c>
    </row>
    <row r="20" spans="2:10">
      <c r="B20" s="9" t="s">
        <v>22</v>
      </c>
      <c r="C20" s="10">
        <v>154</v>
      </c>
      <c r="D20" s="10">
        <v>9</v>
      </c>
      <c r="E20" s="10">
        <v>0</v>
      </c>
      <c r="G20" s="9" t="s">
        <v>22</v>
      </c>
      <c r="H20" s="13">
        <f>C20/($C$20+$D$20+$E$20)*100</f>
        <v>94.478527607361968</v>
      </c>
      <c r="I20" s="13">
        <f>D20/($C$20+$D$20+$E$20)*100</f>
        <v>5.5214723926380369</v>
      </c>
      <c r="J20" s="13">
        <f>E20/($C$20+$D$20+$E$20)*100</f>
        <v>0</v>
      </c>
    </row>
    <row r="21" spans="2:10">
      <c r="B21" s="9" t="s">
        <v>24</v>
      </c>
      <c r="C21" s="10">
        <v>181</v>
      </c>
      <c r="D21" s="10">
        <v>119</v>
      </c>
      <c r="E21" s="10">
        <v>12</v>
      </c>
      <c r="G21" s="9" t="s">
        <v>24</v>
      </c>
      <c r="H21" s="13">
        <f>C21/($C$21+$D$21+$E$21)*100</f>
        <v>58.012820512820518</v>
      </c>
      <c r="I21" s="13">
        <f>D21/($C$21+$D$21+$E$21)*100</f>
        <v>38.141025641025635</v>
      </c>
      <c r="J21" s="13">
        <f>E21/($C$21+$D$21+$E$21)*100</f>
        <v>3.8461538461538463</v>
      </c>
    </row>
    <row r="22" spans="2:10">
      <c r="B22" s="9" t="s">
        <v>26</v>
      </c>
      <c r="C22" s="10">
        <v>200</v>
      </c>
      <c r="D22" s="10">
        <v>16</v>
      </c>
      <c r="E22" s="10">
        <v>0</v>
      </c>
      <c r="G22" s="9" t="s">
        <v>26</v>
      </c>
      <c r="H22" s="13">
        <f>C22/($C$22+$D$22+$E$22)*100</f>
        <v>92.592592592592595</v>
      </c>
      <c r="I22" s="13">
        <f>D22/($C$22+$D$22+$E$22)*100</f>
        <v>7.4074074074074066</v>
      </c>
      <c r="J22" s="13">
        <f>E22/($C$22+$D$22+$E$22)*100</f>
        <v>0</v>
      </c>
    </row>
    <row r="23" spans="2:10">
      <c r="B23" s="9" t="s">
        <v>28</v>
      </c>
      <c r="C23" s="10">
        <v>761</v>
      </c>
      <c r="D23" s="10">
        <v>94</v>
      </c>
      <c r="E23" s="10">
        <v>2</v>
      </c>
      <c r="G23" s="9" t="s">
        <v>28</v>
      </c>
      <c r="H23" s="13">
        <f>C23/($C$23+$D$23+$E$23)*100</f>
        <v>88.798133022170362</v>
      </c>
      <c r="I23" s="13">
        <f>D23/($C$23+$D$23+$E$23)*100</f>
        <v>10.968494749124854</v>
      </c>
      <c r="J23" s="13">
        <f>E23/($C$23+$D$23+$E$23)*100</f>
        <v>0.23337222870478411</v>
      </c>
    </row>
    <row r="24" spans="2:10">
      <c r="B24" s="4" t="s">
        <v>30</v>
      </c>
      <c r="C24" s="15"/>
      <c r="D24" s="15"/>
      <c r="E24" s="15"/>
      <c r="G24" s="4" t="s">
        <v>30</v>
      </c>
      <c r="H24" s="26"/>
      <c r="I24" s="26"/>
      <c r="J24" s="26"/>
    </row>
    <row r="25" spans="2:10">
      <c r="B25" s="9" t="s">
        <v>31</v>
      </c>
      <c r="C25" s="10">
        <v>3534</v>
      </c>
      <c r="D25" s="10">
        <v>324</v>
      </c>
      <c r="E25" s="10">
        <v>26</v>
      </c>
      <c r="G25" s="9" t="s">
        <v>31</v>
      </c>
      <c r="H25" s="32">
        <f t="shared" ref="H25:J26" si="0">C25/SUM($C25:$E25)*100</f>
        <v>90.988671472708546</v>
      </c>
      <c r="I25" s="32">
        <f t="shared" si="0"/>
        <v>8.3419155509783725</v>
      </c>
      <c r="J25" s="32">
        <f t="shared" si="0"/>
        <v>0.66941297631307928</v>
      </c>
    </row>
    <row r="26" spans="2:10">
      <c r="B26" s="9" t="s">
        <v>33</v>
      </c>
      <c r="C26" s="10">
        <v>1361</v>
      </c>
      <c r="D26" s="10">
        <v>64</v>
      </c>
      <c r="E26" s="10">
        <v>4</v>
      </c>
      <c r="G26" s="9" t="s">
        <v>33</v>
      </c>
      <c r="H26" s="32">
        <f t="shared" si="0"/>
        <v>95.24142757172848</v>
      </c>
      <c r="I26" s="32">
        <f t="shared" si="0"/>
        <v>4.4786564030790759</v>
      </c>
      <c r="J26" s="32">
        <f t="shared" si="0"/>
        <v>0.27991602519244224</v>
      </c>
    </row>
  </sheetData>
  <hyperlinks>
    <hyperlink ref="B3" location="Index!A1" display="&lt;&lt; back"/>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AR26"/>
  <sheetViews>
    <sheetView showGridLines="0" zoomScaleNormal="100" workbookViewId="0">
      <selection activeCell="B2" sqref="B2"/>
    </sheetView>
  </sheetViews>
  <sheetFormatPr defaultRowHeight="15"/>
  <cols>
    <col min="1" max="1" width="3.42578125" customWidth="1"/>
    <col min="2" max="2" width="28.28515625" customWidth="1"/>
    <col min="3" max="22" width="10.140625" customWidth="1"/>
    <col min="23" max="23" width="3.42578125" customWidth="1"/>
    <col min="24" max="24" width="27.7109375" customWidth="1"/>
  </cols>
  <sheetData>
    <row r="1" spans="1:44" ht="18">
      <c r="B1" s="1" t="s">
        <v>4</v>
      </c>
    </row>
    <row r="2" spans="1:44" ht="21">
      <c r="A2" s="23"/>
      <c r="B2" s="1" t="s">
        <v>121</v>
      </c>
    </row>
    <row r="3" spans="1:44">
      <c r="B3" s="203" t="s">
        <v>5</v>
      </c>
    </row>
    <row r="4" spans="1:44" ht="18" customHeight="1">
      <c r="B4" s="1" t="s">
        <v>53</v>
      </c>
      <c r="C4" s="1"/>
      <c r="D4" s="1"/>
      <c r="E4" s="1"/>
      <c r="F4" s="1"/>
      <c r="G4" s="1"/>
      <c r="H4" s="1"/>
      <c r="I4" s="1"/>
      <c r="J4" s="1"/>
      <c r="K4" s="1"/>
      <c r="L4" s="1"/>
      <c r="M4" s="1"/>
      <c r="N4" s="1"/>
      <c r="O4" s="1"/>
      <c r="P4" s="1"/>
      <c r="Q4" s="1"/>
      <c r="R4" s="1"/>
      <c r="S4" s="1"/>
      <c r="T4" s="1"/>
      <c r="U4" s="1"/>
      <c r="V4" s="1"/>
    </row>
    <row r="5" spans="1:44" ht="4.5" customHeight="1"/>
    <row r="6" spans="1:44">
      <c r="B6" s="16" t="s">
        <v>48</v>
      </c>
      <c r="X6" s="16" t="s">
        <v>49</v>
      </c>
    </row>
    <row r="7" spans="1:44" ht="15" customHeight="1">
      <c r="B7" s="270" t="s">
        <v>36</v>
      </c>
      <c r="C7" s="270" t="s">
        <v>85</v>
      </c>
      <c r="D7" s="270"/>
      <c r="E7" s="270"/>
      <c r="F7" s="270"/>
      <c r="G7" s="272"/>
      <c r="H7" s="273" t="s">
        <v>86</v>
      </c>
      <c r="I7" s="270"/>
      <c r="J7" s="270"/>
      <c r="K7" s="270"/>
      <c r="L7" s="274"/>
      <c r="M7" s="275" t="s">
        <v>87</v>
      </c>
      <c r="N7" s="270"/>
      <c r="O7" s="270"/>
      <c r="P7" s="270"/>
      <c r="Q7" s="276"/>
      <c r="R7" s="277" t="s">
        <v>88</v>
      </c>
      <c r="S7" s="270"/>
      <c r="T7" s="270"/>
      <c r="U7" s="270"/>
      <c r="V7" s="270"/>
      <c r="X7" s="270" t="s">
        <v>36</v>
      </c>
      <c r="Y7" s="270" t="s">
        <v>85</v>
      </c>
      <c r="Z7" s="270"/>
      <c r="AA7" s="270"/>
      <c r="AB7" s="270"/>
      <c r="AC7" s="272"/>
      <c r="AD7" s="273" t="s">
        <v>86</v>
      </c>
      <c r="AE7" s="270"/>
      <c r="AF7" s="270"/>
      <c r="AG7" s="270"/>
      <c r="AH7" s="274"/>
      <c r="AI7" s="275" t="s">
        <v>87</v>
      </c>
      <c r="AJ7" s="270"/>
      <c r="AK7" s="270"/>
      <c r="AL7" s="270"/>
      <c r="AM7" s="276"/>
      <c r="AN7" s="277" t="s">
        <v>88</v>
      </c>
      <c r="AO7" s="270"/>
      <c r="AP7" s="270"/>
      <c r="AQ7" s="270"/>
      <c r="AR7" s="270"/>
    </row>
    <row r="8" spans="1:44" ht="33.75">
      <c r="B8" s="271"/>
      <c r="C8" s="244" t="s">
        <v>78</v>
      </c>
      <c r="D8" s="244" t="s">
        <v>79</v>
      </c>
      <c r="E8" s="244" t="s">
        <v>80</v>
      </c>
      <c r="F8" s="244" t="s">
        <v>61</v>
      </c>
      <c r="G8" s="38" t="s">
        <v>62</v>
      </c>
      <c r="H8" s="45" t="s">
        <v>78</v>
      </c>
      <c r="I8" s="244" t="s">
        <v>79</v>
      </c>
      <c r="J8" s="244" t="s">
        <v>80</v>
      </c>
      <c r="K8" s="244" t="s">
        <v>61</v>
      </c>
      <c r="L8" s="46" t="s">
        <v>62</v>
      </c>
      <c r="M8" s="57" t="s">
        <v>78</v>
      </c>
      <c r="N8" s="244" t="s">
        <v>79</v>
      </c>
      <c r="O8" s="244" t="s">
        <v>80</v>
      </c>
      <c r="P8" s="244" t="s">
        <v>61</v>
      </c>
      <c r="Q8" s="58" t="s">
        <v>62</v>
      </c>
      <c r="R8" s="208" t="s">
        <v>78</v>
      </c>
      <c r="S8" s="209" t="s">
        <v>79</v>
      </c>
      <c r="T8" s="209" t="s">
        <v>80</v>
      </c>
      <c r="U8" s="209" t="s">
        <v>61</v>
      </c>
      <c r="V8" s="209" t="s">
        <v>62</v>
      </c>
      <c r="X8" s="271"/>
      <c r="Y8" s="244" t="s">
        <v>78</v>
      </c>
      <c r="Z8" s="244" t="s">
        <v>79</v>
      </c>
      <c r="AA8" s="244" t="s">
        <v>80</v>
      </c>
      <c r="AB8" s="244" t="s">
        <v>61</v>
      </c>
      <c r="AC8" s="38" t="s">
        <v>62</v>
      </c>
      <c r="AD8" s="45" t="s">
        <v>78</v>
      </c>
      <c r="AE8" s="244" t="s">
        <v>79</v>
      </c>
      <c r="AF8" s="244" t="s">
        <v>80</v>
      </c>
      <c r="AG8" s="244" t="s">
        <v>61</v>
      </c>
      <c r="AH8" s="46" t="s">
        <v>62</v>
      </c>
      <c r="AI8" s="57" t="s">
        <v>78</v>
      </c>
      <c r="AJ8" s="244" t="s">
        <v>79</v>
      </c>
      <c r="AK8" s="244" t="s">
        <v>80</v>
      </c>
      <c r="AL8" s="244" t="s">
        <v>61</v>
      </c>
      <c r="AM8" s="58" t="s">
        <v>62</v>
      </c>
      <c r="AN8" s="208" t="s">
        <v>78</v>
      </c>
      <c r="AO8" s="209" t="s">
        <v>79</v>
      </c>
      <c r="AP8" s="209" t="s">
        <v>80</v>
      </c>
      <c r="AQ8" s="209" t="s">
        <v>61</v>
      </c>
      <c r="AR8" s="209" t="s">
        <v>62</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9"/>
      <c r="AJ9" s="5"/>
      <c r="AK9" s="5"/>
      <c r="AL9" s="5"/>
      <c r="AM9" s="60"/>
      <c r="AN9" s="5"/>
      <c r="AO9" s="5"/>
      <c r="AP9" s="5"/>
      <c r="AQ9" s="5"/>
      <c r="AR9" s="5"/>
    </row>
    <row r="10" spans="1:44">
      <c r="B10" s="6" t="s">
        <v>0</v>
      </c>
      <c r="C10" s="7">
        <v>19</v>
      </c>
      <c r="D10" s="7">
        <v>0</v>
      </c>
      <c r="E10" s="7">
        <v>0</v>
      </c>
      <c r="F10" s="7">
        <v>0</v>
      </c>
      <c r="G10" s="40">
        <v>11</v>
      </c>
      <c r="H10" s="49">
        <v>4</v>
      </c>
      <c r="I10" s="7">
        <v>1</v>
      </c>
      <c r="J10" s="7">
        <v>1</v>
      </c>
      <c r="K10" s="7">
        <v>3</v>
      </c>
      <c r="L10" s="50">
        <v>21</v>
      </c>
      <c r="M10" s="61">
        <v>6</v>
      </c>
      <c r="N10" s="7">
        <v>2</v>
      </c>
      <c r="O10" s="7">
        <v>0</v>
      </c>
      <c r="P10" s="7">
        <v>3</v>
      </c>
      <c r="Q10" s="62">
        <v>19</v>
      </c>
      <c r="R10" s="21">
        <v>12</v>
      </c>
      <c r="S10" s="7">
        <v>0</v>
      </c>
      <c r="T10" s="7">
        <v>0</v>
      </c>
      <c r="U10" s="7">
        <v>3</v>
      </c>
      <c r="V10" s="7">
        <v>15</v>
      </c>
      <c r="X10" s="6" t="s">
        <v>0</v>
      </c>
      <c r="Y10" s="11">
        <f>C10/(C10+D10+E10+F10+G10)*100</f>
        <v>63.333333333333329</v>
      </c>
      <c r="Z10" s="11">
        <f>D10/(D10+E10+F10+G10+C10)*100</f>
        <v>0</v>
      </c>
      <c r="AA10" s="11">
        <f>E10/(E10+F10+G10+D10+C10)*100</f>
        <v>0</v>
      </c>
      <c r="AB10" s="11">
        <f>F10/(F10+G10+E10+D10+C10)*100</f>
        <v>0</v>
      </c>
      <c r="AC10" s="69">
        <f>G10/(G10+F10+E10+D10+C10)*100</f>
        <v>36.666666666666664</v>
      </c>
      <c r="AD10" s="73">
        <f>H10/(H10+I10+J10+K10+L10)*100</f>
        <v>13.333333333333334</v>
      </c>
      <c r="AE10" s="11">
        <f>I10/(I10+J10+K10+L10+H10)*100</f>
        <v>3.3333333333333335</v>
      </c>
      <c r="AF10" s="11">
        <f>J10/(J10+K10+L10+I10+H10)*100</f>
        <v>3.3333333333333335</v>
      </c>
      <c r="AG10" s="11">
        <f>K10/(K10+L10+J10+I10+H10)*100</f>
        <v>10</v>
      </c>
      <c r="AH10" s="74">
        <f>L10/(L10+K10+J10+I10+H10)*100</f>
        <v>70</v>
      </c>
      <c r="AI10" s="81">
        <f>M10/(M10+N10+O10+P10+Q10)*100</f>
        <v>20</v>
      </c>
      <c r="AJ10" s="11">
        <f>N10/(N10+O10+P10+Q10+M10)*100</f>
        <v>6.666666666666667</v>
      </c>
      <c r="AK10" s="11">
        <f>O10/(O10+P10+Q10+N10+M10)*100</f>
        <v>0</v>
      </c>
      <c r="AL10" s="11">
        <f>P10/(P10+Q10+O10+N10+M10)*100</f>
        <v>10</v>
      </c>
      <c r="AM10" s="82">
        <f>Q10/(Q10+P10+O10+N10+M10)*100</f>
        <v>63.333333333333329</v>
      </c>
      <c r="AN10" s="19">
        <f>R10/(R10+S10+T10+U10+V10)*100</f>
        <v>40</v>
      </c>
      <c r="AO10" s="11">
        <f>S10/(S10+T10+U10+V10+R10)*100</f>
        <v>0</v>
      </c>
      <c r="AP10" s="11">
        <f>T10/(T10+U10+V10+S10+R10)*100</f>
        <v>0</v>
      </c>
      <c r="AQ10" s="11">
        <f>U10/(U10+V10+T10+S10+R10)*100</f>
        <v>10</v>
      </c>
      <c r="AR10" s="11">
        <f>V10/(V10+U10+T10+S10+R10)*100</f>
        <v>50</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83"/>
      <c r="AJ11" s="12"/>
      <c r="AK11" s="12"/>
      <c r="AL11" s="12"/>
      <c r="AM11" s="84"/>
      <c r="AN11" s="12"/>
      <c r="AO11" s="12"/>
      <c r="AP11" s="12"/>
      <c r="AQ11" s="12"/>
      <c r="AR11" s="12"/>
    </row>
    <row r="12" spans="1:44">
      <c r="B12" s="9" t="s">
        <v>1</v>
      </c>
      <c r="C12" s="10">
        <v>6</v>
      </c>
      <c r="D12" s="10">
        <v>0</v>
      </c>
      <c r="E12" s="10">
        <v>0</v>
      </c>
      <c r="F12" s="10">
        <v>0</v>
      </c>
      <c r="G12" s="42">
        <v>4</v>
      </c>
      <c r="H12" s="53">
        <v>0</v>
      </c>
      <c r="I12" s="10">
        <v>1</v>
      </c>
      <c r="J12" s="10">
        <v>1</v>
      </c>
      <c r="K12" s="10">
        <v>1</v>
      </c>
      <c r="L12" s="54">
        <v>7</v>
      </c>
      <c r="M12" s="65">
        <v>1</v>
      </c>
      <c r="N12" s="10">
        <v>2</v>
      </c>
      <c r="O12" s="10">
        <v>0</v>
      </c>
      <c r="P12" s="10">
        <v>1</v>
      </c>
      <c r="Q12" s="66">
        <v>6</v>
      </c>
      <c r="R12" s="22">
        <v>4</v>
      </c>
      <c r="S12" s="10">
        <v>0</v>
      </c>
      <c r="T12" s="10">
        <v>0</v>
      </c>
      <c r="U12" s="10">
        <v>1</v>
      </c>
      <c r="V12" s="10">
        <v>5</v>
      </c>
      <c r="X12" s="9" t="s">
        <v>1</v>
      </c>
      <c r="Y12" s="13">
        <f t="shared" ref="Y12:Y15" si="0">C12/(C12+D12+E12+F12+G12)*100</f>
        <v>60</v>
      </c>
      <c r="Z12" s="13">
        <f t="shared" ref="Z12:Z15" si="1">D12/(D12+E12+F12+G12+C12)*100</f>
        <v>0</v>
      </c>
      <c r="AA12" s="13">
        <f t="shared" ref="AA12:AA15" si="2">E12/(E12+F12+G12+D12+C12)*100</f>
        <v>0</v>
      </c>
      <c r="AB12" s="13">
        <f t="shared" ref="AB12:AB15" si="3">F12/(F12+G12+E12+D12+C12)*100</f>
        <v>0</v>
      </c>
      <c r="AC12" s="71">
        <f t="shared" ref="AC12:AC15" si="4">G12/(G12+F12+E12+D12+C12)*100</f>
        <v>40</v>
      </c>
      <c r="AD12" s="77">
        <f t="shared" ref="AD12:AD15" si="5">H12/(H12+I12+J12+K12+L12)*100</f>
        <v>0</v>
      </c>
      <c r="AE12" s="13">
        <f t="shared" ref="AE12:AE15" si="6">I12/(I12+J12+K12+L12+H12)*100</f>
        <v>10</v>
      </c>
      <c r="AF12" s="13">
        <f t="shared" ref="AF12:AF15" si="7">J12/(J12+K12+L12+I12+H12)*100</f>
        <v>10</v>
      </c>
      <c r="AG12" s="13">
        <f t="shared" ref="AG12:AG15" si="8">K12/(K12+L12+J12+I12+H12)*100</f>
        <v>10</v>
      </c>
      <c r="AH12" s="78">
        <f t="shared" ref="AH12:AH15" si="9">L12/(L12+K12+J12+I12+H12)*100</f>
        <v>70</v>
      </c>
      <c r="AI12" s="85">
        <f t="shared" ref="AI12:AI15" si="10">M12/(M12+N12+O12+P12+Q12)*100</f>
        <v>10</v>
      </c>
      <c r="AJ12" s="13">
        <f t="shared" ref="AJ12:AJ15" si="11">N12/(N12+O12+P12+Q12+M12)*100</f>
        <v>20</v>
      </c>
      <c r="AK12" s="13">
        <f t="shared" ref="AK12:AK15" si="12">O12/(O12+P12+Q12+N12+M12)*100</f>
        <v>0</v>
      </c>
      <c r="AL12" s="13">
        <f t="shared" ref="AL12:AL15" si="13">P12/(P12+Q12+O12+N12+M12)*100</f>
        <v>10</v>
      </c>
      <c r="AM12" s="86">
        <f t="shared" ref="AM12:AM15" si="14">Q12/(Q12+P12+O12+N12+M12)*100</f>
        <v>60</v>
      </c>
      <c r="AN12" s="20">
        <f t="shared" ref="AN12:AN15" si="15">R12/(R12+S12+T12+U12+V12)*100</f>
        <v>40</v>
      </c>
      <c r="AO12" s="13">
        <f t="shared" ref="AO12:AO15" si="16">S12/(S12+T12+U12+V12+R12)*100</f>
        <v>0</v>
      </c>
      <c r="AP12" s="13">
        <f t="shared" ref="AP12:AP15" si="17">T12/(T12+U12+V12+S12+R12)*100</f>
        <v>0</v>
      </c>
      <c r="AQ12" s="13">
        <f t="shared" ref="AQ12:AQ15" si="18">U12/(U12+V12+T12+S12+R12)*100</f>
        <v>10</v>
      </c>
      <c r="AR12" s="13">
        <f t="shared" ref="AR12:AR15" si="19">V12/(V12+U12+T12+S12+R12)*100</f>
        <v>50</v>
      </c>
    </row>
    <row r="13" spans="1:44">
      <c r="B13" s="9" t="s">
        <v>9</v>
      </c>
      <c r="C13" s="10">
        <v>7</v>
      </c>
      <c r="D13" s="10">
        <v>0</v>
      </c>
      <c r="E13" s="10">
        <v>0</v>
      </c>
      <c r="F13" s="10">
        <v>0</v>
      </c>
      <c r="G13" s="42">
        <v>2</v>
      </c>
      <c r="H13" s="53">
        <v>2</v>
      </c>
      <c r="I13" s="10">
        <v>0</v>
      </c>
      <c r="J13" s="10">
        <v>0</v>
      </c>
      <c r="K13" s="10">
        <v>1</v>
      </c>
      <c r="L13" s="54">
        <v>6</v>
      </c>
      <c r="M13" s="65">
        <v>3</v>
      </c>
      <c r="N13" s="10">
        <v>0</v>
      </c>
      <c r="O13" s="10">
        <v>0</v>
      </c>
      <c r="P13" s="10">
        <v>1</v>
      </c>
      <c r="Q13" s="66">
        <v>5</v>
      </c>
      <c r="R13" s="22">
        <v>4</v>
      </c>
      <c r="S13" s="10">
        <v>0</v>
      </c>
      <c r="T13" s="10">
        <v>0</v>
      </c>
      <c r="U13" s="10">
        <v>1</v>
      </c>
      <c r="V13" s="10">
        <v>4</v>
      </c>
      <c r="X13" s="9" t="s">
        <v>9</v>
      </c>
      <c r="Y13" s="13">
        <f t="shared" si="0"/>
        <v>77.777777777777786</v>
      </c>
      <c r="Z13" s="13">
        <f t="shared" si="1"/>
        <v>0</v>
      </c>
      <c r="AA13" s="13">
        <f t="shared" si="2"/>
        <v>0</v>
      </c>
      <c r="AB13" s="13">
        <f t="shared" si="3"/>
        <v>0</v>
      </c>
      <c r="AC13" s="71">
        <f t="shared" si="4"/>
        <v>22.222222222222221</v>
      </c>
      <c r="AD13" s="77">
        <f t="shared" si="5"/>
        <v>22.222222222222221</v>
      </c>
      <c r="AE13" s="13">
        <f t="shared" si="6"/>
        <v>0</v>
      </c>
      <c r="AF13" s="13">
        <f t="shared" si="7"/>
        <v>0</v>
      </c>
      <c r="AG13" s="13">
        <f t="shared" si="8"/>
        <v>11.111111111111111</v>
      </c>
      <c r="AH13" s="78">
        <f t="shared" si="9"/>
        <v>66.666666666666657</v>
      </c>
      <c r="AI13" s="85">
        <f t="shared" si="10"/>
        <v>33.333333333333329</v>
      </c>
      <c r="AJ13" s="13">
        <f t="shared" si="11"/>
        <v>0</v>
      </c>
      <c r="AK13" s="13">
        <f t="shared" si="12"/>
        <v>0</v>
      </c>
      <c r="AL13" s="13">
        <f t="shared" si="13"/>
        <v>11.111111111111111</v>
      </c>
      <c r="AM13" s="86">
        <f t="shared" si="14"/>
        <v>55.555555555555557</v>
      </c>
      <c r="AN13" s="20">
        <f t="shared" si="15"/>
        <v>44.444444444444443</v>
      </c>
      <c r="AO13" s="13">
        <f t="shared" si="16"/>
        <v>0</v>
      </c>
      <c r="AP13" s="13">
        <f t="shared" si="17"/>
        <v>0</v>
      </c>
      <c r="AQ13" s="13">
        <f t="shared" si="18"/>
        <v>11.111111111111111</v>
      </c>
      <c r="AR13" s="13">
        <f t="shared" si="19"/>
        <v>44.444444444444443</v>
      </c>
    </row>
    <row r="14" spans="1:44">
      <c r="B14" s="9" t="s">
        <v>11</v>
      </c>
      <c r="C14" s="10">
        <v>6</v>
      </c>
      <c r="D14" s="10">
        <v>0</v>
      </c>
      <c r="E14" s="10">
        <v>0</v>
      </c>
      <c r="F14" s="10">
        <v>0</v>
      </c>
      <c r="G14" s="42">
        <v>4</v>
      </c>
      <c r="H14" s="53">
        <v>2</v>
      </c>
      <c r="I14" s="10">
        <v>0</v>
      </c>
      <c r="J14" s="10">
        <v>0</v>
      </c>
      <c r="K14" s="10">
        <v>1</v>
      </c>
      <c r="L14" s="54">
        <v>7</v>
      </c>
      <c r="M14" s="65">
        <v>2</v>
      </c>
      <c r="N14" s="10">
        <v>0</v>
      </c>
      <c r="O14" s="10">
        <v>0</v>
      </c>
      <c r="P14" s="10">
        <v>1</v>
      </c>
      <c r="Q14" s="66">
        <v>7</v>
      </c>
      <c r="R14" s="22">
        <v>4</v>
      </c>
      <c r="S14" s="10">
        <v>0</v>
      </c>
      <c r="T14" s="10">
        <v>0</v>
      </c>
      <c r="U14" s="10">
        <v>1</v>
      </c>
      <c r="V14" s="10">
        <v>5</v>
      </c>
      <c r="X14" s="9" t="s">
        <v>11</v>
      </c>
      <c r="Y14" s="13">
        <f t="shared" si="0"/>
        <v>60</v>
      </c>
      <c r="Z14" s="13">
        <f t="shared" si="1"/>
        <v>0</v>
      </c>
      <c r="AA14" s="13">
        <f t="shared" si="2"/>
        <v>0</v>
      </c>
      <c r="AB14" s="13">
        <f t="shared" si="3"/>
        <v>0</v>
      </c>
      <c r="AC14" s="71">
        <f t="shared" si="4"/>
        <v>40</v>
      </c>
      <c r="AD14" s="77">
        <f t="shared" si="5"/>
        <v>20</v>
      </c>
      <c r="AE14" s="13">
        <f t="shared" si="6"/>
        <v>0</v>
      </c>
      <c r="AF14" s="13">
        <f t="shared" si="7"/>
        <v>0</v>
      </c>
      <c r="AG14" s="13">
        <f t="shared" si="8"/>
        <v>10</v>
      </c>
      <c r="AH14" s="78">
        <f t="shared" si="9"/>
        <v>70</v>
      </c>
      <c r="AI14" s="85">
        <f t="shared" si="10"/>
        <v>20</v>
      </c>
      <c r="AJ14" s="13">
        <f t="shared" si="11"/>
        <v>0</v>
      </c>
      <c r="AK14" s="13">
        <f t="shared" si="12"/>
        <v>0</v>
      </c>
      <c r="AL14" s="13">
        <f t="shared" si="13"/>
        <v>10</v>
      </c>
      <c r="AM14" s="86">
        <f t="shared" si="14"/>
        <v>70</v>
      </c>
      <c r="AN14" s="20">
        <f t="shared" si="15"/>
        <v>40</v>
      </c>
      <c r="AO14" s="13">
        <f t="shared" si="16"/>
        <v>0</v>
      </c>
      <c r="AP14" s="13">
        <f t="shared" si="17"/>
        <v>0</v>
      </c>
      <c r="AQ14" s="13">
        <f t="shared" si="18"/>
        <v>10</v>
      </c>
      <c r="AR14" s="13">
        <f t="shared" si="19"/>
        <v>50</v>
      </c>
    </row>
    <row r="15" spans="1:44">
      <c r="B15" s="9" t="s">
        <v>13</v>
      </c>
      <c r="C15" s="10">
        <v>0</v>
      </c>
      <c r="D15" s="10">
        <v>0</v>
      </c>
      <c r="E15" s="10">
        <v>0</v>
      </c>
      <c r="F15" s="10">
        <v>0</v>
      </c>
      <c r="G15" s="42">
        <v>1</v>
      </c>
      <c r="H15" s="53">
        <v>0</v>
      </c>
      <c r="I15" s="10">
        <v>0</v>
      </c>
      <c r="J15" s="10">
        <v>0</v>
      </c>
      <c r="K15" s="10">
        <v>0</v>
      </c>
      <c r="L15" s="54">
        <v>1</v>
      </c>
      <c r="M15" s="65">
        <v>0</v>
      </c>
      <c r="N15" s="10">
        <v>0</v>
      </c>
      <c r="O15" s="10">
        <v>0</v>
      </c>
      <c r="P15" s="10">
        <v>0</v>
      </c>
      <c r="Q15" s="66">
        <v>1</v>
      </c>
      <c r="R15" s="22">
        <v>0</v>
      </c>
      <c r="S15" s="10">
        <v>0</v>
      </c>
      <c r="T15" s="10">
        <v>0</v>
      </c>
      <c r="U15" s="10">
        <v>0</v>
      </c>
      <c r="V15" s="10">
        <v>1</v>
      </c>
      <c r="X15" s="9" t="s">
        <v>13</v>
      </c>
      <c r="Y15" s="13">
        <f t="shared" si="0"/>
        <v>0</v>
      </c>
      <c r="Z15" s="13">
        <f t="shared" si="1"/>
        <v>0</v>
      </c>
      <c r="AA15" s="13">
        <f t="shared" si="2"/>
        <v>0</v>
      </c>
      <c r="AB15" s="13">
        <f t="shared" si="3"/>
        <v>0</v>
      </c>
      <c r="AC15" s="71">
        <f t="shared" si="4"/>
        <v>100</v>
      </c>
      <c r="AD15" s="77">
        <f t="shared" si="5"/>
        <v>0</v>
      </c>
      <c r="AE15" s="13">
        <f t="shared" si="6"/>
        <v>0</v>
      </c>
      <c r="AF15" s="13">
        <f t="shared" si="7"/>
        <v>0</v>
      </c>
      <c r="AG15" s="13">
        <f t="shared" si="8"/>
        <v>0</v>
      </c>
      <c r="AH15" s="78">
        <f t="shared" si="9"/>
        <v>100</v>
      </c>
      <c r="AI15" s="85">
        <f t="shared" si="10"/>
        <v>0</v>
      </c>
      <c r="AJ15" s="13">
        <f t="shared" si="11"/>
        <v>0</v>
      </c>
      <c r="AK15" s="13">
        <f t="shared" si="12"/>
        <v>0</v>
      </c>
      <c r="AL15" s="13">
        <f t="shared" si="13"/>
        <v>0</v>
      </c>
      <c r="AM15" s="86">
        <f t="shared" si="14"/>
        <v>100</v>
      </c>
      <c r="AN15" s="20">
        <f t="shared" si="15"/>
        <v>0</v>
      </c>
      <c r="AO15" s="13">
        <f t="shared" si="16"/>
        <v>0</v>
      </c>
      <c r="AP15" s="13">
        <f t="shared" si="17"/>
        <v>0</v>
      </c>
      <c r="AQ15" s="13">
        <f t="shared" si="18"/>
        <v>0</v>
      </c>
      <c r="AR15" s="13">
        <f t="shared" si="19"/>
        <v>100</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63"/>
      <c r="AJ16" s="8"/>
      <c r="AK16" s="8"/>
      <c r="AL16" s="8"/>
      <c r="AM16" s="64"/>
      <c r="AN16" s="8"/>
      <c r="AO16" s="8"/>
      <c r="AP16" s="8"/>
      <c r="AQ16" s="8"/>
      <c r="AR16" s="8"/>
    </row>
    <row r="17" spans="2:44">
      <c r="B17" s="9" t="s">
        <v>16</v>
      </c>
      <c r="C17" s="10">
        <v>4</v>
      </c>
      <c r="D17" s="10">
        <v>0</v>
      </c>
      <c r="E17" s="10">
        <v>0</v>
      </c>
      <c r="F17" s="10">
        <v>0</v>
      </c>
      <c r="G17" s="42">
        <v>1</v>
      </c>
      <c r="H17" s="53">
        <v>2</v>
      </c>
      <c r="I17" s="10">
        <v>0</v>
      </c>
      <c r="J17" s="10">
        <v>0</v>
      </c>
      <c r="K17" s="10">
        <v>0</v>
      </c>
      <c r="L17" s="54">
        <v>3</v>
      </c>
      <c r="M17" s="65">
        <v>2</v>
      </c>
      <c r="N17" s="10">
        <v>0</v>
      </c>
      <c r="O17" s="10">
        <v>0</v>
      </c>
      <c r="P17" s="10">
        <v>0</v>
      </c>
      <c r="Q17" s="66">
        <v>3</v>
      </c>
      <c r="R17" s="22">
        <v>3</v>
      </c>
      <c r="S17" s="10">
        <v>0</v>
      </c>
      <c r="T17" s="10">
        <v>0</v>
      </c>
      <c r="U17" s="10">
        <v>0</v>
      </c>
      <c r="V17" s="10">
        <v>2</v>
      </c>
      <c r="X17" s="9" t="s">
        <v>16</v>
      </c>
      <c r="Y17" s="13">
        <f t="shared" ref="Y17:Y23" si="20">C17/(C17+D17+E17+F17+G17)*100</f>
        <v>80</v>
      </c>
      <c r="Z17" s="13">
        <f t="shared" ref="Z17:Z23" si="21">D17/(D17+E17+F17+G17+C17)*100</f>
        <v>0</v>
      </c>
      <c r="AA17" s="13">
        <f t="shared" ref="AA17:AA23" si="22">E17/(E17+F17+G17+D17+C17)*100</f>
        <v>0</v>
      </c>
      <c r="AB17" s="13">
        <f t="shared" ref="AB17:AB23" si="23">F17/(F17+G17+E17+D17+C17)*100</f>
        <v>0</v>
      </c>
      <c r="AC17" s="71">
        <f t="shared" ref="AC17:AC23" si="24">G17/(G17+F17+E17+D17+C17)*100</f>
        <v>20</v>
      </c>
      <c r="AD17" s="77">
        <f t="shared" ref="AD17:AD23" si="25">H17/(H17+I17+J17+K17+L17)*100</f>
        <v>40</v>
      </c>
      <c r="AE17" s="13">
        <f t="shared" ref="AE17:AE23" si="26">I17/(I17+J17+K17+L17+H17)*100</f>
        <v>0</v>
      </c>
      <c r="AF17" s="13">
        <f t="shared" ref="AF17:AF23" si="27">J17/(J17+K17+L17+I17+H17)*100</f>
        <v>0</v>
      </c>
      <c r="AG17" s="13">
        <f t="shared" ref="AG17:AG23" si="28">K17/(K17+L17+J17+I17+H17)*100</f>
        <v>0</v>
      </c>
      <c r="AH17" s="78">
        <f t="shared" ref="AH17:AH23" si="29">L17/(L17+K17+J17+I17+H17)*100</f>
        <v>60</v>
      </c>
      <c r="AI17" s="85">
        <f t="shared" ref="AI17:AI23" si="30">M17/(M17+N17+O17+P17+Q17)*100</f>
        <v>40</v>
      </c>
      <c r="AJ17" s="13">
        <f t="shared" ref="AJ17:AJ23" si="31">N17/(N17+O17+P17+Q17+M17)*100</f>
        <v>0</v>
      </c>
      <c r="AK17" s="13">
        <f t="shared" ref="AK17:AK23" si="32">O17/(O17+P17+Q17+N17+M17)*100</f>
        <v>0</v>
      </c>
      <c r="AL17" s="13">
        <f t="shared" ref="AL17:AL23" si="33">P17/(P17+Q17+O17+N17+M17)*100</f>
        <v>0</v>
      </c>
      <c r="AM17" s="86">
        <f t="shared" ref="AM17:AM23" si="34">Q17/(Q17+P17+O17+N17+M17)*100</f>
        <v>60</v>
      </c>
      <c r="AN17" s="20">
        <f t="shared" ref="AN17:AN23" si="35">R17/(R17+S17+T17+U17+V17)*100</f>
        <v>60</v>
      </c>
      <c r="AO17" s="13">
        <f t="shared" ref="AO17:AO23" si="36">S17/(S17+T17+U17+V17+R17)*100</f>
        <v>0</v>
      </c>
      <c r="AP17" s="13">
        <f t="shared" ref="AP17:AP23" si="37">T17/(T17+U17+V17+S17+R17)*100</f>
        <v>0</v>
      </c>
      <c r="AQ17" s="13">
        <f t="shared" ref="AQ17:AQ23" si="38">U17/(U17+V17+T17+S17+R17)*100</f>
        <v>0</v>
      </c>
      <c r="AR17" s="13">
        <f t="shared" ref="AR17:AR23" si="39">V17/(V17+U17+T17+S17+R17)*100</f>
        <v>40</v>
      </c>
    </row>
    <row r="18" spans="2:44">
      <c r="B18" s="9" t="s">
        <v>18</v>
      </c>
      <c r="C18" s="10">
        <v>0</v>
      </c>
      <c r="D18" s="10">
        <v>0</v>
      </c>
      <c r="E18" s="10">
        <v>0</v>
      </c>
      <c r="F18" s="10">
        <v>0</v>
      </c>
      <c r="G18" s="42">
        <v>1</v>
      </c>
      <c r="H18" s="53">
        <v>0</v>
      </c>
      <c r="I18" s="10">
        <v>0</v>
      </c>
      <c r="J18" s="10">
        <v>0</v>
      </c>
      <c r="K18" s="10">
        <v>0</v>
      </c>
      <c r="L18" s="54">
        <v>1</v>
      </c>
      <c r="M18" s="65">
        <v>0</v>
      </c>
      <c r="N18" s="10">
        <v>0</v>
      </c>
      <c r="O18" s="10">
        <v>0</v>
      </c>
      <c r="P18" s="10">
        <v>0</v>
      </c>
      <c r="Q18" s="66">
        <v>1</v>
      </c>
      <c r="R18" s="22">
        <v>1</v>
      </c>
      <c r="S18" s="10">
        <v>0</v>
      </c>
      <c r="T18" s="10">
        <v>0</v>
      </c>
      <c r="U18" s="10">
        <v>0</v>
      </c>
      <c r="V18" s="10">
        <v>0</v>
      </c>
      <c r="X18" s="9" t="s">
        <v>18</v>
      </c>
      <c r="Y18" s="13">
        <f t="shared" si="20"/>
        <v>0</v>
      </c>
      <c r="Z18" s="13">
        <f t="shared" si="21"/>
        <v>0</v>
      </c>
      <c r="AA18" s="13">
        <f t="shared" si="22"/>
        <v>0</v>
      </c>
      <c r="AB18" s="13">
        <f t="shared" si="23"/>
        <v>0</v>
      </c>
      <c r="AC18" s="71">
        <f t="shared" si="24"/>
        <v>100</v>
      </c>
      <c r="AD18" s="77">
        <f t="shared" si="25"/>
        <v>0</v>
      </c>
      <c r="AE18" s="13">
        <f t="shared" si="26"/>
        <v>0</v>
      </c>
      <c r="AF18" s="13">
        <f t="shared" si="27"/>
        <v>0</v>
      </c>
      <c r="AG18" s="13">
        <f t="shared" si="28"/>
        <v>0</v>
      </c>
      <c r="AH18" s="78">
        <f t="shared" si="29"/>
        <v>100</v>
      </c>
      <c r="AI18" s="85">
        <f t="shared" si="30"/>
        <v>0</v>
      </c>
      <c r="AJ18" s="13">
        <f t="shared" si="31"/>
        <v>0</v>
      </c>
      <c r="AK18" s="13">
        <f t="shared" si="32"/>
        <v>0</v>
      </c>
      <c r="AL18" s="13">
        <f t="shared" si="33"/>
        <v>0</v>
      </c>
      <c r="AM18" s="86">
        <f t="shared" si="34"/>
        <v>100</v>
      </c>
      <c r="AN18" s="20">
        <f t="shared" si="35"/>
        <v>100</v>
      </c>
      <c r="AO18" s="13">
        <f t="shared" si="36"/>
        <v>0</v>
      </c>
      <c r="AP18" s="13">
        <f t="shared" si="37"/>
        <v>0</v>
      </c>
      <c r="AQ18" s="13">
        <f t="shared" si="38"/>
        <v>0</v>
      </c>
      <c r="AR18" s="13">
        <f t="shared" si="39"/>
        <v>0</v>
      </c>
    </row>
    <row r="19" spans="2:44">
      <c r="B19" s="9" t="s">
        <v>20</v>
      </c>
      <c r="C19" s="10">
        <v>5</v>
      </c>
      <c r="D19" s="10">
        <v>0</v>
      </c>
      <c r="E19" s="10">
        <v>0</v>
      </c>
      <c r="F19" s="10">
        <v>0</v>
      </c>
      <c r="G19" s="42">
        <v>5</v>
      </c>
      <c r="H19" s="53">
        <v>1</v>
      </c>
      <c r="I19" s="10">
        <v>0</v>
      </c>
      <c r="J19" s="10">
        <v>1</v>
      </c>
      <c r="K19" s="10">
        <v>0</v>
      </c>
      <c r="L19" s="54">
        <v>8</v>
      </c>
      <c r="M19" s="65">
        <v>2</v>
      </c>
      <c r="N19" s="10">
        <v>1</v>
      </c>
      <c r="O19" s="10">
        <v>0</v>
      </c>
      <c r="P19" s="10">
        <v>0</v>
      </c>
      <c r="Q19" s="66">
        <v>7</v>
      </c>
      <c r="R19" s="22">
        <v>4</v>
      </c>
      <c r="S19" s="10">
        <v>0</v>
      </c>
      <c r="T19" s="10">
        <v>0</v>
      </c>
      <c r="U19" s="10">
        <v>0</v>
      </c>
      <c r="V19" s="10">
        <v>6</v>
      </c>
      <c r="X19" s="9" t="s">
        <v>20</v>
      </c>
      <c r="Y19" s="13">
        <f t="shared" si="20"/>
        <v>50</v>
      </c>
      <c r="Z19" s="13">
        <f t="shared" si="21"/>
        <v>0</v>
      </c>
      <c r="AA19" s="13">
        <f t="shared" si="22"/>
        <v>0</v>
      </c>
      <c r="AB19" s="13">
        <f t="shared" si="23"/>
        <v>0</v>
      </c>
      <c r="AC19" s="71">
        <f t="shared" si="24"/>
        <v>50</v>
      </c>
      <c r="AD19" s="77">
        <f t="shared" si="25"/>
        <v>10</v>
      </c>
      <c r="AE19" s="13">
        <f t="shared" si="26"/>
        <v>0</v>
      </c>
      <c r="AF19" s="13">
        <f t="shared" si="27"/>
        <v>10</v>
      </c>
      <c r="AG19" s="13">
        <f t="shared" si="28"/>
        <v>0</v>
      </c>
      <c r="AH19" s="78">
        <f t="shared" si="29"/>
        <v>80</v>
      </c>
      <c r="AI19" s="85">
        <f t="shared" si="30"/>
        <v>20</v>
      </c>
      <c r="AJ19" s="13">
        <f t="shared" si="31"/>
        <v>10</v>
      </c>
      <c r="AK19" s="13">
        <f t="shared" si="32"/>
        <v>0</v>
      </c>
      <c r="AL19" s="13">
        <f t="shared" si="33"/>
        <v>0</v>
      </c>
      <c r="AM19" s="86">
        <f t="shared" si="34"/>
        <v>70</v>
      </c>
      <c r="AN19" s="20">
        <f t="shared" si="35"/>
        <v>40</v>
      </c>
      <c r="AO19" s="13">
        <f t="shared" si="36"/>
        <v>0</v>
      </c>
      <c r="AP19" s="13">
        <f t="shared" si="37"/>
        <v>0</v>
      </c>
      <c r="AQ19" s="13">
        <f t="shared" si="38"/>
        <v>0</v>
      </c>
      <c r="AR19" s="13">
        <f t="shared" si="39"/>
        <v>60</v>
      </c>
    </row>
    <row r="20" spans="2:44">
      <c r="B20" s="9" t="s">
        <v>22</v>
      </c>
      <c r="C20" s="10">
        <v>0</v>
      </c>
      <c r="D20" s="10">
        <v>0</v>
      </c>
      <c r="E20" s="10">
        <v>0</v>
      </c>
      <c r="F20" s="10">
        <v>0</v>
      </c>
      <c r="G20" s="42">
        <v>0</v>
      </c>
      <c r="H20" s="53">
        <v>0</v>
      </c>
      <c r="I20" s="10">
        <v>0</v>
      </c>
      <c r="J20" s="10">
        <v>0</v>
      </c>
      <c r="K20" s="10">
        <v>0</v>
      </c>
      <c r="L20" s="54">
        <v>0</v>
      </c>
      <c r="M20" s="65">
        <v>0</v>
      </c>
      <c r="N20" s="10">
        <v>0</v>
      </c>
      <c r="O20" s="10">
        <v>0</v>
      </c>
      <c r="P20" s="10">
        <v>0</v>
      </c>
      <c r="Q20" s="66">
        <v>0</v>
      </c>
      <c r="R20" s="22">
        <v>0</v>
      </c>
      <c r="S20" s="10">
        <v>0</v>
      </c>
      <c r="T20" s="10">
        <v>0</v>
      </c>
      <c r="U20" s="10">
        <v>0</v>
      </c>
      <c r="V20" s="10">
        <v>0</v>
      </c>
      <c r="X20" s="9" t="s">
        <v>22</v>
      </c>
      <c r="Y20" s="13" t="e">
        <f t="shared" si="20"/>
        <v>#DIV/0!</v>
      </c>
      <c r="Z20" s="13" t="e">
        <f t="shared" si="21"/>
        <v>#DIV/0!</v>
      </c>
      <c r="AA20" s="13" t="e">
        <f t="shared" si="22"/>
        <v>#DIV/0!</v>
      </c>
      <c r="AB20" s="13" t="e">
        <f t="shared" si="23"/>
        <v>#DIV/0!</v>
      </c>
      <c r="AC20" s="71" t="e">
        <f t="shared" si="24"/>
        <v>#DIV/0!</v>
      </c>
      <c r="AD20" s="77" t="e">
        <f t="shared" si="25"/>
        <v>#DIV/0!</v>
      </c>
      <c r="AE20" s="13" t="e">
        <f t="shared" si="26"/>
        <v>#DIV/0!</v>
      </c>
      <c r="AF20" s="13" t="e">
        <f t="shared" si="27"/>
        <v>#DIV/0!</v>
      </c>
      <c r="AG20" s="13" t="e">
        <f t="shared" si="28"/>
        <v>#DIV/0!</v>
      </c>
      <c r="AH20" s="78" t="e">
        <f t="shared" si="29"/>
        <v>#DIV/0!</v>
      </c>
      <c r="AI20" s="85" t="e">
        <f t="shared" si="30"/>
        <v>#DIV/0!</v>
      </c>
      <c r="AJ20" s="13" t="e">
        <f t="shared" si="31"/>
        <v>#DIV/0!</v>
      </c>
      <c r="AK20" s="13" t="e">
        <f t="shared" si="32"/>
        <v>#DIV/0!</v>
      </c>
      <c r="AL20" s="13" t="e">
        <f t="shared" si="33"/>
        <v>#DIV/0!</v>
      </c>
      <c r="AM20" s="86" t="e">
        <f t="shared" si="34"/>
        <v>#DIV/0!</v>
      </c>
      <c r="AN20" s="20" t="e">
        <f t="shared" si="35"/>
        <v>#DIV/0!</v>
      </c>
      <c r="AO20" s="13" t="e">
        <f t="shared" si="36"/>
        <v>#DIV/0!</v>
      </c>
      <c r="AP20" s="13" t="e">
        <f t="shared" si="37"/>
        <v>#DIV/0!</v>
      </c>
      <c r="AQ20" s="13" t="e">
        <f t="shared" si="38"/>
        <v>#DIV/0!</v>
      </c>
      <c r="AR20" s="13" t="e">
        <f t="shared" si="39"/>
        <v>#DIV/0!</v>
      </c>
    </row>
    <row r="21" spans="2:44">
      <c r="B21" s="9" t="s">
        <v>24</v>
      </c>
      <c r="C21" s="10">
        <v>10</v>
      </c>
      <c r="D21" s="10">
        <v>0</v>
      </c>
      <c r="E21" s="10">
        <v>0</v>
      </c>
      <c r="F21" s="10">
        <v>0</v>
      </c>
      <c r="G21" s="42">
        <v>2</v>
      </c>
      <c r="H21" s="53">
        <v>1</v>
      </c>
      <c r="I21" s="10">
        <v>1</v>
      </c>
      <c r="J21" s="10">
        <v>0</v>
      </c>
      <c r="K21" s="10">
        <v>3</v>
      </c>
      <c r="L21" s="54">
        <v>7</v>
      </c>
      <c r="M21" s="65">
        <v>2</v>
      </c>
      <c r="N21" s="10">
        <v>1</v>
      </c>
      <c r="O21" s="10">
        <v>0</v>
      </c>
      <c r="P21" s="10">
        <v>3</v>
      </c>
      <c r="Q21" s="66">
        <v>6</v>
      </c>
      <c r="R21" s="22">
        <v>4</v>
      </c>
      <c r="S21" s="10">
        <v>0</v>
      </c>
      <c r="T21" s="10">
        <v>0</v>
      </c>
      <c r="U21" s="10">
        <v>3</v>
      </c>
      <c r="V21" s="10">
        <v>5</v>
      </c>
      <c r="X21" s="9" t="s">
        <v>24</v>
      </c>
      <c r="Y21" s="13">
        <f t="shared" si="20"/>
        <v>83.333333333333343</v>
      </c>
      <c r="Z21" s="13">
        <f t="shared" si="21"/>
        <v>0</v>
      </c>
      <c r="AA21" s="13">
        <f t="shared" si="22"/>
        <v>0</v>
      </c>
      <c r="AB21" s="13">
        <f t="shared" si="23"/>
        <v>0</v>
      </c>
      <c r="AC21" s="71">
        <f t="shared" si="24"/>
        <v>16.666666666666664</v>
      </c>
      <c r="AD21" s="77">
        <f t="shared" si="25"/>
        <v>8.3333333333333321</v>
      </c>
      <c r="AE21" s="13">
        <f t="shared" si="26"/>
        <v>8.3333333333333321</v>
      </c>
      <c r="AF21" s="13">
        <f t="shared" si="27"/>
        <v>0</v>
      </c>
      <c r="AG21" s="13">
        <f t="shared" si="28"/>
        <v>25</v>
      </c>
      <c r="AH21" s="78">
        <f t="shared" si="29"/>
        <v>58.333333333333336</v>
      </c>
      <c r="AI21" s="85">
        <f t="shared" si="30"/>
        <v>16.666666666666664</v>
      </c>
      <c r="AJ21" s="13">
        <f t="shared" si="31"/>
        <v>8.3333333333333321</v>
      </c>
      <c r="AK21" s="13">
        <f t="shared" si="32"/>
        <v>0</v>
      </c>
      <c r="AL21" s="13">
        <f t="shared" si="33"/>
        <v>25</v>
      </c>
      <c r="AM21" s="86">
        <f t="shared" si="34"/>
        <v>50</v>
      </c>
      <c r="AN21" s="20">
        <f t="shared" si="35"/>
        <v>33.333333333333329</v>
      </c>
      <c r="AO21" s="13">
        <f t="shared" si="36"/>
        <v>0</v>
      </c>
      <c r="AP21" s="13">
        <f t="shared" si="37"/>
        <v>0</v>
      </c>
      <c r="AQ21" s="13">
        <f t="shared" si="38"/>
        <v>25</v>
      </c>
      <c r="AR21" s="13">
        <f t="shared" si="39"/>
        <v>41.666666666666671</v>
      </c>
    </row>
    <row r="22" spans="2:44">
      <c r="B22" s="9" t="s">
        <v>26</v>
      </c>
      <c r="C22" s="10">
        <v>0</v>
      </c>
      <c r="D22" s="10">
        <v>0</v>
      </c>
      <c r="E22" s="10">
        <v>0</v>
      </c>
      <c r="F22" s="10">
        <v>0</v>
      </c>
      <c r="G22" s="42">
        <v>0</v>
      </c>
      <c r="H22" s="53">
        <v>0</v>
      </c>
      <c r="I22" s="10">
        <v>0</v>
      </c>
      <c r="J22" s="10">
        <v>0</v>
      </c>
      <c r="K22" s="10">
        <v>0</v>
      </c>
      <c r="L22" s="54">
        <v>0</v>
      </c>
      <c r="M22" s="65">
        <v>0</v>
      </c>
      <c r="N22" s="10">
        <v>0</v>
      </c>
      <c r="O22" s="10">
        <v>0</v>
      </c>
      <c r="P22" s="10">
        <v>0</v>
      </c>
      <c r="Q22" s="66">
        <v>0</v>
      </c>
      <c r="R22" s="22">
        <v>0</v>
      </c>
      <c r="S22" s="10">
        <v>0</v>
      </c>
      <c r="T22" s="10">
        <v>0</v>
      </c>
      <c r="U22" s="10">
        <v>0</v>
      </c>
      <c r="V22" s="10">
        <v>0</v>
      </c>
      <c r="X22" s="9" t="s">
        <v>26</v>
      </c>
      <c r="Y22" s="13" t="e">
        <f t="shared" si="20"/>
        <v>#DIV/0!</v>
      </c>
      <c r="Z22" s="13" t="e">
        <f t="shared" si="21"/>
        <v>#DIV/0!</v>
      </c>
      <c r="AA22" s="13" t="e">
        <f t="shared" si="22"/>
        <v>#DIV/0!</v>
      </c>
      <c r="AB22" s="13" t="e">
        <f t="shared" si="23"/>
        <v>#DIV/0!</v>
      </c>
      <c r="AC22" s="71" t="e">
        <f t="shared" si="24"/>
        <v>#DIV/0!</v>
      </c>
      <c r="AD22" s="77" t="e">
        <f t="shared" si="25"/>
        <v>#DIV/0!</v>
      </c>
      <c r="AE22" s="13" t="e">
        <f t="shared" si="26"/>
        <v>#DIV/0!</v>
      </c>
      <c r="AF22" s="13" t="e">
        <f t="shared" si="27"/>
        <v>#DIV/0!</v>
      </c>
      <c r="AG22" s="13" t="e">
        <f t="shared" si="28"/>
        <v>#DIV/0!</v>
      </c>
      <c r="AH22" s="78" t="e">
        <f t="shared" si="29"/>
        <v>#DIV/0!</v>
      </c>
      <c r="AI22" s="85" t="e">
        <f t="shared" si="30"/>
        <v>#DIV/0!</v>
      </c>
      <c r="AJ22" s="13" t="e">
        <f t="shared" si="31"/>
        <v>#DIV/0!</v>
      </c>
      <c r="AK22" s="13" t="e">
        <f t="shared" si="32"/>
        <v>#DIV/0!</v>
      </c>
      <c r="AL22" s="13" t="e">
        <f t="shared" si="33"/>
        <v>#DIV/0!</v>
      </c>
      <c r="AM22" s="86" t="e">
        <f t="shared" si="34"/>
        <v>#DIV/0!</v>
      </c>
      <c r="AN22" s="20" t="e">
        <f t="shared" si="35"/>
        <v>#DIV/0!</v>
      </c>
      <c r="AO22" s="13" t="e">
        <f t="shared" si="36"/>
        <v>#DIV/0!</v>
      </c>
      <c r="AP22" s="13" t="e">
        <f t="shared" si="37"/>
        <v>#DIV/0!</v>
      </c>
      <c r="AQ22" s="13" t="e">
        <f t="shared" si="38"/>
        <v>#DIV/0!</v>
      </c>
      <c r="AR22" s="13" t="e">
        <f t="shared" si="39"/>
        <v>#DIV/0!</v>
      </c>
    </row>
    <row r="23" spans="2:44">
      <c r="B23" s="9" t="s">
        <v>28</v>
      </c>
      <c r="C23" s="10">
        <v>0</v>
      </c>
      <c r="D23" s="10">
        <v>0</v>
      </c>
      <c r="E23" s="10">
        <v>0</v>
      </c>
      <c r="F23" s="10">
        <v>0</v>
      </c>
      <c r="G23" s="42">
        <v>2</v>
      </c>
      <c r="H23" s="53">
        <v>0</v>
      </c>
      <c r="I23" s="10">
        <v>0</v>
      </c>
      <c r="J23" s="10">
        <v>0</v>
      </c>
      <c r="K23" s="10">
        <v>0</v>
      </c>
      <c r="L23" s="54">
        <v>2</v>
      </c>
      <c r="M23" s="65">
        <v>0</v>
      </c>
      <c r="N23" s="10">
        <v>0</v>
      </c>
      <c r="O23" s="10">
        <v>0</v>
      </c>
      <c r="P23" s="10">
        <v>0</v>
      </c>
      <c r="Q23" s="66">
        <v>2</v>
      </c>
      <c r="R23" s="22">
        <v>0</v>
      </c>
      <c r="S23" s="10">
        <v>0</v>
      </c>
      <c r="T23" s="10">
        <v>0</v>
      </c>
      <c r="U23" s="10">
        <v>0</v>
      </c>
      <c r="V23" s="10">
        <v>2</v>
      </c>
      <c r="X23" s="9" t="s">
        <v>28</v>
      </c>
      <c r="Y23" s="13">
        <f t="shared" si="20"/>
        <v>0</v>
      </c>
      <c r="Z23" s="13">
        <f t="shared" si="21"/>
        <v>0</v>
      </c>
      <c r="AA23" s="13">
        <f t="shared" si="22"/>
        <v>0</v>
      </c>
      <c r="AB23" s="13">
        <f t="shared" si="23"/>
        <v>0</v>
      </c>
      <c r="AC23" s="71">
        <f t="shared" si="24"/>
        <v>100</v>
      </c>
      <c r="AD23" s="77">
        <f t="shared" si="25"/>
        <v>0</v>
      </c>
      <c r="AE23" s="13">
        <f t="shared" si="26"/>
        <v>0</v>
      </c>
      <c r="AF23" s="13">
        <f t="shared" si="27"/>
        <v>0</v>
      </c>
      <c r="AG23" s="13">
        <f t="shared" si="28"/>
        <v>0</v>
      </c>
      <c r="AH23" s="78">
        <f t="shared" si="29"/>
        <v>100</v>
      </c>
      <c r="AI23" s="85">
        <f t="shared" si="30"/>
        <v>0</v>
      </c>
      <c r="AJ23" s="13">
        <f t="shared" si="31"/>
        <v>0</v>
      </c>
      <c r="AK23" s="13">
        <f t="shared" si="32"/>
        <v>0</v>
      </c>
      <c r="AL23" s="13">
        <f t="shared" si="33"/>
        <v>0</v>
      </c>
      <c r="AM23" s="86">
        <f t="shared" si="34"/>
        <v>100</v>
      </c>
      <c r="AN23" s="20">
        <f t="shared" si="35"/>
        <v>0</v>
      </c>
      <c r="AO23" s="13">
        <f t="shared" si="36"/>
        <v>0</v>
      </c>
      <c r="AP23" s="13">
        <f t="shared" si="37"/>
        <v>0</v>
      </c>
      <c r="AQ23" s="13">
        <f t="shared" si="38"/>
        <v>0</v>
      </c>
      <c r="AR23" s="13">
        <f t="shared" si="39"/>
        <v>100</v>
      </c>
    </row>
    <row r="24" spans="2:44">
      <c r="B24" s="4" t="s">
        <v>30</v>
      </c>
      <c r="C24" s="15"/>
      <c r="D24" s="15"/>
      <c r="E24" s="15"/>
      <c r="F24" s="43"/>
      <c r="G24" s="44"/>
      <c r="H24" s="55"/>
      <c r="I24" s="26"/>
      <c r="J24" s="26"/>
      <c r="K24" s="43"/>
      <c r="L24" s="56"/>
      <c r="M24" s="67"/>
      <c r="N24" s="4"/>
      <c r="O24" s="15"/>
      <c r="P24" s="15"/>
      <c r="Q24" s="68"/>
      <c r="S24" s="4"/>
      <c r="T24" s="4"/>
      <c r="U24" s="26"/>
      <c r="V24" s="26"/>
      <c r="X24" s="4" t="s">
        <v>30</v>
      </c>
      <c r="Y24" s="43"/>
      <c r="Z24" s="43"/>
      <c r="AA24" s="43"/>
      <c r="AB24" s="43"/>
      <c r="AC24" s="72"/>
      <c r="AD24" s="79"/>
      <c r="AE24" s="43"/>
      <c r="AF24" s="43"/>
      <c r="AG24" s="43"/>
      <c r="AH24" s="80"/>
      <c r="AI24" s="67"/>
      <c r="AJ24" s="43"/>
      <c r="AK24" s="43"/>
      <c r="AL24" s="43"/>
      <c r="AM24" s="87"/>
    </row>
    <row r="25" spans="2:44">
      <c r="B25" s="9" t="s">
        <v>31</v>
      </c>
      <c r="C25" s="10">
        <v>16</v>
      </c>
      <c r="D25" s="10">
        <v>0</v>
      </c>
      <c r="E25" s="10">
        <v>0</v>
      </c>
      <c r="F25" s="10">
        <v>0</v>
      </c>
      <c r="G25" s="42">
        <v>10</v>
      </c>
      <c r="H25" s="53">
        <v>3</v>
      </c>
      <c r="I25" s="10">
        <v>1</v>
      </c>
      <c r="J25" s="10">
        <v>1</v>
      </c>
      <c r="K25" s="10">
        <v>3</v>
      </c>
      <c r="L25" s="54">
        <v>18</v>
      </c>
      <c r="M25" s="65">
        <v>5</v>
      </c>
      <c r="N25" s="10">
        <v>2</v>
      </c>
      <c r="O25" s="10">
        <v>0</v>
      </c>
      <c r="P25" s="10">
        <v>3</v>
      </c>
      <c r="Q25" s="66">
        <v>16</v>
      </c>
      <c r="R25" s="22">
        <v>9</v>
      </c>
      <c r="S25" s="10">
        <v>0</v>
      </c>
      <c r="T25" s="10">
        <v>0</v>
      </c>
      <c r="U25" s="10">
        <v>3</v>
      </c>
      <c r="V25" s="10">
        <v>14</v>
      </c>
      <c r="X25" s="9" t="s">
        <v>31</v>
      </c>
      <c r="Y25" s="13">
        <f t="shared" ref="Y25:Y26" si="40">C25/(C25+D25+E25+F25+G25)*100</f>
        <v>61.53846153846154</v>
      </c>
      <c r="Z25" s="13">
        <f t="shared" ref="Z25:Z26" si="41">D25/(D25+E25+F25+G25+C25)*100</f>
        <v>0</v>
      </c>
      <c r="AA25" s="13">
        <f t="shared" ref="AA25:AA26" si="42">E25/(E25+F25+G25+D25+C25)*100</f>
        <v>0</v>
      </c>
      <c r="AB25" s="13">
        <f t="shared" ref="AB25:AB26" si="43">F25/(F25+G25+E25+D25+C25)*100</f>
        <v>0</v>
      </c>
      <c r="AC25" s="71">
        <f t="shared" ref="AC25:AC26" si="44">G25/(G25+F25+E25+D25+C25)*100</f>
        <v>38.461538461538467</v>
      </c>
      <c r="AD25" s="77">
        <f t="shared" ref="AD25:AD26" si="45">H25/(H25+I25+J25+K25+L25)*100</f>
        <v>11.538461538461538</v>
      </c>
      <c r="AE25" s="13">
        <f t="shared" ref="AE25:AE26" si="46">I25/(I25+J25+K25+L25+H25)*100</f>
        <v>3.8461538461538463</v>
      </c>
      <c r="AF25" s="13">
        <f t="shared" ref="AF25:AF26" si="47">J25/(J25+K25+L25+I25+H25)*100</f>
        <v>3.8461538461538463</v>
      </c>
      <c r="AG25" s="13">
        <f t="shared" ref="AG25:AG26" si="48">K25/(K25+L25+J25+I25+H25)*100</f>
        <v>11.538461538461538</v>
      </c>
      <c r="AH25" s="78">
        <f t="shared" ref="AH25:AH26" si="49">L25/(L25+K25+J25+I25+H25)*100</f>
        <v>69.230769230769226</v>
      </c>
      <c r="AI25" s="85">
        <f t="shared" ref="AI25:AI26" si="50">M25/(M25+N25+O25+P25+Q25)*100</f>
        <v>19.230769230769234</v>
      </c>
      <c r="AJ25" s="13">
        <f t="shared" ref="AJ25:AJ26" si="51">N25/(N25+O25+P25+Q25+M25)*100</f>
        <v>7.6923076923076925</v>
      </c>
      <c r="AK25" s="13">
        <f t="shared" ref="AK25:AK26" si="52">O25/(O25+P25+Q25+N25+M25)*100</f>
        <v>0</v>
      </c>
      <c r="AL25" s="13">
        <f t="shared" ref="AL25:AL26" si="53">P25/(P25+Q25+O25+N25+M25)*100</f>
        <v>11.538461538461538</v>
      </c>
      <c r="AM25" s="86">
        <f t="shared" ref="AM25:AM26" si="54">Q25/(Q25+P25+O25+N25+M25)*100</f>
        <v>61.53846153846154</v>
      </c>
      <c r="AN25" s="20">
        <f t="shared" ref="AN25:AN26" si="55">R25/(R25+S25+T25+U25+V25)*100</f>
        <v>34.615384615384613</v>
      </c>
      <c r="AO25" s="13">
        <f t="shared" ref="AO25:AO26" si="56">S25/(S25+T25+U25+V25+R25)*100</f>
        <v>0</v>
      </c>
      <c r="AP25" s="13">
        <f t="shared" ref="AP25:AP26" si="57">T25/(T25+U25+V25+S25+R25)*100</f>
        <v>0</v>
      </c>
      <c r="AQ25" s="13">
        <f t="shared" ref="AQ25:AQ26" si="58">U25/(U25+V25+T25+S25+R25)*100</f>
        <v>11.538461538461538</v>
      </c>
      <c r="AR25" s="13">
        <f t="shared" ref="AR25:AR26" si="59">V25/(V25+U25+T25+S25+R25)*100</f>
        <v>53.846153846153847</v>
      </c>
    </row>
    <row r="26" spans="2:44">
      <c r="B26" s="9" t="s">
        <v>33</v>
      </c>
      <c r="C26" s="10">
        <v>3</v>
      </c>
      <c r="D26" s="10">
        <v>0</v>
      </c>
      <c r="E26" s="10">
        <v>0</v>
      </c>
      <c r="F26" s="10">
        <v>0</v>
      </c>
      <c r="G26" s="42">
        <v>1</v>
      </c>
      <c r="H26" s="53">
        <v>1</v>
      </c>
      <c r="I26" s="10">
        <v>0</v>
      </c>
      <c r="J26" s="10">
        <v>0</v>
      </c>
      <c r="K26" s="10">
        <v>0</v>
      </c>
      <c r="L26" s="54">
        <v>3</v>
      </c>
      <c r="M26" s="65">
        <v>1</v>
      </c>
      <c r="N26" s="10">
        <v>0</v>
      </c>
      <c r="O26" s="10">
        <v>0</v>
      </c>
      <c r="P26" s="10">
        <v>0</v>
      </c>
      <c r="Q26" s="66">
        <v>3</v>
      </c>
      <c r="R26" s="22">
        <v>3</v>
      </c>
      <c r="S26" s="10">
        <v>0</v>
      </c>
      <c r="T26" s="10">
        <v>0</v>
      </c>
      <c r="U26" s="10">
        <v>0</v>
      </c>
      <c r="V26" s="10">
        <v>1</v>
      </c>
      <c r="X26" s="9" t="s">
        <v>33</v>
      </c>
      <c r="Y26" s="13">
        <f t="shared" si="40"/>
        <v>75</v>
      </c>
      <c r="Z26" s="13">
        <f t="shared" si="41"/>
        <v>0</v>
      </c>
      <c r="AA26" s="13">
        <f t="shared" si="42"/>
        <v>0</v>
      </c>
      <c r="AB26" s="13">
        <f t="shared" si="43"/>
        <v>0</v>
      </c>
      <c r="AC26" s="71">
        <f t="shared" si="44"/>
        <v>25</v>
      </c>
      <c r="AD26" s="77">
        <f t="shared" si="45"/>
        <v>25</v>
      </c>
      <c r="AE26" s="13">
        <f t="shared" si="46"/>
        <v>0</v>
      </c>
      <c r="AF26" s="13">
        <f t="shared" si="47"/>
        <v>0</v>
      </c>
      <c r="AG26" s="13">
        <f t="shared" si="48"/>
        <v>0</v>
      </c>
      <c r="AH26" s="78">
        <f t="shared" si="49"/>
        <v>75</v>
      </c>
      <c r="AI26" s="85">
        <f t="shared" si="50"/>
        <v>25</v>
      </c>
      <c r="AJ26" s="13">
        <f t="shared" si="51"/>
        <v>0</v>
      </c>
      <c r="AK26" s="13">
        <f t="shared" si="52"/>
        <v>0</v>
      </c>
      <c r="AL26" s="13">
        <f t="shared" si="53"/>
        <v>0</v>
      </c>
      <c r="AM26" s="86">
        <f t="shared" si="54"/>
        <v>75</v>
      </c>
      <c r="AN26" s="20">
        <f t="shared" si="55"/>
        <v>75</v>
      </c>
      <c r="AO26" s="13">
        <f t="shared" si="56"/>
        <v>0</v>
      </c>
      <c r="AP26" s="13">
        <f t="shared" si="57"/>
        <v>0</v>
      </c>
      <c r="AQ26" s="13">
        <f t="shared" si="58"/>
        <v>0</v>
      </c>
      <c r="AR26" s="13">
        <f t="shared" si="59"/>
        <v>25</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2" max="1048575" man="1"/>
    <brk id="23" max="1048575" man="1"/>
    <brk id="34" max="1048575" man="1"/>
  </colBreaks>
</worksheet>
</file>

<file path=xl/worksheets/sheet5.xml><?xml version="1.0" encoding="utf-8"?>
<worksheet xmlns="http://schemas.openxmlformats.org/spreadsheetml/2006/main" xmlns:r="http://schemas.openxmlformats.org/officeDocument/2006/relationships">
  <dimension ref="A1:L25"/>
  <sheetViews>
    <sheetView showGridLines="0" zoomScaleNormal="100" workbookViewId="0">
      <selection activeCell="B4" sqref="B4"/>
    </sheetView>
  </sheetViews>
  <sheetFormatPr defaultRowHeight="15"/>
  <cols>
    <col min="1" max="1" width="3.42578125" customWidth="1"/>
    <col min="2" max="2" width="28.28515625" customWidth="1"/>
    <col min="3" max="6" width="11.7109375" customWidth="1"/>
    <col min="7" max="7" width="3.42578125" customWidth="1"/>
    <col min="8" max="8" width="28.28515625" customWidth="1"/>
    <col min="9" max="12" width="11.7109375" customWidth="1"/>
  </cols>
  <sheetData>
    <row r="1" spans="1:12" ht="18">
      <c r="B1" s="1" t="s">
        <v>4</v>
      </c>
    </row>
    <row r="2" spans="1:12" ht="21">
      <c r="A2" s="23"/>
      <c r="B2" s="1" t="s">
        <v>121</v>
      </c>
    </row>
    <row r="3" spans="1:12">
      <c r="B3" s="203" t="s">
        <v>5</v>
      </c>
    </row>
    <row r="4" spans="1:12" ht="18" customHeight="1">
      <c r="B4" s="1" t="s">
        <v>122</v>
      </c>
      <c r="C4" s="1"/>
      <c r="D4" s="1"/>
      <c r="E4" s="1"/>
      <c r="F4" s="1"/>
    </row>
    <row r="5" spans="1:12" ht="4.5" customHeight="1"/>
    <row r="6" spans="1:12">
      <c r="B6" s="16" t="s">
        <v>48</v>
      </c>
      <c r="H6" s="16" t="s">
        <v>49</v>
      </c>
    </row>
    <row r="7" spans="1:12" ht="33.75">
      <c r="B7" s="3" t="s">
        <v>36</v>
      </c>
      <c r="C7" s="3" t="s">
        <v>63</v>
      </c>
      <c r="D7" s="3" t="s">
        <v>64</v>
      </c>
      <c r="E7" s="3" t="s">
        <v>65</v>
      </c>
      <c r="F7" s="3" t="s">
        <v>61</v>
      </c>
      <c r="H7" s="3" t="s">
        <v>36</v>
      </c>
      <c r="I7" s="3" t="s">
        <v>63</v>
      </c>
      <c r="J7" s="3" t="s">
        <v>64</v>
      </c>
      <c r="K7" s="3" t="s">
        <v>65</v>
      </c>
      <c r="L7" s="3" t="s">
        <v>61</v>
      </c>
    </row>
    <row r="8" spans="1:12">
      <c r="B8" s="4" t="s">
        <v>0</v>
      </c>
      <c r="C8" s="5"/>
      <c r="D8" s="5"/>
      <c r="E8" s="5"/>
      <c r="F8" s="5"/>
      <c r="H8" s="4" t="s">
        <v>0</v>
      </c>
      <c r="I8" s="5"/>
      <c r="J8" s="5"/>
      <c r="K8" s="5"/>
      <c r="L8" s="5"/>
    </row>
    <row r="9" spans="1:12">
      <c r="B9" s="6" t="s">
        <v>0</v>
      </c>
      <c r="C9" s="7">
        <v>3542</v>
      </c>
      <c r="D9" s="7">
        <v>280</v>
      </c>
      <c r="E9" s="7">
        <v>1018</v>
      </c>
      <c r="F9" s="7">
        <v>443</v>
      </c>
      <c r="H9" s="6" t="s">
        <v>0</v>
      </c>
      <c r="I9" s="11">
        <f>C9/(C9+D9+E9+F9)*100</f>
        <v>67.045239447283748</v>
      </c>
      <c r="J9" s="11">
        <f>D9/(D9+E9+F9+C9)*100</f>
        <v>5.3000189286390311</v>
      </c>
      <c r="K9" s="11">
        <f>E9/(E9+F9+D9+C9)*100</f>
        <v>19.269354533409047</v>
      </c>
      <c r="L9" s="11">
        <f>F9/(F9+E9+D9+C9)*100</f>
        <v>8.3853870906681802</v>
      </c>
    </row>
    <row r="10" spans="1:12">
      <c r="B10" s="4" t="s">
        <v>7</v>
      </c>
      <c r="C10" s="8"/>
      <c r="D10" s="8"/>
      <c r="E10" s="8"/>
      <c r="F10" s="8"/>
      <c r="H10" s="4" t="s">
        <v>7</v>
      </c>
      <c r="I10" s="12"/>
      <c r="J10" s="12"/>
      <c r="K10" s="12"/>
      <c r="L10" s="12"/>
    </row>
    <row r="11" spans="1:12">
      <c r="B11" s="9" t="s">
        <v>1</v>
      </c>
      <c r="C11" s="10">
        <v>684</v>
      </c>
      <c r="D11" s="10">
        <v>46</v>
      </c>
      <c r="E11" s="10">
        <v>245</v>
      </c>
      <c r="F11" s="10">
        <v>117</v>
      </c>
      <c r="H11" s="9" t="s">
        <v>1</v>
      </c>
      <c r="I11" s="13">
        <f t="shared" ref="I11:I21" si="0">C11/(C11+D11+E11+F11)*100</f>
        <v>62.637362637362635</v>
      </c>
      <c r="J11" s="13">
        <f t="shared" ref="J11:J22" si="1">D11/(D11+E11+F11+C11)*100</f>
        <v>4.2124542124542126</v>
      </c>
      <c r="K11" s="13">
        <f t="shared" ref="K11:K22" si="2">E11/(E11+F11+D11+C11)*100</f>
        <v>22.435897435897438</v>
      </c>
      <c r="L11" s="13">
        <f t="shared" ref="L11:L22" si="3">F11/(F11+E11+D11+C11)*100</f>
        <v>10.714285714285714</v>
      </c>
    </row>
    <row r="12" spans="1:12">
      <c r="B12" s="9" t="s">
        <v>9</v>
      </c>
      <c r="C12" s="10">
        <v>1213</v>
      </c>
      <c r="D12" s="10">
        <v>89</v>
      </c>
      <c r="E12" s="10">
        <v>385</v>
      </c>
      <c r="F12" s="10">
        <v>165</v>
      </c>
      <c r="H12" s="9" t="s">
        <v>9</v>
      </c>
      <c r="I12" s="13">
        <f t="shared" si="0"/>
        <v>65.496760259179268</v>
      </c>
      <c r="J12" s="13">
        <f t="shared" si="1"/>
        <v>4.805615550755939</v>
      </c>
      <c r="K12" s="13">
        <f t="shared" si="2"/>
        <v>20.788336933045358</v>
      </c>
      <c r="L12" s="13">
        <f t="shared" si="3"/>
        <v>8.9092872570194377</v>
      </c>
    </row>
    <row r="13" spans="1:12">
      <c r="B13" s="9" t="s">
        <v>11</v>
      </c>
      <c r="C13" s="10">
        <v>1062</v>
      </c>
      <c r="D13" s="10">
        <v>91</v>
      </c>
      <c r="E13" s="10">
        <v>280</v>
      </c>
      <c r="F13" s="10">
        <v>116</v>
      </c>
      <c r="H13" s="9" t="s">
        <v>11</v>
      </c>
      <c r="I13" s="13">
        <f t="shared" si="0"/>
        <v>68.560361523563586</v>
      </c>
      <c r="J13" s="13">
        <f t="shared" si="1"/>
        <v>5.874757908327954</v>
      </c>
      <c r="K13" s="13">
        <f t="shared" si="2"/>
        <v>18.076178179470624</v>
      </c>
      <c r="L13" s="13">
        <f t="shared" si="3"/>
        <v>7.4887023886378312</v>
      </c>
    </row>
    <row r="14" spans="1:12">
      <c r="B14" s="9" t="s">
        <v>13</v>
      </c>
      <c r="C14" s="10">
        <v>583</v>
      </c>
      <c r="D14" s="10">
        <v>54</v>
      </c>
      <c r="E14" s="10">
        <v>108</v>
      </c>
      <c r="F14" s="10">
        <v>45</v>
      </c>
      <c r="H14" s="9" t="s">
        <v>13</v>
      </c>
      <c r="I14" s="13">
        <f t="shared" si="0"/>
        <v>73.797468354430379</v>
      </c>
      <c r="J14" s="13">
        <f t="shared" si="1"/>
        <v>6.8354430379746836</v>
      </c>
      <c r="K14" s="13">
        <f t="shared" si="2"/>
        <v>13.670886075949367</v>
      </c>
      <c r="L14" s="13">
        <f t="shared" si="3"/>
        <v>5.6962025316455698</v>
      </c>
    </row>
    <row r="15" spans="1:12">
      <c r="B15" s="4" t="s">
        <v>15</v>
      </c>
      <c r="C15" s="8"/>
      <c r="D15" s="8"/>
      <c r="E15" s="8"/>
      <c r="F15" s="8"/>
      <c r="H15" s="4" t="s">
        <v>15</v>
      </c>
      <c r="I15" s="8"/>
      <c r="J15" s="8"/>
      <c r="K15" s="8"/>
      <c r="L15" s="8"/>
    </row>
    <row r="16" spans="1:12">
      <c r="B16" s="9" t="s">
        <v>16</v>
      </c>
      <c r="C16" s="10">
        <v>1068</v>
      </c>
      <c r="D16" s="10">
        <v>80</v>
      </c>
      <c r="E16" s="10">
        <v>309</v>
      </c>
      <c r="F16" s="10">
        <v>83</v>
      </c>
      <c r="H16" s="9" t="s">
        <v>16</v>
      </c>
      <c r="I16" s="13">
        <f t="shared" si="0"/>
        <v>69.350649350649348</v>
      </c>
      <c r="J16" s="13">
        <f t="shared" si="1"/>
        <v>5.1948051948051948</v>
      </c>
      <c r="K16" s="13">
        <f t="shared" si="2"/>
        <v>20.064935064935067</v>
      </c>
      <c r="L16" s="13">
        <f t="shared" si="3"/>
        <v>5.3896103896103895</v>
      </c>
    </row>
    <row r="17" spans="2:12">
      <c r="B17" s="9" t="s">
        <v>18</v>
      </c>
      <c r="C17" s="10">
        <v>311</v>
      </c>
      <c r="D17" s="10">
        <v>10</v>
      </c>
      <c r="E17" s="10">
        <v>206</v>
      </c>
      <c r="F17" s="10">
        <v>77</v>
      </c>
      <c r="H17" s="9" t="s">
        <v>18</v>
      </c>
      <c r="I17" s="13">
        <f t="shared" si="0"/>
        <v>51.490066225165563</v>
      </c>
      <c r="J17" s="13">
        <f t="shared" si="1"/>
        <v>1.6556291390728477</v>
      </c>
      <c r="K17" s="13">
        <f t="shared" si="2"/>
        <v>34.105960264900666</v>
      </c>
      <c r="L17" s="13">
        <f t="shared" si="3"/>
        <v>12.748344370860929</v>
      </c>
    </row>
    <row r="18" spans="2:12">
      <c r="B18" s="9" t="s">
        <v>20</v>
      </c>
      <c r="C18" s="10">
        <v>1081</v>
      </c>
      <c r="D18" s="10">
        <v>135</v>
      </c>
      <c r="E18" s="10">
        <v>276</v>
      </c>
      <c r="F18" s="10">
        <v>113</v>
      </c>
      <c r="H18" s="9" t="s">
        <v>20</v>
      </c>
      <c r="I18" s="13">
        <f t="shared" si="0"/>
        <v>67.352024922118375</v>
      </c>
      <c r="J18" s="13">
        <f t="shared" si="1"/>
        <v>8.4112149532710276</v>
      </c>
      <c r="K18" s="13">
        <f t="shared" si="2"/>
        <v>17.196261682242991</v>
      </c>
      <c r="L18" s="13">
        <f t="shared" si="3"/>
        <v>7.0404984423676016</v>
      </c>
    </row>
    <row r="19" spans="2:12">
      <c r="B19" s="9" t="s">
        <v>22</v>
      </c>
      <c r="C19" s="10">
        <v>122</v>
      </c>
      <c r="D19" s="10">
        <v>8</v>
      </c>
      <c r="E19" s="10">
        <v>20</v>
      </c>
      <c r="F19" s="10">
        <v>13</v>
      </c>
      <c r="H19" s="9" t="s">
        <v>22</v>
      </c>
      <c r="I19" s="13">
        <f t="shared" si="0"/>
        <v>74.846625766871171</v>
      </c>
      <c r="J19" s="13">
        <f t="shared" si="1"/>
        <v>4.9079754601226995</v>
      </c>
      <c r="K19" s="13">
        <f t="shared" si="2"/>
        <v>12.269938650306749</v>
      </c>
      <c r="L19" s="13">
        <f t="shared" si="3"/>
        <v>7.9754601226993866</v>
      </c>
    </row>
    <row r="20" spans="2:12">
      <c r="B20" s="9" t="s">
        <v>24</v>
      </c>
      <c r="C20" s="10">
        <v>236</v>
      </c>
      <c r="D20" s="10">
        <v>19</v>
      </c>
      <c r="E20" s="10">
        <v>7</v>
      </c>
      <c r="F20" s="10">
        <v>38</v>
      </c>
      <c r="H20" s="9" t="s">
        <v>24</v>
      </c>
      <c r="I20" s="13">
        <f t="shared" si="0"/>
        <v>78.666666666666657</v>
      </c>
      <c r="J20" s="13">
        <f t="shared" si="1"/>
        <v>6.3333333333333339</v>
      </c>
      <c r="K20" s="13">
        <f t="shared" si="2"/>
        <v>2.3333333333333335</v>
      </c>
      <c r="L20" s="13">
        <f t="shared" si="3"/>
        <v>12.666666666666668</v>
      </c>
    </row>
    <row r="21" spans="2:12">
      <c r="B21" s="9" t="s">
        <v>26</v>
      </c>
      <c r="C21" s="10">
        <v>142</v>
      </c>
      <c r="D21" s="10">
        <v>5</v>
      </c>
      <c r="E21" s="10">
        <v>49</v>
      </c>
      <c r="F21" s="10">
        <v>20</v>
      </c>
      <c r="H21" s="9" t="s">
        <v>26</v>
      </c>
      <c r="I21" s="13">
        <f t="shared" si="0"/>
        <v>65.740740740740748</v>
      </c>
      <c r="J21" s="13">
        <f t="shared" si="1"/>
        <v>2.3148148148148149</v>
      </c>
      <c r="K21" s="13">
        <f t="shared" si="2"/>
        <v>22.685185185185187</v>
      </c>
      <c r="L21" s="13">
        <f t="shared" si="3"/>
        <v>9.2592592592592595</v>
      </c>
    </row>
    <row r="22" spans="2:12">
      <c r="B22" s="9" t="s">
        <v>28</v>
      </c>
      <c r="C22" s="10">
        <v>582</v>
      </c>
      <c r="D22" s="10">
        <v>23</v>
      </c>
      <c r="E22" s="10">
        <v>151</v>
      </c>
      <c r="F22" s="10">
        <v>99</v>
      </c>
      <c r="H22" s="9" t="s">
        <v>28</v>
      </c>
      <c r="I22" s="13">
        <f>C22/(C22+D22+E22+F22)*100</f>
        <v>68.070175438596493</v>
      </c>
      <c r="J22" s="13">
        <f t="shared" si="1"/>
        <v>2.6900584795321638</v>
      </c>
      <c r="K22" s="13">
        <f t="shared" si="2"/>
        <v>17.660818713450293</v>
      </c>
      <c r="L22" s="13">
        <f t="shared" si="3"/>
        <v>11.578947368421053</v>
      </c>
    </row>
    <row r="23" spans="2:12">
      <c r="B23" s="4" t="s">
        <v>30</v>
      </c>
      <c r="C23" s="15"/>
      <c r="D23" s="15"/>
      <c r="E23" s="15"/>
      <c r="G23" s="4"/>
      <c r="H23" s="4" t="s">
        <v>30</v>
      </c>
      <c r="I23" s="26"/>
      <c r="J23" s="26"/>
      <c r="L23" s="4"/>
    </row>
    <row r="24" spans="2:12">
      <c r="B24" s="9" t="s">
        <v>31</v>
      </c>
      <c r="C24" s="10">
        <v>2569</v>
      </c>
      <c r="D24" s="10">
        <v>207</v>
      </c>
      <c r="E24" s="10">
        <v>760</v>
      </c>
      <c r="F24" s="10">
        <v>322</v>
      </c>
      <c r="H24" s="9" t="s">
        <v>31</v>
      </c>
      <c r="I24" s="32">
        <f t="shared" ref="I24:I25" si="4">C24/(C24+D24+E24+F24)*100</f>
        <v>66.588906168999486</v>
      </c>
      <c r="J24" s="32">
        <f t="shared" ref="J24:J25" si="5">D24/(D24+E24+F24+C24)*100</f>
        <v>5.3654743390357691</v>
      </c>
      <c r="K24" s="32">
        <f t="shared" ref="K24:K25" si="6">E24/(E24+F24+D24+C24)*100</f>
        <v>19.699326075686884</v>
      </c>
      <c r="L24" s="32">
        <f t="shared" ref="L24:L25" si="7">F24/(F24+E24+D24+C24)*100</f>
        <v>8.3462934162778648</v>
      </c>
    </row>
    <row r="25" spans="2:12">
      <c r="B25" s="9" t="s">
        <v>33</v>
      </c>
      <c r="C25" s="10">
        <v>973</v>
      </c>
      <c r="D25" s="10">
        <v>73</v>
      </c>
      <c r="E25" s="10">
        <v>258</v>
      </c>
      <c r="F25" s="10">
        <v>121</v>
      </c>
      <c r="H25" s="9" t="s">
        <v>33</v>
      </c>
      <c r="I25" s="32">
        <f t="shared" si="4"/>
        <v>68.280701754385959</v>
      </c>
      <c r="J25" s="32">
        <f t="shared" si="5"/>
        <v>5.1228070175438596</v>
      </c>
      <c r="K25" s="32">
        <f t="shared" si="6"/>
        <v>18.10526315789474</v>
      </c>
      <c r="L25" s="32">
        <f t="shared" si="7"/>
        <v>8.4912280701754383</v>
      </c>
    </row>
  </sheetData>
  <hyperlinks>
    <hyperlink ref="B3" location="Index!A1" display="&lt;&lt; back"/>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X26"/>
  <sheetViews>
    <sheetView showGridLines="0" zoomScaleNormal="100" workbookViewId="0">
      <selection activeCell="B1" sqref="B1"/>
    </sheetView>
  </sheetViews>
  <sheetFormatPr defaultRowHeight="15"/>
  <cols>
    <col min="1" max="1" width="3.42578125" customWidth="1"/>
    <col min="2" max="2" width="28.28515625" customWidth="1"/>
    <col min="3" max="12" width="12" customWidth="1"/>
    <col min="13" max="13" width="3.42578125" customWidth="1"/>
    <col min="14" max="14" width="28.28515625" customWidth="1"/>
  </cols>
  <sheetData>
    <row r="1" spans="1:24" ht="18">
      <c r="B1" s="1" t="s">
        <v>4</v>
      </c>
    </row>
    <row r="2" spans="1:24" ht="21">
      <c r="A2" s="23"/>
      <c r="B2" s="1" t="s">
        <v>121</v>
      </c>
    </row>
    <row r="3" spans="1:24">
      <c r="B3" s="203" t="s">
        <v>5</v>
      </c>
    </row>
    <row r="4" spans="1:24" ht="18" customHeight="1">
      <c r="B4" s="1" t="s">
        <v>123</v>
      </c>
      <c r="C4" s="1"/>
      <c r="D4" s="1"/>
      <c r="E4" s="1"/>
      <c r="F4" s="1"/>
      <c r="G4" s="1"/>
      <c r="H4" s="1"/>
      <c r="I4" s="1"/>
      <c r="J4" s="1"/>
      <c r="K4" s="1"/>
      <c r="L4" s="1"/>
      <c r="N4" s="1"/>
    </row>
    <row r="5" spans="1:24" ht="4.5" customHeight="1"/>
    <row r="6" spans="1:24">
      <c r="B6" s="16" t="s">
        <v>48</v>
      </c>
      <c r="N6" s="16" t="s">
        <v>49</v>
      </c>
    </row>
    <row r="7" spans="1:24">
      <c r="B7" s="270" t="s">
        <v>36</v>
      </c>
      <c r="C7" s="270" t="s">
        <v>66</v>
      </c>
      <c r="D7" s="270"/>
      <c r="E7" s="270"/>
      <c r="F7" s="270"/>
      <c r="G7" s="272"/>
      <c r="H7" s="277" t="s">
        <v>67</v>
      </c>
      <c r="I7" s="270"/>
      <c r="J7" s="270"/>
      <c r="K7" s="270"/>
      <c r="L7" s="270"/>
      <c r="N7" s="270" t="s">
        <v>36</v>
      </c>
      <c r="O7" s="270" t="s">
        <v>66</v>
      </c>
      <c r="P7" s="270"/>
      <c r="Q7" s="270"/>
      <c r="R7" s="270"/>
      <c r="S7" s="272"/>
      <c r="T7" s="277" t="s">
        <v>67</v>
      </c>
      <c r="U7" s="270"/>
      <c r="V7" s="270"/>
      <c r="W7" s="270"/>
      <c r="X7" s="270"/>
    </row>
    <row r="8" spans="1:24" ht="33.75">
      <c r="B8" s="271"/>
      <c r="C8" s="207" t="s">
        <v>68</v>
      </c>
      <c r="D8" s="207" t="s">
        <v>69</v>
      </c>
      <c r="E8" s="207" t="s">
        <v>70</v>
      </c>
      <c r="F8" s="207" t="s">
        <v>71</v>
      </c>
      <c r="G8" s="38" t="s">
        <v>72</v>
      </c>
      <c r="H8" s="206" t="s">
        <v>68</v>
      </c>
      <c r="I8" s="207" t="s">
        <v>69</v>
      </c>
      <c r="J8" s="207" t="s">
        <v>70</v>
      </c>
      <c r="K8" s="207" t="s">
        <v>71</v>
      </c>
      <c r="L8" s="207" t="s">
        <v>72</v>
      </c>
      <c r="N8" s="271"/>
      <c r="O8" s="207" t="s">
        <v>68</v>
      </c>
      <c r="P8" s="207" t="s">
        <v>69</v>
      </c>
      <c r="Q8" s="207" t="s">
        <v>70</v>
      </c>
      <c r="R8" s="207" t="s">
        <v>71</v>
      </c>
      <c r="S8" s="38" t="s">
        <v>72</v>
      </c>
      <c r="T8" s="206" t="s">
        <v>68</v>
      </c>
      <c r="U8" s="207" t="s">
        <v>69</v>
      </c>
      <c r="V8" s="207" t="s">
        <v>70</v>
      </c>
      <c r="W8" s="207" t="s">
        <v>71</v>
      </c>
      <c r="X8" s="207" t="s">
        <v>72</v>
      </c>
    </row>
    <row r="9" spans="1:24">
      <c r="B9" s="4" t="s">
        <v>0</v>
      </c>
      <c r="C9" s="5"/>
      <c r="D9" s="5"/>
      <c r="E9" s="5"/>
      <c r="F9" s="5"/>
      <c r="G9" s="39"/>
      <c r="H9" s="5"/>
      <c r="I9" s="5"/>
      <c r="J9" s="5"/>
      <c r="K9" s="5"/>
      <c r="L9" s="5"/>
      <c r="N9" s="4" t="s">
        <v>0</v>
      </c>
      <c r="O9" s="5"/>
      <c r="P9" s="5"/>
      <c r="Q9" s="5"/>
      <c r="R9" s="5"/>
      <c r="S9" s="39"/>
      <c r="T9" s="5"/>
      <c r="U9" s="5"/>
      <c r="V9" s="5"/>
      <c r="W9" s="5"/>
      <c r="X9" s="5"/>
    </row>
    <row r="10" spans="1:24">
      <c r="B10" s="6" t="s">
        <v>0</v>
      </c>
      <c r="C10" s="7">
        <v>362</v>
      </c>
      <c r="D10" s="7">
        <v>751</v>
      </c>
      <c r="E10" s="7">
        <v>934</v>
      </c>
      <c r="F10" s="7">
        <v>668</v>
      </c>
      <c r="G10" s="40">
        <v>827</v>
      </c>
      <c r="H10" s="21">
        <v>99</v>
      </c>
      <c r="I10" s="7">
        <v>106</v>
      </c>
      <c r="J10" s="7">
        <v>45</v>
      </c>
      <c r="K10" s="7">
        <v>22</v>
      </c>
      <c r="L10" s="7">
        <v>8</v>
      </c>
      <c r="N10" s="6" t="s">
        <v>0</v>
      </c>
      <c r="O10" s="11">
        <f>C10/(C10+D10+E10+F10+G10)*100</f>
        <v>10.220214568040655</v>
      </c>
      <c r="P10" s="11">
        <f>D10/(D10+E10+F10+G10+C10)*100</f>
        <v>21.202710333145117</v>
      </c>
      <c r="Q10" s="11">
        <f>E10/(E10+F10+G10+C10+D10)*100</f>
        <v>26.369282891022021</v>
      </c>
      <c r="R10" s="11">
        <f>F10/(F10+G10+E10+D10+C10)*100</f>
        <v>18.859401468097118</v>
      </c>
      <c r="S10" s="69">
        <f>G10/(G10+C10+D10+E10+F10)*100</f>
        <v>23.348390739695088</v>
      </c>
      <c r="T10" s="19">
        <f>H10/(H10+I10+J10+K10+L10)*100</f>
        <v>35.357142857142861</v>
      </c>
      <c r="U10" s="11">
        <f>I10/(I10+J10+K10+L10+H10)*100</f>
        <v>37.857142857142854</v>
      </c>
      <c r="V10" s="11">
        <f>J10/(J10+K10+L10+H10+I10)*100</f>
        <v>16.071428571428573</v>
      </c>
      <c r="W10" s="11">
        <f>K10/(K10+L10+J10+I10+H10)*100</f>
        <v>7.8571428571428568</v>
      </c>
      <c r="X10" s="11">
        <f>L10/(L10+H10+I10+J10+K10)*100</f>
        <v>2.8571428571428572</v>
      </c>
    </row>
    <row r="11" spans="1:24">
      <c r="B11" s="4" t="s">
        <v>7</v>
      </c>
      <c r="C11" s="8"/>
      <c r="D11" s="8"/>
      <c r="E11" s="8"/>
      <c r="F11" s="8"/>
      <c r="G11" s="41"/>
      <c r="H11" s="8"/>
      <c r="I11" s="8"/>
      <c r="J11" s="8"/>
      <c r="K11" s="8"/>
      <c r="L11" s="8"/>
      <c r="N11" s="4" t="s">
        <v>7</v>
      </c>
      <c r="O11" s="12"/>
      <c r="P11" s="12"/>
      <c r="Q11" s="12"/>
      <c r="R11" s="12"/>
      <c r="S11" s="70"/>
      <c r="T11" s="12"/>
      <c r="U11" s="12"/>
      <c r="V11" s="12"/>
      <c r="W11" s="12"/>
      <c r="X11" s="12"/>
    </row>
    <row r="12" spans="1:24">
      <c r="B12" s="9" t="s">
        <v>1</v>
      </c>
      <c r="C12" s="10">
        <v>39</v>
      </c>
      <c r="D12" s="10">
        <v>113</v>
      </c>
      <c r="E12" s="10">
        <v>186</v>
      </c>
      <c r="F12" s="10">
        <v>138</v>
      </c>
      <c r="G12" s="42">
        <v>208</v>
      </c>
      <c r="H12" s="22">
        <v>15</v>
      </c>
      <c r="I12" s="10">
        <v>21</v>
      </c>
      <c r="J12" s="10">
        <v>4</v>
      </c>
      <c r="K12" s="10">
        <v>4</v>
      </c>
      <c r="L12" s="10">
        <v>2</v>
      </c>
      <c r="N12" s="9" t="s">
        <v>1</v>
      </c>
      <c r="O12" s="13">
        <f t="shared" ref="O12:O15" si="0">C12/(C12+D12+E12+F12+G12)*100</f>
        <v>5.7017543859649118</v>
      </c>
      <c r="P12" s="13">
        <f t="shared" ref="P12:P15" si="1">D12/(D12+E12+F12+G12+C12)*100</f>
        <v>16.520467836257311</v>
      </c>
      <c r="Q12" s="13">
        <f t="shared" ref="Q12:Q15" si="2">E12/(E12+F12+G12+C12+D12)*100</f>
        <v>27.192982456140353</v>
      </c>
      <c r="R12" s="13">
        <f t="shared" ref="R12:R15" si="3">F12/(F12+G12+E12+D12+C12)*100</f>
        <v>20.175438596491226</v>
      </c>
      <c r="S12" s="71">
        <f t="shared" ref="S12:S15" si="4">G12/(G12+C12+D12+E12+F12)*100</f>
        <v>30.409356725146196</v>
      </c>
      <c r="T12" s="20">
        <f t="shared" ref="T12:T15" si="5">H12/(H12+I12+J12+K12+L12)*100</f>
        <v>32.608695652173914</v>
      </c>
      <c r="U12" s="13">
        <f t="shared" ref="U12:U15" si="6">I12/(I12+J12+K12+L12+H12)*100</f>
        <v>45.652173913043477</v>
      </c>
      <c r="V12" s="13">
        <f t="shared" ref="V12:V15" si="7">J12/(J12+K12+L12+H12+I12)*100</f>
        <v>8.695652173913043</v>
      </c>
      <c r="W12" s="13">
        <f t="shared" ref="W12:W15" si="8">K12/(K12+L12+J12+I12+H12)*100</f>
        <v>8.695652173913043</v>
      </c>
      <c r="X12" s="13">
        <f t="shared" ref="X12:X15" si="9">L12/(L12+H12+I12+J12+K12)*100</f>
        <v>4.3478260869565215</v>
      </c>
    </row>
    <row r="13" spans="1:24">
      <c r="B13" s="9" t="s">
        <v>9</v>
      </c>
      <c r="C13" s="10">
        <v>104</v>
      </c>
      <c r="D13" s="10">
        <v>286</v>
      </c>
      <c r="E13" s="10">
        <v>314</v>
      </c>
      <c r="F13" s="10">
        <v>233</v>
      </c>
      <c r="G13" s="42">
        <v>276</v>
      </c>
      <c r="H13" s="22">
        <v>24</v>
      </c>
      <c r="I13" s="10">
        <v>38</v>
      </c>
      <c r="J13" s="10">
        <v>18</v>
      </c>
      <c r="K13" s="10">
        <v>7</v>
      </c>
      <c r="L13" s="10">
        <v>2</v>
      </c>
      <c r="N13" s="9" t="s">
        <v>9</v>
      </c>
      <c r="O13" s="13">
        <f t="shared" si="0"/>
        <v>8.5737840065952184</v>
      </c>
      <c r="P13" s="13">
        <f t="shared" si="1"/>
        <v>23.577906018136851</v>
      </c>
      <c r="Q13" s="13">
        <f t="shared" si="2"/>
        <v>25.88623248145095</v>
      </c>
      <c r="R13" s="13">
        <f t="shared" si="3"/>
        <v>19.208573784006592</v>
      </c>
      <c r="S13" s="71">
        <f t="shared" si="4"/>
        <v>22.753503709810389</v>
      </c>
      <c r="T13" s="20">
        <f t="shared" si="5"/>
        <v>26.966292134831459</v>
      </c>
      <c r="U13" s="13">
        <f t="shared" si="6"/>
        <v>42.696629213483142</v>
      </c>
      <c r="V13" s="13">
        <f t="shared" si="7"/>
        <v>20.224719101123593</v>
      </c>
      <c r="W13" s="13">
        <f t="shared" si="8"/>
        <v>7.8651685393258424</v>
      </c>
      <c r="X13" s="13">
        <f t="shared" si="9"/>
        <v>2.2471910112359552</v>
      </c>
    </row>
    <row r="14" spans="1:24">
      <c r="B14" s="9" t="s">
        <v>11</v>
      </c>
      <c r="C14" s="10">
        <v>121</v>
      </c>
      <c r="D14" s="10">
        <v>247</v>
      </c>
      <c r="E14" s="10">
        <v>275</v>
      </c>
      <c r="F14" s="10">
        <v>184</v>
      </c>
      <c r="G14" s="42">
        <v>235</v>
      </c>
      <c r="H14" s="22">
        <v>36</v>
      </c>
      <c r="I14" s="10">
        <v>30</v>
      </c>
      <c r="J14" s="10">
        <v>13</v>
      </c>
      <c r="K14" s="10">
        <v>10</v>
      </c>
      <c r="L14" s="10">
        <v>2</v>
      </c>
      <c r="N14" s="9" t="s">
        <v>11</v>
      </c>
      <c r="O14" s="13">
        <f t="shared" si="0"/>
        <v>11.393596986817325</v>
      </c>
      <c r="P14" s="13">
        <f t="shared" si="1"/>
        <v>23.258003766478343</v>
      </c>
      <c r="Q14" s="13">
        <f t="shared" si="2"/>
        <v>25.89453860640301</v>
      </c>
      <c r="R14" s="13">
        <f t="shared" si="3"/>
        <v>17.325800376647834</v>
      </c>
      <c r="S14" s="71">
        <f t="shared" si="4"/>
        <v>22.128060263653484</v>
      </c>
      <c r="T14" s="20">
        <f t="shared" si="5"/>
        <v>39.560439560439562</v>
      </c>
      <c r="U14" s="13">
        <f t="shared" si="6"/>
        <v>32.967032967032964</v>
      </c>
      <c r="V14" s="13">
        <f t="shared" si="7"/>
        <v>14.285714285714285</v>
      </c>
      <c r="W14" s="13">
        <f t="shared" si="8"/>
        <v>10.989010989010989</v>
      </c>
      <c r="X14" s="13">
        <f t="shared" si="9"/>
        <v>2.197802197802198</v>
      </c>
    </row>
    <row r="15" spans="1:24">
      <c r="B15" s="9" t="s">
        <v>13</v>
      </c>
      <c r="C15" s="10">
        <v>98</v>
      </c>
      <c r="D15" s="10">
        <v>105</v>
      </c>
      <c r="E15" s="10">
        <v>159</v>
      </c>
      <c r="F15" s="10">
        <v>113</v>
      </c>
      <c r="G15" s="42">
        <v>108</v>
      </c>
      <c r="H15" s="22">
        <v>24</v>
      </c>
      <c r="I15" s="10">
        <v>17</v>
      </c>
      <c r="J15" s="10">
        <v>10</v>
      </c>
      <c r="K15" s="10">
        <v>1</v>
      </c>
      <c r="L15" s="10">
        <v>2</v>
      </c>
      <c r="N15" s="9" t="s">
        <v>13</v>
      </c>
      <c r="O15" s="13">
        <f t="shared" si="0"/>
        <v>16.809605488850771</v>
      </c>
      <c r="P15" s="13">
        <f t="shared" si="1"/>
        <v>18.010291595197256</v>
      </c>
      <c r="Q15" s="13">
        <f t="shared" si="2"/>
        <v>27.27272727272727</v>
      </c>
      <c r="R15" s="13">
        <f t="shared" si="3"/>
        <v>19.382504288164665</v>
      </c>
      <c r="S15" s="71">
        <f t="shared" si="4"/>
        <v>18.524871355060036</v>
      </c>
      <c r="T15" s="20">
        <f t="shared" si="5"/>
        <v>44.444444444444443</v>
      </c>
      <c r="U15" s="13">
        <f t="shared" si="6"/>
        <v>31.481481481481481</v>
      </c>
      <c r="V15" s="13">
        <f t="shared" si="7"/>
        <v>18.518518518518519</v>
      </c>
      <c r="W15" s="13">
        <f t="shared" si="8"/>
        <v>1.8518518518518516</v>
      </c>
      <c r="X15" s="13">
        <f t="shared" si="9"/>
        <v>3.7037037037037033</v>
      </c>
    </row>
    <row r="16" spans="1:24">
      <c r="B16" s="4" t="s">
        <v>15</v>
      </c>
      <c r="C16" s="8"/>
      <c r="D16" s="8"/>
      <c r="E16" s="8"/>
      <c r="F16" s="8"/>
      <c r="G16" s="41"/>
      <c r="H16" s="8"/>
      <c r="I16" s="8"/>
      <c r="J16" s="8"/>
      <c r="K16" s="8"/>
      <c r="L16" s="8"/>
      <c r="N16" s="4" t="s">
        <v>15</v>
      </c>
      <c r="O16" s="12"/>
      <c r="P16" s="12"/>
      <c r="Q16" s="12"/>
      <c r="R16" s="12"/>
      <c r="S16" s="70"/>
      <c r="T16" s="12"/>
      <c r="U16" s="12"/>
      <c r="V16" s="12"/>
      <c r="W16" s="12"/>
      <c r="X16" s="12"/>
    </row>
    <row r="17" spans="2:24">
      <c r="B17" s="9" t="s">
        <v>16</v>
      </c>
      <c r="C17" s="10">
        <v>121</v>
      </c>
      <c r="D17" s="10">
        <v>264</v>
      </c>
      <c r="E17" s="10">
        <v>309</v>
      </c>
      <c r="F17" s="10">
        <v>214</v>
      </c>
      <c r="G17" s="42">
        <v>160</v>
      </c>
      <c r="H17" s="22">
        <v>28</v>
      </c>
      <c r="I17" s="10">
        <v>27</v>
      </c>
      <c r="J17" s="10">
        <v>12</v>
      </c>
      <c r="K17" s="10">
        <v>10</v>
      </c>
      <c r="L17" s="10">
        <v>3</v>
      </c>
      <c r="N17" s="9" t="s">
        <v>16</v>
      </c>
      <c r="O17" s="13">
        <f t="shared" ref="O17:O22" si="10">C17/(C17+D17+E17+F17+G17)*100</f>
        <v>11.329588014981272</v>
      </c>
      <c r="P17" s="13">
        <f t="shared" ref="P17:P23" si="11">D17/(D17+E17+F17+G17+C17)*100</f>
        <v>24.719101123595504</v>
      </c>
      <c r="Q17" s="13">
        <f t="shared" ref="Q17:Q23" si="12">E17/(E17+F17+G17+C17+D17)*100</f>
        <v>28.932584269662918</v>
      </c>
      <c r="R17" s="13">
        <f t="shared" ref="R17:R23" si="13">F17/(F17+G17+E17+D17+C17)*100</f>
        <v>20.037453183520597</v>
      </c>
      <c r="S17" s="71">
        <f t="shared" ref="S17:S23" si="14">G17/(G17+C17+D17+E17+F17)*100</f>
        <v>14.981273408239701</v>
      </c>
      <c r="T17" s="20">
        <f t="shared" ref="T17:T23" si="15">H17/(H17+I17+J17+K17+L17)*100</f>
        <v>35</v>
      </c>
      <c r="U17" s="13">
        <f t="shared" ref="U17:U23" si="16">I17/(I17+J17+K17+L17+H17)*100</f>
        <v>33.75</v>
      </c>
      <c r="V17" s="13">
        <f t="shared" ref="V17:V23" si="17">J17/(J17+K17+L17+H17+I17)*100</f>
        <v>15</v>
      </c>
      <c r="W17" s="13">
        <f t="shared" ref="W17:W23" si="18">K17/(K17+L17+J17+I17+H17)*100</f>
        <v>12.5</v>
      </c>
      <c r="X17" s="13">
        <f t="shared" ref="X17:X23" si="19">L17/(L17+H17+I17+J17+K17)*100</f>
        <v>3.75</v>
      </c>
    </row>
    <row r="18" spans="2:24">
      <c r="B18" s="9" t="s">
        <v>18</v>
      </c>
      <c r="C18" s="10">
        <v>45</v>
      </c>
      <c r="D18" s="10">
        <v>83</v>
      </c>
      <c r="E18" s="10">
        <v>81</v>
      </c>
      <c r="F18" s="10">
        <v>57</v>
      </c>
      <c r="G18" s="42">
        <v>45</v>
      </c>
      <c r="H18" s="22">
        <v>4</v>
      </c>
      <c r="I18" s="10">
        <v>4</v>
      </c>
      <c r="J18" s="10">
        <v>1</v>
      </c>
      <c r="K18" s="10">
        <v>1</v>
      </c>
      <c r="L18" s="10">
        <v>0</v>
      </c>
      <c r="N18" s="9" t="s">
        <v>18</v>
      </c>
      <c r="O18" s="13">
        <f t="shared" si="10"/>
        <v>14.469453376205788</v>
      </c>
      <c r="P18" s="13">
        <f t="shared" si="11"/>
        <v>26.688102893890676</v>
      </c>
      <c r="Q18" s="13">
        <f t="shared" si="12"/>
        <v>26.04501607717042</v>
      </c>
      <c r="R18" s="13">
        <f t="shared" si="13"/>
        <v>18.327974276527332</v>
      </c>
      <c r="S18" s="71">
        <f t="shared" si="14"/>
        <v>14.469453376205788</v>
      </c>
      <c r="T18" s="20">
        <f t="shared" si="15"/>
        <v>40</v>
      </c>
      <c r="U18" s="13">
        <f t="shared" si="16"/>
        <v>40</v>
      </c>
      <c r="V18" s="13">
        <f t="shared" si="17"/>
        <v>10</v>
      </c>
      <c r="W18" s="13">
        <f t="shared" si="18"/>
        <v>10</v>
      </c>
      <c r="X18" s="13">
        <f t="shared" si="19"/>
        <v>0</v>
      </c>
    </row>
    <row r="19" spans="2:24">
      <c r="B19" s="9" t="s">
        <v>20</v>
      </c>
      <c r="C19" s="10">
        <v>102</v>
      </c>
      <c r="D19" s="10">
        <v>240</v>
      </c>
      <c r="E19" s="10">
        <v>315</v>
      </c>
      <c r="F19" s="10">
        <v>218</v>
      </c>
      <c r="G19" s="42">
        <v>206</v>
      </c>
      <c r="H19" s="22">
        <v>45</v>
      </c>
      <c r="I19" s="10">
        <v>57</v>
      </c>
      <c r="J19" s="10">
        <v>23</v>
      </c>
      <c r="K19" s="10">
        <v>7</v>
      </c>
      <c r="L19" s="10">
        <v>3</v>
      </c>
      <c r="N19" s="9" t="s">
        <v>20</v>
      </c>
      <c r="O19" s="13">
        <f t="shared" si="10"/>
        <v>9.4357076780758558</v>
      </c>
      <c r="P19" s="13">
        <f t="shared" si="11"/>
        <v>22.201665124884364</v>
      </c>
      <c r="Q19" s="13">
        <f t="shared" si="12"/>
        <v>29.139685476410733</v>
      </c>
      <c r="R19" s="13">
        <f t="shared" si="13"/>
        <v>20.166512488436634</v>
      </c>
      <c r="S19" s="71">
        <f t="shared" si="14"/>
        <v>19.056429232192414</v>
      </c>
      <c r="T19" s="20">
        <f t="shared" si="15"/>
        <v>33.333333333333329</v>
      </c>
      <c r="U19" s="13">
        <f t="shared" si="16"/>
        <v>42.222222222222221</v>
      </c>
      <c r="V19" s="13">
        <f t="shared" si="17"/>
        <v>17.037037037037038</v>
      </c>
      <c r="W19" s="13">
        <f t="shared" si="18"/>
        <v>5.1851851851851851</v>
      </c>
      <c r="X19" s="13">
        <f t="shared" si="19"/>
        <v>2.2222222222222223</v>
      </c>
    </row>
    <row r="20" spans="2:24">
      <c r="B20" s="9" t="s">
        <v>22</v>
      </c>
      <c r="C20" s="10">
        <v>10</v>
      </c>
      <c r="D20" s="10">
        <v>25</v>
      </c>
      <c r="E20" s="10">
        <v>28</v>
      </c>
      <c r="F20" s="10">
        <v>23</v>
      </c>
      <c r="G20" s="42">
        <v>36</v>
      </c>
      <c r="H20" s="22">
        <v>3</v>
      </c>
      <c r="I20" s="10">
        <v>4</v>
      </c>
      <c r="J20" s="10">
        <v>1</v>
      </c>
      <c r="K20" s="10">
        <v>0</v>
      </c>
      <c r="L20" s="10">
        <v>0</v>
      </c>
      <c r="N20" s="9" t="s">
        <v>22</v>
      </c>
      <c r="O20" s="13">
        <f t="shared" si="10"/>
        <v>8.1967213114754092</v>
      </c>
      <c r="P20" s="13">
        <f t="shared" si="11"/>
        <v>20.491803278688526</v>
      </c>
      <c r="Q20" s="13">
        <f t="shared" si="12"/>
        <v>22.950819672131146</v>
      </c>
      <c r="R20" s="13">
        <f t="shared" si="13"/>
        <v>18.852459016393443</v>
      </c>
      <c r="S20" s="71">
        <f t="shared" si="14"/>
        <v>29.508196721311474</v>
      </c>
      <c r="T20" s="20">
        <f t="shared" si="15"/>
        <v>37.5</v>
      </c>
      <c r="U20" s="13">
        <f t="shared" si="16"/>
        <v>50</v>
      </c>
      <c r="V20" s="13">
        <f t="shared" si="17"/>
        <v>12.5</v>
      </c>
      <c r="W20" s="13">
        <f t="shared" si="18"/>
        <v>0</v>
      </c>
      <c r="X20" s="13">
        <f t="shared" si="19"/>
        <v>0</v>
      </c>
    </row>
    <row r="21" spans="2:24">
      <c r="B21" s="9" t="s">
        <v>24</v>
      </c>
      <c r="C21" s="10">
        <v>0</v>
      </c>
      <c r="D21" s="10">
        <v>8</v>
      </c>
      <c r="E21" s="10">
        <v>25</v>
      </c>
      <c r="F21" s="10">
        <v>49</v>
      </c>
      <c r="G21" s="42">
        <v>154</v>
      </c>
      <c r="H21" s="22">
        <v>9</v>
      </c>
      <c r="I21" s="10">
        <v>7</v>
      </c>
      <c r="J21" s="10">
        <v>3</v>
      </c>
      <c r="K21" s="10">
        <v>0</v>
      </c>
      <c r="L21" s="10">
        <v>0</v>
      </c>
      <c r="N21" s="9" t="s">
        <v>24</v>
      </c>
      <c r="O21" s="13">
        <f t="shared" si="10"/>
        <v>0</v>
      </c>
      <c r="P21" s="13">
        <f t="shared" si="11"/>
        <v>3.3898305084745761</v>
      </c>
      <c r="Q21" s="13">
        <f t="shared" si="12"/>
        <v>10.59322033898305</v>
      </c>
      <c r="R21" s="13">
        <f t="shared" si="13"/>
        <v>20.762711864406779</v>
      </c>
      <c r="S21" s="71">
        <f t="shared" si="14"/>
        <v>65.254237288135599</v>
      </c>
      <c r="T21" s="20">
        <f t="shared" si="15"/>
        <v>47.368421052631575</v>
      </c>
      <c r="U21" s="13">
        <f t="shared" si="16"/>
        <v>36.84210526315789</v>
      </c>
      <c r="V21" s="13">
        <f t="shared" si="17"/>
        <v>15.789473684210526</v>
      </c>
      <c r="W21" s="13">
        <f t="shared" si="18"/>
        <v>0</v>
      </c>
      <c r="X21" s="13">
        <f t="shared" si="19"/>
        <v>0</v>
      </c>
    </row>
    <row r="22" spans="2:24">
      <c r="B22" s="9" t="s">
        <v>26</v>
      </c>
      <c r="C22" s="10">
        <v>25</v>
      </c>
      <c r="D22" s="10">
        <v>25</v>
      </c>
      <c r="E22" s="10">
        <v>32</v>
      </c>
      <c r="F22" s="10">
        <v>21</v>
      </c>
      <c r="G22" s="42">
        <v>39</v>
      </c>
      <c r="H22" s="22">
        <v>0</v>
      </c>
      <c r="I22" s="10">
        <v>0</v>
      </c>
      <c r="J22" s="10">
        <v>2</v>
      </c>
      <c r="K22" s="10">
        <v>2</v>
      </c>
      <c r="L22" s="10">
        <v>1</v>
      </c>
      <c r="N22" s="9" t="s">
        <v>26</v>
      </c>
      <c r="O22" s="13">
        <f t="shared" si="10"/>
        <v>17.6056338028169</v>
      </c>
      <c r="P22" s="13">
        <f t="shared" si="11"/>
        <v>17.6056338028169</v>
      </c>
      <c r="Q22" s="13">
        <f t="shared" si="12"/>
        <v>22.535211267605636</v>
      </c>
      <c r="R22" s="13">
        <f>F22/(F22+G22+E22+D22+C22)*100</f>
        <v>14.788732394366196</v>
      </c>
      <c r="S22" s="71">
        <f t="shared" si="14"/>
        <v>27.464788732394368</v>
      </c>
      <c r="T22" s="20">
        <f t="shared" si="15"/>
        <v>0</v>
      </c>
      <c r="U22" s="13">
        <f t="shared" si="16"/>
        <v>0</v>
      </c>
      <c r="V22" s="13">
        <f t="shared" si="17"/>
        <v>40</v>
      </c>
      <c r="W22" s="13">
        <f t="shared" si="18"/>
        <v>40</v>
      </c>
      <c r="X22" s="13">
        <f t="shared" si="19"/>
        <v>20</v>
      </c>
    </row>
    <row r="23" spans="2:24">
      <c r="B23" s="9" t="s">
        <v>28</v>
      </c>
      <c r="C23" s="10">
        <v>59</v>
      </c>
      <c r="D23" s="10">
        <v>106</v>
      </c>
      <c r="E23" s="10">
        <v>144</v>
      </c>
      <c r="F23" s="10">
        <v>86</v>
      </c>
      <c r="G23" s="42">
        <v>187</v>
      </c>
      <c r="H23" s="22">
        <v>10</v>
      </c>
      <c r="I23" s="10">
        <v>7</v>
      </c>
      <c r="J23" s="10">
        <v>3</v>
      </c>
      <c r="K23" s="10">
        <v>2</v>
      </c>
      <c r="L23" s="10">
        <v>1</v>
      </c>
      <c r="N23" s="9" t="s">
        <v>28</v>
      </c>
      <c r="O23" s="13">
        <f>C23/(C23+D23+E23+F23+G23)*100</f>
        <v>10.137457044673539</v>
      </c>
      <c r="P23" s="13">
        <f t="shared" si="11"/>
        <v>18.213058419243985</v>
      </c>
      <c r="Q23" s="13">
        <f t="shared" si="12"/>
        <v>24.742268041237114</v>
      </c>
      <c r="R23" s="13">
        <f t="shared" si="13"/>
        <v>14.776632302405499</v>
      </c>
      <c r="S23" s="71">
        <f t="shared" si="14"/>
        <v>32.130584192439862</v>
      </c>
      <c r="T23" s="20">
        <f t="shared" si="15"/>
        <v>43.478260869565219</v>
      </c>
      <c r="U23" s="13">
        <f t="shared" si="16"/>
        <v>30.434782608695656</v>
      </c>
      <c r="V23" s="13">
        <f t="shared" si="17"/>
        <v>13.043478260869565</v>
      </c>
      <c r="W23" s="13">
        <f t="shared" si="18"/>
        <v>8.695652173913043</v>
      </c>
      <c r="X23" s="13">
        <f t="shared" si="19"/>
        <v>4.3478260869565215</v>
      </c>
    </row>
    <row r="24" spans="2:24">
      <c r="B24" s="4" t="s">
        <v>30</v>
      </c>
      <c r="C24" s="15"/>
      <c r="D24" s="15"/>
      <c r="E24" s="15"/>
      <c r="F24" s="43"/>
      <c r="G24" s="44"/>
      <c r="H24" s="4"/>
      <c r="I24" s="26"/>
      <c r="J24" s="26"/>
      <c r="L24" s="4"/>
      <c r="N24" s="4" t="s">
        <v>30</v>
      </c>
      <c r="O24" s="15"/>
      <c r="P24" s="15"/>
      <c r="Q24" s="15"/>
      <c r="R24" s="43"/>
      <c r="S24" s="44"/>
      <c r="T24" s="4"/>
      <c r="U24" s="26"/>
      <c r="V24" s="26"/>
      <c r="X24" s="4"/>
    </row>
    <row r="25" spans="2:24">
      <c r="B25" s="9" t="s">
        <v>31</v>
      </c>
      <c r="C25" s="10">
        <v>266</v>
      </c>
      <c r="D25" s="10">
        <v>520</v>
      </c>
      <c r="E25" s="10">
        <v>654</v>
      </c>
      <c r="F25" s="10">
        <v>471</v>
      </c>
      <c r="G25" s="42">
        <v>658</v>
      </c>
      <c r="H25" s="22">
        <v>77</v>
      </c>
      <c r="I25" s="10">
        <v>86</v>
      </c>
      <c r="J25" s="10">
        <v>30</v>
      </c>
      <c r="K25" s="10">
        <v>9</v>
      </c>
      <c r="L25" s="10">
        <v>5</v>
      </c>
      <c r="N25" s="9" t="s">
        <v>31</v>
      </c>
      <c r="O25" s="32">
        <f t="shared" ref="O25:O26" si="20">C25/(C25+D25+E25+F25+G25)*100</f>
        <v>10.354223433242508</v>
      </c>
      <c r="P25" s="32">
        <f t="shared" ref="P25:P26" si="21">D25/(D25+E25+F25+G25+C25)*100</f>
        <v>20.241339042428962</v>
      </c>
      <c r="Q25" s="32">
        <f t="shared" ref="Q25:Q26" si="22">E25/(E25+F25+G25+C25+D25)*100</f>
        <v>25.457376411054884</v>
      </c>
      <c r="R25" s="32">
        <f t="shared" ref="R25:R26" si="23">F25/(F25+G25+E25+D25+C25)*100</f>
        <v>18.333982094200078</v>
      </c>
      <c r="S25" s="88">
        <f t="shared" ref="S25:S26" si="24">G25/(G25+C25+D25+E25+F25)*100</f>
        <v>25.61307901907357</v>
      </c>
      <c r="T25" s="34">
        <f t="shared" ref="T25:T26" si="25">H25/(H25+I25+J25+K25+L25)*100</f>
        <v>37.19806763285024</v>
      </c>
      <c r="U25" s="32">
        <f t="shared" ref="U25:U26" si="26">I25/(I25+J25+K25+L25+H25)*100</f>
        <v>41.545893719806763</v>
      </c>
      <c r="V25" s="32">
        <f t="shared" ref="V25:V26" si="27">J25/(J25+K25+L25+H25+I25)*100</f>
        <v>14.492753623188406</v>
      </c>
      <c r="W25" s="32">
        <f t="shared" ref="W25:W26" si="28">K25/(K25+L25+J25+I25+H25)*100</f>
        <v>4.3478260869565215</v>
      </c>
      <c r="X25" s="32">
        <f t="shared" ref="X25:X26" si="29">L25/(L25+H25+I25+J25+K25)*100</f>
        <v>2.4154589371980677</v>
      </c>
    </row>
    <row r="26" spans="2:24">
      <c r="B26" s="9" t="s">
        <v>33</v>
      </c>
      <c r="C26" s="10">
        <v>96</v>
      </c>
      <c r="D26" s="10">
        <v>231</v>
      </c>
      <c r="E26" s="10">
        <v>280</v>
      </c>
      <c r="F26" s="10">
        <v>197</v>
      </c>
      <c r="G26" s="42">
        <v>169</v>
      </c>
      <c r="H26" s="22">
        <v>22</v>
      </c>
      <c r="I26" s="10">
        <v>20</v>
      </c>
      <c r="J26" s="10">
        <v>15</v>
      </c>
      <c r="K26" s="10">
        <v>13</v>
      </c>
      <c r="L26" s="10">
        <v>3</v>
      </c>
      <c r="N26" s="9" t="s">
        <v>33</v>
      </c>
      <c r="O26" s="32">
        <f t="shared" si="20"/>
        <v>9.8663926002055486</v>
      </c>
      <c r="P26" s="32">
        <f t="shared" si="21"/>
        <v>23.741007194244602</v>
      </c>
      <c r="Q26" s="32">
        <f t="shared" si="22"/>
        <v>28.776978417266186</v>
      </c>
      <c r="R26" s="32">
        <f t="shared" si="23"/>
        <v>20.246659815005138</v>
      </c>
      <c r="S26" s="88">
        <f t="shared" si="24"/>
        <v>17.36896197327852</v>
      </c>
      <c r="T26" s="34">
        <f t="shared" si="25"/>
        <v>30.136986301369863</v>
      </c>
      <c r="U26" s="32">
        <f t="shared" si="26"/>
        <v>27.397260273972602</v>
      </c>
      <c r="V26" s="32">
        <f t="shared" si="27"/>
        <v>20.547945205479451</v>
      </c>
      <c r="W26" s="32">
        <f t="shared" si="28"/>
        <v>17.80821917808219</v>
      </c>
      <c r="X26" s="32">
        <f t="shared" si="29"/>
        <v>4.10958904109589</v>
      </c>
    </row>
  </sheetData>
  <mergeCells count="6">
    <mergeCell ref="T7:X7"/>
    <mergeCell ref="O7:S7"/>
    <mergeCell ref="B7:B8"/>
    <mergeCell ref="C7:G7"/>
    <mergeCell ref="H7:L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2" max="1048575" man="1"/>
  </colBreaks>
</worksheet>
</file>

<file path=xl/worksheets/sheet7.xml><?xml version="1.0" encoding="utf-8"?>
<worksheet xmlns="http://schemas.openxmlformats.org/spreadsheetml/2006/main" xmlns:r="http://schemas.openxmlformats.org/officeDocument/2006/relationships">
  <dimension ref="A1:P25"/>
  <sheetViews>
    <sheetView showGridLines="0" zoomScaleNormal="100" workbookViewId="0">
      <selection activeCell="B1" sqref="B1"/>
    </sheetView>
  </sheetViews>
  <sheetFormatPr defaultRowHeight="15"/>
  <cols>
    <col min="1" max="1" width="3.42578125" customWidth="1"/>
    <col min="2" max="2" width="28.28515625" customWidth="1"/>
    <col min="3" max="8" width="12.7109375" customWidth="1"/>
    <col min="9" max="9" width="3.42578125" customWidth="1"/>
    <col min="10" max="10" width="27.7109375" customWidth="1"/>
    <col min="11" max="16" width="12.7109375" customWidth="1"/>
  </cols>
  <sheetData>
    <row r="1" spans="1:16" ht="18">
      <c r="B1" s="1" t="s">
        <v>4</v>
      </c>
    </row>
    <row r="2" spans="1:16" ht="21">
      <c r="A2" s="23"/>
      <c r="B2" s="1" t="s">
        <v>121</v>
      </c>
    </row>
    <row r="3" spans="1:16">
      <c r="B3" s="203" t="s">
        <v>5</v>
      </c>
    </row>
    <row r="4" spans="1:16" ht="18" customHeight="1">
      <c r="B4" s="1" t="s">
        <v>124</v>
      </c>
      <c r="C4" s="1"/>
      <c r="D4" s="1"/>
      <c r="E4" s="1"/>
      <c r="F4" s="1"/>
      <c r="G4" s="1"/>
      <c r="H4" s="1"/>
    </row>
    <row r="5" spans="1:16" ht="4.5" customHeight="1"/>
    <row r="6" spans="1:16">
      <c r="B6" s="16" t="s">
        <v>48</v>
      </c>
      <c r="J6" s="16" t="s">
        <v>49</v>
      </c>
    </row>
    <row r="7" spans="1:16" ht="26.25" customHeight="1">
      <c r="B7" s="3" t="s">
        <v>36</v>
      </c>
      <c r="C7" s="3" t="s">
        <v>73</v>
      </c>
      <c r="D7" s="3" t="s">
        <v>76</v>
      </c>
      <c r="E7" s="3" t="s">
        <v>74</v>
      </c>
      <c r="F7" s="3" t="s">
        <v>77</v>
      </c>
      <c r="G7" s="3" t="s">
        <v>75</v>
      </c>
      <c r="H7" s="3" t="s">
        <v>61</v>
      </c>
      <c r="J7" s="3" t="s">
        <v>36</v>
      </c>
      <c r="K7" s="3" t="s">
        <v>73</v>
      </c>
      <c r="L7" s="3" t="s">
        <v>76</v>
      </c>
      <c r="M7" s="3" t="s">
        <v>74</v>
      </c>
      <c r="N7" s="3" t="s">
        <v>77</v>
      </c>
      <c r="O7" s="3" t="s">
        <v>75</v>
      </c>
      <c r="P7" s="3" t="s">
        <v>61</v>
      </c>
    </row>
    <row r="8" spans="1:16">
      <c r="B8" s="4" t="s">
        <v>0</v>
      </c>
      <c r="C8" s="5"/>
      <c r="D8" s="5"/>
      <c r="E8" s="5"/>
      <c r="F8" s="5"/>
      <c r="G8" s="5"/>
      <c r="H8" s="5"/>
      <c r="J8" s="4" t="s">
        <v>0</v>
      </c>
      <c r="K8" s="5"/>
      <c r="L8" s="5"/>
      <c r="M8" s="5"/>
      <c r="N8" s="5"/>
    </row>
    <row r="9" spans="1:16">
      <c r="B9" s="6" t="s">
        <v>0</v>
      </c>
      <c r="C9" s="7">
        <v>98</v>
      </c>
      <c r="D9" s="7">
        <v>1221</v>
      </c>
      <c r="E9" s="7">
        <v>1860</v>
      </c>
      <c r="F9" s="7">
        <v>849</v>
      </c>
      <c r="G9" s="7">
        <v>677</v>
      </c>
      <c r="H9" s="7">
        <v>578</v>
      </c>
      <c r="J9" s="6" t="s">
        <v>0</v>
      </c>
      <c r="K9" s="11">
        <f>C9/(C9+D9+E9+F9+G9+H9)*100</f>
        <v>1.855006625023661</v>
      </c>
      <c r="L9" s="11">
        <f>D9/(D9+E9+F9+G9+H9+C9)*100</f>
        <v>23.111868256672345</v>
      </c>
      <c r="M9" s="11">
        <f>E9/(E9+F9+G9+H9+D9+C9)*100</f>
        <v>35.207268597387845</v>
      </c>
      <c r="N9" s="11">
        <f>F9/(F9+G9+H9+E9+D9+C9)*100</f>
        <v>16.070414537194779</v>
      </c>
      <c r="O9" s="11">
        <f>G9/(G9+H9+E9+F9+D9+C9)*100</f>
        <v>12.814688623887942</v>
      </c>
      <c r="P9" s="11">
        <f>H9/(H9+G9+F9+E9+D9+C9)*100</f>
        <v>10.940753359833428</v>
      </c>
    </row>
    <row r="10" spans="1:16">
      <c r="B10" s="4" t="s">
        <v>7</v>
      </c>
      <c r="C10" s="8"/>
      <c r="D10" s="8"/>
      <c r="E10" s="8"/>
      <c r="F10" s="8"/>
      <c r="G10" s="8"/>
      <c r="H10" s="8"/>
      <c r="J10" s="4" t="s">
        <v>7</v>
      </c>
      <c r="K10" s="12"/>
      <c r="L10" s="12"/>
      <c r="M10" s="12"/>
      <c r="N10" s="12"/>
      <c r="O10" s="12"/>
      <c r="P10" s="12"/>
    </row>
    <row r="11" spans="1:16">
      <c r="B11" s="9" t="s">
        <v>1</v>
      </c>
      <c r="C11" s="10">
        <v>16</v>
      </c>
      <c r="D11" s="10">
        <v>223</v>
      </c>
      <c r="E11" s="10">
        <v>407</v>
      </c>
      <c r="F11" s="10">
        <v>129</v>
      </c>
      <c r="G11" s="10">
        <v>162</v>
      </c>
      <c r="H11" s="10">
        <v>155</v>
      </c>
      <c r="J11" s="9" t="s">
        <v>1</v>
      </c>
      <c r="K11" s="13">
        <f t="shared" ref="K11:K14" si="0">C11/(C11+D11+E11+F11+G11+H11)*100</f>
        <v>1.4652014652014651</v>
      </c>
      <c r="L11" s="13">
        <f t="shared" ref="L11:L14" si="1">D11/(D11+E11+F11+G11+H11+C11)*100</f>
        <v>20.42124542124542</v>
      </c>
      <c r="M11" s="13">
        <f t="shared" ref="M11:M14" si="2">E11/(E11+F11+G11+H11+D11+C11)*100</f>
        <v>37.27106227106227</v>
      </c>
      <c r="N11" s="13">
        <f t="shared" ref="N11:N14" si="3">F11/(F11+G11+H11+E11+D11+C11)*100</f>
        <v>11.813186813186812</v>
      </c>
      <c r="O11" s="13">
        <f t="shared" ref="O11:O14" si="4">G11/(G11+H11+E11+F11+D11+C11)*100</f>
        <v>14.835164835164836</v>
      </c>
      <c r="P11" s="13">
        <f t="shared" ref="P11:P14" si="5">H11/(H11+G11+F11+E11+D11+C11)*100</f>
        <v>14.194139194139193</v>
      </c>
    </row>
    <row r="12" spans="1:16">
      <c r="B12" s="9" t="s">
        <v>9</v>
      </c>
      <c r="C12" s="10">
        <v>27</v>
      </c>
      <c r="D12" s="10">
        <v>377</v>
      </c>
      <c r="E12" s="10">
        <v>711</v>
      </c>
      <c r="F12" s="10">
        <v>295</v>
      </c>
      <c r="G12" s="10">
        <v>242</v>
      </c>
      <c r="H12" s="10">
        <v>200</v>
      </c>
      <c r="J12" s="9" t="s">
        <v>9</v>
      </c>
      <c r="K12" s="13">
        <f t="shared" si="0"/>
        <v>1.4578833693304536</v>
      </c>
      <c r="L12" s="13">
        <f t="shared" si="1"/>
        <v>20.356371490280779</v>
      </c>
      <c r="M12" s="13">
        <f t="shared" si="2"/>
        <v>38.390928725701947</v>
      </c>
      <c r="N12" s="13">
        <f t="shared" si="3"/>
        <v>15.928725701943844</v>
      </c>
      <c r="O12" s="13">
        <f t="shared" si="4"/>
        <v>13.06695464362851</v>
      </c>
      <c r="P12" s="13">
        <f t="shared" si="5"/>
        <v>10.799136069114471</v>
      </c>
    </row>
    <row r="13" spans="1:16">
      <c r="B13" s="9" t="s">
        <v>11</v>
      </c>
      <c r="C13" s="10">
        <v>38</v>
      </c>
      <c r="D13" s="10">
        <v>366</v>
      </c>
      <c r="E13" s="10">
        <v>505</v>
      </c>
      <c r="F13" s="10">
        <v>285</v>
      </c>
      <c r="G13" s="10">
        <v>188</v>
      </c>
      <c r="H13" s="10">
        <v>167</v>
      </c>
      <c r="J13" s="9" t="s">
        <v>11</v>
      </c>
      <c r="K13" s="13">
        <f t="shared" si="0"/>
        <v>2.4531956100710137</v>
      </c>
      <c r="L13" s="13">
        <f t="shared" si="1"/>
        <v>23.628147191736602</v>
      </c>
      <c r="M13" s="13">
        <f t="shared" si="2"/>
        <v>32.601678502259524</v>
      </c>
      <c r="N13" s="13">
        <f t="shared" si="3"/>
        <v>18.398967075532603</v>
      </c>
      <c r="O13" s="13">
        <f t="shared" si="4"/>
        <v>12.136862491930279</v>
      </c>
      <c r="P13" s="13">
        <f t="shared" si="5"/>
        <v>10.781149128469981</v>
      </c>
    </row>
    <row r="14" spans="1:16">
      <c r="B14" s="9" t="s">
        <v>13</v>
      </c>
      <c r="C14" s="10">
        <v>17</v>
      </c>
      <c r="D14" s="10">
        <v>255</v>
      </c>
      <c r="E14" s="10">
        <v>237</v>
      </c>
      <c r="F14" s="10">
        <v>140</v>
      </c>
      <c r="G14" s="10">
        <v>85</v>
      </c>
      <c r="H14" s="10">
        <v>56</v>
      </c>
      <c r="J14" s="9" t="s">
        <v>13</v>
      </c>
      <c r="K14" s="13">
        <f t="shared" si="0"/>
        <v>2.1518987341772151</v>
      </c>
      <c r="L14" s="13">
        <f t="shared" si="1"/>
        <v>32.278481012658226</v>
      </c>
      <c r="M14" s="13">
        <f t="shared" si="2"/>
        <v>30</v>
      </c>
      <c r="N14" s="13">
        <f t="shared" si="3"/>
        <v>17.721518987341771</v>
      </c>
      <c r="O14" s="13">
        <f t="shared" si="4"/>
        <v>10.759493670886076</v>
      </c>
      <c r="P14" s="13">
        <f t="shared" si="5"/>
        <v>7.0886075949367093</v>
      </c>
    </row>
    <row r="15" spans="1:16">
      <c r="B15" s="4" t="s">
        <v>15</v>
      </c>
      <c r="C15" s="8"/>
      <c r="D15" s="8"/>
      <c r="E15" s="8"/>
      <c r="F15" s="8"/>
      <c r="G15" s="8"/>
      <c r="H15" s="8"/>
      <c r="J15" s="4" t="s">
        <v>15</v>
      </c>
      <c r="K15" s="8"/>
      <c r="L15" s="8"/>
      <c r="M15" s="8"/>
      <c r="N15" s="8"/>
      <c r="O15" s="8"/>
      <c r="P15" s="8"/>
    </row>
    <row r="16" spans="1:16">
      <c r="B16" s="9" t="s">
        <v>16</v>
      </c>
      <c r="C16" s="10">
        <v>41</v>
      </c>
      <c r="D16" s="10">
        <v>347</v>
      </c>
      <c r="E16" s="10">
        <v>494</v>
      </c>
      <c r="F16" s="10">
        <v>300</v>
      </c>
      <c r="G16" s="10">
        <v>229</v>
      </c>
      <c r="H16" s="10">
        <v>129</v>
      </c>
      <c r="J16" s="9" t="s">
        <v>16</v>
      </c>
      <c r="K16" s="13">
        <f t="shared" ref="K16:K22" si="6">C16/(C16+D16+E16+F16+G16+H16)*100</f>
        <v>2.662337662337662</v>
      </c>
      <c r="L16" s="13">
        <f t="shared" ref="L16:L22" si="7">D16/(D16+E16+F16+G16+H16+C16)*100</f>
        <v>22.532467532467532</v>
      </c>
      <c r="M16" s="13">
        <f t="shared" ref="M16:M22" si="8">E16/(E16+F16+G16+H16+D16+C16)*100</f>
        <v>32.077922077922075</v>
      </c>
      <c r="N16" s="13">
        <f t="shared" ref="N16:N22" si="9">F16/(F16+G16+H16+E16+D16+C16)*100</f>
        <v>19.480519480519483</v>
      </c>
      <c r="O16" s="13">
        <f t="shared" ref="O16:O22" si="10">G16/(G16+H16+E16+F16+D16+C16)*100</f>
        <v>14.870129870129869</v>
      </c>
      <c r="P16" s="13">
        <f t="shared" ref="P16:P22" si="11">H16/(H16+G16+F16+E16+D16+C16)*100</f>
        <v>8.3766233766233764</v>
      </c>
    </row>
    <row r="17" spans="2:16">
      <c r="B17" s="9" t="s">
        <v>18</v>
      </c>
      <c r="C17" s="10">
        <v>6</v>
      </c>
      <c r="D17" s="10">
        <v>68</v>
      </c>
      <c r="E17" s="10">
        <v>289</v>
      </c>
      <c r="F17" s="10">
        <v>92</v>
      </c>
      <c r="G17" s="10">
        <v>55</v>
      </c>
      <c r="H17" s="10">
        <v>94</v>
      </c>
      <c r="J17" s="9" t="s">
        <v>18</v>
      </c>
      <c r="K17" s="13">
        <f t="shared" si="6"/>
        <v>0.99337748344370869</v>
      </c>
      <c r="L17" s="13">
        <f t="shared" si="7"/>
        <v>11.258278145695364</v>
      </c>
      <c r="M17" s="13">
        <f t="shared" si="8"/>
        <v>47.847682119205295</v>
      </c>
      <c r="N17" s="13">
        <f t="shared" si="9"/>
        <v>15.231788079470199</v>
      </c>
      <c r="O17" s="13">
        <f t="shared" si="10"/>
        <v>9.105960264900661</v>
      </c>
      <c r="P17" s="13">
        <f t="shared" si="11"/>
        <v>15.562913907284766</v>
      </c>
    </row>
    <row r="18" spans="2:16">
      <c r="B18" s="9" t="s">
        <v>20</v>
      </c>
      <c r="C18" s="10">
        <v>29</v>
      </c>
      <c r="D18" s="10">
        <v>524</v>
      </c>
      <c r="E18" s="10">
        <v>475</v>
      </c>
      <c r="F18" s="10">
        <v>255</v>
      </c>
      <c r="G18" s="10">
        <v>157</v>
      </c>
      <c r="H18" s="10">
        <v>165</v>
      </c>
      <c r="J18" s="9" t="s">
        <v>20</v>
      </c>
      <c r="K18" s="13">
        <f t="shared" si="6"/>
        <v>1.8068535825545171</v>
      </c>
      <c r="L18" s="13">
        <f t="shared" si="7"/>
        <v>32.647975077881618</v>
      </c>
      <c r="M18" s="13">
        <f t="shared" si="8"/>
        <v>29.595015576323984</v>
      </c>
      <c r="N18" s="13">
        <f t="shared" si="9"/>
        <v>15.887850467289718</v>
      </c>
      <c r="O18" s="13">
        <f t="shared" si="10"/>
        <v>9.7819314641744555</v>
      </c>
      <c r="P18" s="13">
        <f t="shared" si="11"/>
        <v>10.2803738317757</v>
      </c>
    </row>
    <row r="19" spans="2:16">
      <c r="B19" s="9" t="s">
        <v>22</v>
      </c>
      <c r="C19" s="10">
        <v>1</v>
      </c>
      <c r="D19" s="10">
        <v>54</v>
      </c>
      <c r="E19" s="10">
        <v>59</v>
      </c>
      <c r="F19" s="10">
        <v>25</v>
      </c>
      <c r="G19" s="10">
        <v>13</v>
      </c>
      <c r="H19" s="10">
        <v>11</v>
      </c>
      <c r="J19" s="9" t="s">
        <v>22</v>
      </c>
      <c r="K19" s="13">
        <f t="shared" si="6"/>
        <v>0.61349693251533743</v>
      </c>
      <c r="L19" s="13">
        <f t="shared" si="7"/>
        <v>33.128834355828218</v>
      </c>
      <c r="M19" s="13">
        <f t="shared" si="8"/>
        <v>36.196319018404907</v>
      </c>
      <c r="N19" s="13">
        <f t="shared" si="9"/>
        <v>15.337423312883436</v>
      </c>
      <c r="O19" s="13">
        <f t="shared" si="10"/>
        <v>7.9754601226993866</v>
      </c>
      <c r="P19" s="13">
        <f t="shared" si="11"/>
        <v>6.7484662576687118</v>
      </c>
    </row>
    <row r="20" spans="2:16">
      <c r="B20" s="9" t="s">
        <v>24</v>
      </c>
      <c r="C20" s="10">
        <v>2</v>
      </c>
      <c r="D20" s="10">
        <v>80</v>
      </c>
      <c r="E20" s="10">
        <v>113</v>
      </c>
      <c r="F20" s="10">
        <v>8</v>
      </c>
      <c r="G20" s="10">
        <v>62</v>
      </c>
      <c r="H20" s="10">
        <v>35</v>
      </c>
      <c r="J20" s="9" t="s">
        <v>24</v>
      </c>
      <c r="K20" s="13">
        <f t="shared" si="6"/>
        <v>0.66666666666666674</v>
      </c>
      <c r="L20" s="13">
        <f t="shared" si="7"/>
        <v>26.666666666666668</v>
      </c>
      <c r="M20" s="13">
        <f t="shared" si="8"/>
        <v>37.666666666666664</v>
      </c>
      <c r="N20" s="13">
        <f t="shared" si="9"/>
        <v>2.666666666666667</v>
      </c>
      <c r="O20" s="13">
        <f t="shared" si="10"/>
        <v>20.666666666666668</v>
      </c>
      <c r="P20" s="13">
        <f t="shared" si="11"/>
        <v>11.666666666666666</v>
      </c>
    </row>
    <row r="21" spans="2:16">
      <c r="B21" s="9" t="s">
        <v>26</v>
      </c>
      <c r="C21" s="10">
        <v>3</v>
      </c>
      <c r="D21" s="10">
        <v>29</v>
      </c>
      <c r="E21" s="10">
        <v>82</v>
      </c>
      <c r="F21" s="10">
        <v>34</v>
      </c>
      <c r="G21" s="10">
        <v>39</v>
      </c>
      <c r="H21" s="10">
        <v>29</v>
      </c>
      <c r="J21" s="9" t="s">
        <v>26</v>
      </c>
      <c r="K21" s="13">
        <f t="shared" si="6"/>
        <v>1.3888888888888888</v>
      </c>
      <c r="L21" s="13">
        <f t="shared" si="7"/>
        <v>13.425925925925927</v>
      </c>
      <c r="M21" s="13">
        <f t="shared" si="8"/>
        <v>37.962962962962962</v>
      </c>
      <c r="N21" s="13">
        <f t="shared" si="9"/>
        <v>15.74074074074074</v>
      </c>
      <c r="O21" s="13">
        <f t="shared" si="10"/>
        <v>18.055555555555554</v>
      </c>
      <c r="P21" s="13">
        <f t="shared" si="11"/>
        <v>13.425925925925927</v>
      </c>
    </row>
    <row r="22" spans="2:16">
      <c r="B22" s="9" t="s">
        <v>28</v>
      </c>
      <c r="C22" s="10">
        <v>16</v>
      </c>
      <c r="D22" s="10">
        <v>119</v>
      </c>
      <c r="E22" s="10">
        <v>348</v>
      </c>
      <c r="F22" s="10">
        <v>135</v>
      </c>
      <c r="G22" s="10">
        <v>122</v>
      </c>
      <c r="H22" s="10">
        <v>115</v>
      </c>
      <c r="J22" s="9" t="s">
        <v>28</v>
      </c>
      <c r="K22" s="13">
        <f t="shared" si="6"/>
        <v>1.8713450292397662</v>
      </c>
      <c r="L22" s="13">
        <f t="shared" si="7"/>
        <v>13.91812865497076</v>
      </c>
      <c r="M22" s="13">
        <f t="shared" si="8"/>
        <v>40.701754385964911</v>
      </c>
      <c r="N22" s="13">
        <f t="shared" si="9"/>
        <v>15.789473684210526</v>
      </c>
      <c r="O22" s="13">
        <f t="shared" si="10"/>
        <v>14.269005847953217</v>
      </c>
      <c r="P22" s="13">
        <f t="shared" si="11"/>
        <v>13.450292397660817</v>
      </c>
    </row>
    <row r="23" spans="2:16">
      <c r="B23" s="4" t="s">
        <v>30</v>
      </c>
      <c r="C23" s="15"/>
      <c r="D23" s="15"/>
      <c r="E23" s="15"/>
      <c r="F23" s="15"/>
      <c r="G23" s="15"/>
      <c r="H23" s="15"/>
      <c r="J23" s="4" t="s">
        <v>30</v>
      </c>
      <c r="K23" s="26"/>
      <c r="L23" s="26"/>
      <c r="M23" s="26"/>
      <c r="N23" s="26"/>
      <c r="O23" s="26"/>
      <c r="P23" s="26"/>
    </row>
    <row r="24" spans="2:16">
      <c r="B24" s="9" t="s">
        <v>31</v>
      </c>
      <c r="C24" s="10">
        <v>61</v>
      </c>
      <c r="D24" s="10">
        <v>906</v>
      </c>
      <c r="E24" s="10">
        <v>1396</v>
      </c>
      <c r="F24" s="10">
        <v>585</v>
      </c>
      <c r="G24" s="10">
        <v>472</v>
      </c>
      <c r="H24" s="10">
        <v>438</v>
      </c>
      <c r="J24" s="9" t="s">
        <v>31</v>
      </c>
      <c r="K24" s="32">
        <f t="shared" ref="K24:K25" si="12">C24/(C24+D24+E24+F24+G24+H24)*100</f>
        <v>1.5811301192327629</v>
      </c>
      <c r="L24" s="32">
        <f t="shared" ref="L24:L25" si="13">D24/(D24+E24+F24+G24+H24+C24)*100</f>
        <v>23.48367029548989</v>
      </c>
      <c r="M24" s="32">
        <f t="shared" ref="M24:M25" si="14">E24/(E24+F24+G24+H24+D24+C24)*100</f>
        <v>36.184551581130123</v>
      </c>
      <c r="N24" s="32">
        <f t="shared" ref="N24:N25" si="15">F24/(F24+G24+H24+E24+D24+C24)*100</f>
        <v>15.163297045101087</v>
      </c>
      <c r="O24" s="32">
        <f t="shared" ref="O24:O25" si="16">G24/(G24+H24+E24+F24+D24+C24)*100</f>
        <v>12.234318299637117</v>
      </c>
      <c r="P24" s="32">
        <f t="shared" ref="P24:P25" si="17">H24/(H24+G24+F24+E24+D24+C24)*100</f>
        <v>11.353032659409021</v>
      </c>
    </row>
    <row r="25" spans="2:16">
      <c r="B25" s="9" t="s">
        <v>33</v>
      </c>
      <c r="C25" s="10">
        <v>37</v>
      </c>
      <c r="D25" s="10">
        <v>315</v>
      </c>
      <c r="E25" s="10">
        <v>464</v>
      </c>
      <c r="F25" s="10">
        <v>264</v>
      </c>
      <c r="G25" s="10">
        <v>205</v>
      </c>
      <c r="H25" s="10">
        <v>140</v>
      </c>
      <c r="J25" s="9" t="s">
        <v>33</v>
      </c>
      <c r="K25" s="32">
        <f t="shared" si="12"/>
        <v>2.5964912280701755</v>
      </c>
      <c r="L25" s="32">
        <f t="shared" si="13"/>
        <v>22.105263157894736</v>
      </c>
      <c r="M25" s="32">
        <f t="shared" si="14"/>
        <v>32.561403508771932</v>
      </c>
      <c r="N25" s="32">
        <f t="shared" si="15"/>
        <v>18.526315789473685</v>
      </c>
      <c r="O25" s="32">
        <f t="shared" si="16"/>
        <v>14.385964912280702</v>
      </c>
      <c r="P25" s="32">
        <f t="shared" si="17"/>
        <v>9.8245614035087723</v>
      </c>
    </row>
  </sheetData>
  <hyperlinks>
    <hyperlink ref="B3" location="Index!A1" display="&lt;&lt; back"/>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BH26"/>
  <sheetViews>
    <sheetView showGridLines="0" zoomScaleNormal="100" workbookViewId="0">
      <selection activeCell="B1" sqref="B1"/>
    </sheetView>
  </sheetViews>
  <sheetFormatPr defaultRowHeight="15"/>
  <cols>
    <col min="1" max="1" width="3.42578125" customWidth="1"/>
    <col min="2" max="2" width="28.28515625" customWidth="1"/>
    <col min="3" max="30" width="8.7109375" customWidth="1"/>
    <col min="31" max="31" width="3.42578125" customWidth="1"/>
    <col min="32" max="32" width="27.7109375" customWidth="1"/>
    <col min="33" max="52" width="8.7109375" customWidth="1"/>
  </cols>
  <sheetData>
    <row r="1" spans="1:60" ht="18" customHeight="1">
      <c r="B1" s="1" t="s">
        <v>4</v>
      </c>
    </row>
    <row r="2" spans="1:60" ht="21">
      <c r="A2" s="23"/>
      <c r="B2" s="1" t="s">
        <v>121</v>
      </c>
    </row>
    <row r="3" spans="1:60">
      <c r="B3" s="203" t="s">
        <v>5</v>
      </c>
    </row>
    <row r="4" spans="1:60" ht="18" customHeight="1">
      <c r="B4" s="1" t="s">
        <v>125</v>
      </c>
      <c r="C4" s="1"/>
      <c r="D4" s="1"/>
      <c r="E4" s="1"/>
      <c r="F4" s="1"/>
      <c r="G4" s="1"/>
      <c r="H4" s="1"/>
      <c r="I4" s="1"/>
      <c r="J4" s="1"/>
      <c r="K4" s="1"/>
      <c r="L4" s="1"/>
      <c r="M4" s="1"/>
      <c r="N4" s="1"/>
      <c r="O4" s="1"/>
      <c r="P4" s="1"/>
      <c r="Q4" s="1"/>
      <c r="R4" s="1"/>
      <c r="S4" s="1"/>
      <c r="T4" s="1"/>
      <c r="U4" s="1"/>
      <c r="V4" s="1"/>
      <c r="W4" s="1"/>
      <c r="X4" s="1"/>
      <c r="Y4" s="1"/>
      <c r="Z4" s="1"/>
      <c r="AA4" s="1"/>
      <c r="AB4" s="1"/>
    </row>
    <row r="5" spans="1:60" ht="4.5" customHeight="1"/>
    <row r="6" spans="1:60" ht="15" customHeight="1">
      <c r="B6" s="16" t="s">
        <v>48</v>
      </c>
      <c r="AF6" s="16" t="s">
        <v>49</v>
      </c>
    </row>
    <row r="7" spans="1:60" ht="15" customHeight="1">
      <c r="B7" s="270" t="s">
        <v>36</v>
      </c>
      <c r="C7" s="270" t="s">
        <v>89</v>
      </c>
      <c r="D7" s="270"/>
      <c r="E7" s="270"/>
      <c r="F7" s="270"/>
      <c r="G7" s="270"/>
      <c r="H7" s="270"/>
      <c r="I7" s="272"/>
      <c r="J7" s="273" t="s">
        <v>90</v>
      </c>
      <c r="K7" s="270"/>
      <c r="L7" s="270"/>
      <c r="M7" s="270"/>
      <c r="N7" s="270"/>
      <c r="O7" s="270"/>
      <c r="P7" s="274"/>
      <c r="Q7" s="275" t="s">
        <v>91</v>
      </c>
      <c r="R7" s="270"/>
      <c r="S7" s="270"/>
      <c r="T7" s="270"/>
      <c r="U7" s="270"/>
      <c r="V7" s="270"/>
      <c r="W7" s="276"/>
      <c r="X7" s="277" t="s">
        <v>92</v>
      </c>
      <c r="Y7" s="270"/>
      <c r="Z7" s="270"/>
      <c r="AA7" s="270"/>
      <c r="AB7" s="270"/>
      <c r="AC7" s="270"/>
      <c r="AD7" s="270"/>
      <c r="AF7" s="270" t="s">
        <v>36</v>
      </c>
      <c r="AG7" s="270" t="s">
        <v>89</v>
      </c>
      <c r="AH7" s="270"/>
      <c r="AI7" s="270"/>
      <c r="AJ7" s="270"/>
      <c r="AK7" s="270"/>
      <c r="AL7" s="270"/>
      <c r="AM7" s="272"/>
      <c r="AN7" s="273" t="s">
        <v>90</v>
      </c>
      <c r="AO7" s="270"/>
      <c r="AP7" s="270"/>
      <c r="AQ7" s="270"/>
      <c r="AR7" s="270"/>
      <c r="AS7" s="270"/>
      <c r="AT7" s="278"/>
      <c r="AU7" s="273" t="s">
        <v>91</v>
      </c>
      <c r="AV7" s="270"/>
      <c r="AW7" s="270"/>
      <c r="AX7" s="270"/>
      <c r="AY7" s="270"/>
      <c r="AZ7" s="270"/>
      <c r="BA7" s="272"/>
      <c r="BB7" s="273" t="s">
        <v>92</v>
      </c>
      <c r="BC7" s="270"/>
      <c r="BD7" s="270"/>
      <c r="BE7" s="270"/>
      <c r="BF7" s="270"/>
      <c r="BG7" s="270"/>
      <c r="BH7" s="279"/>
    </row>
    <row r="8" spans="1:60" ht="45">
      <c r="B8" s="271"/>
      <c r="C8" s="209" t="s">
        <v>81</v>
      </c>
      <c r="D8" s="209" t="s">
        <v>82</v>
      </c>
      <c r="E8" s="209" t="s">
        <v>80</v>
      </c>
      <c r="F8" s="209" t="s">
        <v>83</v>
      </c>
      <c r="G8" s="209" t="s">
        <v>84</v>
      </c>
      <c r="H8" s="209" t="s">
        <v>61</v>
      </c>
      <c r="I8" s="38" t="s">
        <v>62</v>
      </c>
      <c r="J8" s="45" t="s">
        <v>81</v>
      </c>
      <c r="K8" s="209" t="s">
        <v>82</v>
      </c>
      <c r="L8" s="209" t="s">
        <v>80</v>
      </c>
      <c r="M8" s="209" t="s">
        <v>83</v>
      </c>
      <c r="N8" s="209" t="s">
        <v>84</v>
      </c>
      <c r="O8" s="209" t="s">
        <v>61</v>
      </c>
      <c r="P8" s="46" t="s">
        <v>62</v>
      </c>
      <c r="Q8" s="57" t="s">
        <v>81</v>
      </c>
      <c r="R8" s="209" t="s">
        <v>82</v>
      </c>
      <c r="S8" s="209" t="s">
        <v>80</v>
      </c>
      <c r="T8" s="209" t="s">
        <v>83</v>
      </c>
      <c r="U8" s="209" t="s">
        <v>84</v>
      </c>
      <c r="V8" s="209" t="s">
        <v>61</v>
      </c>
      <c r="W8" s="58" t="s">
        <v>62</v>
      </c>
      <c r="X8" s="208" t="s">
        <v>81</v>
      </c>
      <c r="Y8" s="209" t="s">
        <v>82</v>
      </c>
      <c r="Z8" s="209" t="s">
        <v>80</v>
      </c>
      <c r="AA8" s="209" t="s">
        <v>83</v>
      </c>
      <c r="AB8" s="209" t="s">
        <v>84</v>
      </c>
      <c r="AC8" s="209" t="s">
        <v>61</v>
      </c>
      <c r="AD8" s="210" t="s">
        <v>62</v>
      </c>
      <c r="AF8" s="271"/>
      <c r="AG8" s="209" t="s">
        <v>81</v>
      </c>
      <c r="AH8" s="209" t="s">
        <v>82</v>
      </c>
      <c r="AI8" s="209" t="s">
        <v>80</v>
      </c>
      <c r="AJ8" s="209" t="s">
        <v>83</v>
      </c>
      <c r="AK8" s="209" t="s">
        <v>84</v>
      </c>
      <c r="AL8" s="209" t="s">
        <v>61</v>
      </c>
      <c r="AM8" s="210" t="s">
        <v>62</v>
      </c>
      <c r="AN8" s="209" t="s">
        <v>81</v>
      </c>
      <c r="AO8" s="209" t="s">
        <v>82</v>
      </c>
      <c r="AP8" s="209" t="s">
        <v>80</v>
      </c>
      <c r="AQ8" s="209" t="s">
        <v>83</v>
      </c>
      <c r="AR8" s="209" t="s">
        <v>84</v>
      </c>
      <c r="AS8" s="209" t="s">
        <v>61</v>
      </c>
      <c r="AT8" s="17" t="s">
        <v>62</v>
      </c>
      <c r="AU8" s="45" t="s">
        <v>81</v>
      </c>
      <c r="AV8" s="209" t="s">
        <v>82</v>
      </c>
      <c r="AW8" s="209" t="s">
        <v>80</v>
      </c>
      <c r="AX8" s="209" t="s">
        <v>83</v>
      </c>
      <c r="AY8" s="209" t="s">
        <v>84</v>
      </c>
      <c r="AZ8" s="209" t="s">
        <v>61</v>
      </c>
      <c r="BA8" s="38" t="s">
        <v>62</v>
      </c>
      <c r="BB8" s="45" t="s">
        <v>81</v>
      </c>
      <c r="BC8" s="209" t="s">
        <v>82</v>
      </c>
      <c r="BD8" s="209" t="s">
        <v>80</v>
      </c>
      <c r="BE8" s="209" t="s">
        <v>83</v>
      </c>
      <c r="BF8" s="209" t="s">
        <v>84</v>
      </c>
      <c r="BG8" s="209" t="s">
        <v>61</v>
      </c>
      <c r="BH8" s="217" t="s">
        <v>62</v>
      </c>
    </row>
    <row r="9" spans="1:60">
      <c r="B9" s="4" t="s">
        <v>0</v>
      </c>
      <c r="C9" s="5"/>
      <c r="D9" s="5"/>
      <c r="E9" s="5"/>
      <c r="F9" s="5"/>
      <c r="G9" s="5"/>
      <c r="H9" s="5"/>
      <c r="I9" s="39"/>
      <c r="J9" s="47"/>
      <c r="K9" s="5"/>
      <c r="L9" s="5"/>
      <c r="M9" s="5"/>
      <c r="N9" s="5"/>
      <c r="O9" s="5"/>
      <c r="P9" s="48"/>
      <c r="Q9" s="59"/>
      <c r="R9" s="5"/>
      <c r="S9" s="5"/>
      <c r="T9" s="5"/>
      <c r="U9" s="5"/>
      <c r="V9" s="5"/>
      <c r="W9" s="60"/>
      <c r="X9" s="5"/>
      <c r="Y9" s="5"/>
      <c r="Z9" s="5"/>
      <c r="AA9" s="5"/>
      <c r="AB9" s="5"/>
      <c r="AF9" s="4" t="s">
        <v>0</v>
      </c>
      <c r="AG9" s="5"/>
      <c r="AH9" s="5"/>
      <c r="AI9" s="5"/>
      <c r="AJ9" s="5"/>
      <c r="AK9" s="5"/>
      <c r="AL9" s="5"/>
      <c r="AM9" s="39"/>
      <c r="AN9" s="47"/>
      <c r="AO9" s="5"/>
      <c r="AP9" s="5"/>
      <c r="AQ9" s="5"/>
      <c r="AR9" s="5"/>
      <c r="AS9" s="5"/>
      <c r="AT9" s="5"/>
      <c r="AU9" s="47"/>
      <c r="AV9" s="5"/>
      <c r="AW9" s="5"/>
      <c r="AX9" s="5"/>
      <c r="AY9" s="5"/>
      <c r="AZ9" s="5"/>
      <c r="BA9" s="39"/>
      <c r="BB9" s="47"/>
      <c r="BC9" s="5"/>
      <c r="BD9" s="5"/>
      <c r="BE9" s="5"/>
      <c r="BF9" s="5"/>
      <c r="BG9" s="43"/>
      <c r="BH9" s="218"/>
    </row>
    <row r="10" spans="1:60">
      <c r="B10" s="6" t="s">
        <v>0</v>
      </c>
      <c r="C10" s="7">
        <v>189</v>
      </c>
      <c r="D10" s="7">
        <v>1146</v>
      </c>
      <c r="E10" s="7">
        <v>1597</v>
      </c>
      <c r="F10" s="7">
        <v>785</v>
      </c>
      <c r="G10" s="7">
        <v>324</v>
      </c>
      <c r="H10" s="7">
        <v>297</v>
      </c>
      <c r="I10" s="40">
        <v>367</v>
      </c>
      <c r="J10" s="49">
        <v>181</v>
      </c>
      <c r="K10" s="7">
        <v>838</v>
      </c>
      <c r="L10" s="7">
        <v>1316</v>
      </c>
      <c r="M10" s="7">
        <v>1022</v>
      </c>
      <c r="N10" s="7">
        <v>772</v>
      </c>
      <c r="O10" s="7">
        <v>194</v>
      </c>
      <c r="P10" s="50">
        <v>382</v>
      </c>
      <c r="Q10" s="61">
        <v>57</v>
      </c>
      <c r="R10" s="7">
        <v>397</v>
      </c>
      <c r="S10" s="7">
        <v>2268</v>
      </c>
      <c r="T10" s="7">
        <v>709</v>
      </c>
      <c r="U10" s="7">
        <v>286</v>
      </c>
      <c r="V10" s="7">
        <v>241</v>
      </c>
      <c r="W10" s="62">
        <v>747</v>
      </c>
      <c r="X10" s="21">
        <v>35</v>
      </c>
      <c r="Y10" s="7">
        <v>356</v>
      </c>
      <c r="Z10" s="7">
        <v>2679</v>
      </c>
      <c r="AA10" s="7">
        <v>554</v>
      </c>
      <c r="AB10" s="7">
        <v>177</v>
      </c>
      <c r="AC10" s="7">
        <v>186</v>
      </c>
      <c r="AD10" s="7">
        <v>718</v>
      </c>
      <c r="AF10" s="6" t="s">
        <v>0</v>
      </c>
      <c r="AG10" s="90">
        <f>C10/(C10+D10+E10+F10+G10+H10+I10)*100</f>
        <v>4.0170031880977684</v>
      </c>
      <c r="AH10" s="91">
        <f>D10/(D10+E10+F10+G10+H10+I10+C10)*100</f>
        <v>24.357066950053134</v>
      </c>
      <c r="AI10" s="91">
        <f>E10/(E10+F10+G10+H10+I10+D10+C10)*100</f>
        <v>33.94261424017003</v>
      </c>
      <c r="AJ10" s="91">
        <f>F10/(F10+G10+H10+I10+E10+D10+C10)*100</f>
        <v>16.684378320935174</v>
      </c>
      <c r="AK10" s="91">
        <f>G10/(G10+H10+I10+E10+D10+C10+F10)*100</f>
        <v>6.8862911795961743</v>
      </c>
      <c r="AL10" s="91">
        <f>H10/(H10+I10+C10+F10+E10+D10+G10)*100</f>
        <v>6.3124335812964931</v>
      </c>
      <c r="AM10" s="92">
        <f>I10/(I10+D10+C10+G10+F10+E10+H10)*100</f>
        <v>7.8002125398512216</v>
      </c>
      <c r="AN10" s="90">
        <f>J10/(J10+K10+L10+M10+N10+O10+P10)*100</f>
        <v>3.8469713071200853</v>
      </c>
      <c r="AO10" s="91">
        <f>K10/(K10+L10+M10+N10+O10+P10+J10)*100</f>
        <v>17.810839532412327</v>
      </c>
      <c r="AP10" s="91">
        <f>L10/(L10+M10+N10+O10+P10+K10+J10)*100</f>
        <v>27.970244420828905</v>
      </c>
      <c r="AQ10" s="91">
        <f>M10/(M10+N10+O10+P10+L10+K10+J10)*100</f>
        <v>21.721572794899043</v>
      </c>
      <c r="AR10" s="91">
        <f>N10/(N10+O10+P10+L10+K10+J10+M10)*100</f>
        <v>16.40807651434644</v>
      </c>
      <c r="AS10" s="91">
        <f>O10/(O10+P10+J10+M10+L10+K10+N10)*100</f>
        <v>4.1232731137088203</v>
      </c>
      <c r="AT10" s="213">
        <f>P10/(P10+K10+J10+N10+M10+L10+O10)*100</f>
        <v>8.1190223166843776</v>
      </c>
      <c r="AU10" s="123">
        <f>Q10/(Q10+R10+S10+T10+U10+V10+W10)*100</f>
        <v>1.2114771519659937</v>
      </c>
      <c r="AV10" s="91">
        <f>R10/(R10+S10+T10+U10+V10+W10+Q10)*100</f>
        <v>8.4378320935175353</v>
      </c>
      <c r="AW10" s="91">
        <f>S10/(S10+T10+U10+V10+W10+R10+Q10)*100</f>
        <v>48.204038257173224</v>
      </c>
      <c r="AX10" s="91">
        <f>T10/(T10+U10+V10+W10+S10+R10+Q10)*100</f>
        <v>15.069075451647185</v>
      </c>
      <c r="AY10" s="91">
        <f>U10/(U10+V10+W10+S10+R10+Q10+T10)*100</f>
        <v>6.078639744952179</v>
      </c>
      <c r="AZ10" s="91">
        <f>V10/(V10+W10+Q10+T10+S10+R10+U10)*100</f>
        <v>5.1222104144527094</v>
      </c>
      <c r="BA10" s="92">
        <f>W10/(W10+R10+Q10+U10+T10+S10+V10)*100</f>
        <v>15.876726886291179</v>
      </c>
      <c r="BB10" s="123">
        <f>X10/(X10+Y10+Z10+AA10+AB10+AC10+AD10)*100</f>
        <v>0.74388947927736448</v>
      </c>
      <c r="BC10" s="91">
        <f>Y10/(Y10+Z10+AA10+AB10+AC10+AD10+X10)*100</f>
        <v>7.5664187035069084</v>
      </c>
      <c r="BD10" s="91">
        <f>Z10/(Z10+AA10+AB10+AC10+AD10+Y10+X10)*100</f>
        <v>56.939426142401707</v>
      </c>
      <c r="BE10" s="91">
        <f>AA10/(AA10+AB10+AC10+AD10+Z10+Y10+X10)*100</f>
        <v>11.774707757704569</v>
      </c>
      <c r="BF10" s="91">
        <f>AB10/(AB10+AC10+AD10+Z10+Y10+X10+AA10)*100</f>
        <v>3.7619553666312435</v>
      </c>
      <c r="BG10" s="91">
        <f>AC10/(AC10+AD10+X10+AA10+Z10+Y10+AB10)*100</f>
        <v>3.9532412327311368</v>
      </c>
      <c r="BH10" s="102">
        <f>AD10/(AD10+Y10+X10+AB10+AA10+Z10+AC10)*100</f>
        <v>15.260361317747078</v>
      </c>
    </row>
    <row r="11" spans="1:60">
      <c r="B11" s="4" t="s">
        <v>7</v>
      </c>
      <c r="C11" s="8"/>
      <c r="D11" s="8"/>
      <c r="E11" s="8"/>
      <c r="F11" s="8"/>
      <c r="G11" s="8"/>
      <c r="H11" s="8"/>
      <c r="I11" s="41"/>
      <c r="J11" s="51"/>
      <c r="K11" s="8"/>
      <c r="L11" s="8"/>
      <c r="M11" s="8"/>
      <c r="N11" s="8"/>
      <c r="O11" s="8"/>
      <c r="P11" s="52"/>
      <c r="Q11" s="63"/>
      <c r="R11" s="8"/>
      <c r="S11" s="8"/>
      <c r="T11" s="8"/>
      <c r="U11" s="8"/>
      <c r="V11" s="8"/>
      <c r="W11" s="64"/>
      <c r="X11" s="8"/>
      <c r="Y11" s="8"/>
      <c r="Z11" s="8"/>
      <c r="AA11" s="8"/>
      <c r="AB11" s="8"/>
      <c r="AF11" s="4" t="s">
        <v>7</v>
      </c>
      <c r="AG11" s="93"/>
      <c r="AH11" s="94"/>
      <c r="AI11" s="94"/>
      <c r="AJ11" s="94"/>
      <c r="AK11" s="94"/>
      <c r="AL11" s="94"/>
      <c r="AM11" s="95"/>
      <c r="AN11" s="93"/>
      <c r="AO11" s="94"/>
      <c r="AP11" s="94"/>
      <c r="AQ11" s="94"/>
      <c r="AR11" s="94"/>
      <c r="AS11" s="94"/>
      <c r="AT11" s="214"/>
      <c r="AU11" s="125"/>
      <c r="AV11" s="94"/>
      <c r="AW11" s="94"/>
      <c r="AX11" s="94"/>
      <c r="AY11" s="94"/>
      <c r="AZ11" s="94"/>
      <c r="BA11" s="95"/>
      <c r="BB11" s="125"/>
      <c r="BC11" s="94"/>
      <c r="BD11" s="94"/>
      <c r="BE11" s="94"/>
      <c r="BF11" s="94"/>
      <c r="BG11" s="94"/>
      <c r="BH11" s="103"/>
    </row>
    <row r="12" spans="1:60">
      <c r="B12" s="9" t="s">
        <v>1</v>
      </c>
      <c r="C12" s="10">
        <v>39</v>
      </c>
      <c r="D12" s="10">
        <v>203</v>
      </c>
      <c r="E12" s="10">
        <v>307</v>
      </c>
      <c r="F12" s="10">
        <v>143</v>
      </c>
      <c r="G12" s="10">
        <v>73</v>
      </c>
      <c r="H12" s="10">
        <v>75</v>
      </c>
      <c r="I12" s="42">
        <v>97</v>
      </c>
      <c r="J12" s="53">
        <v>26</v>
      </c>
      <c r="K12" s="10">
        <v>140</v>
      </c>
      <c r="L12" s="10">
        <v>289</v>
      </c>
      <c r="M12" s="10">
        <v>174</v>
      </c>
      <c r="N12" s="10">
        <v>149</v>
      </c>
      <c r="O12" s="10">
        <v>56</v>
      </c>
      <c r="P12" s="54">
        <v>103</v>
      </c>
      <c r="Q12" s="65">
        <v>11</v>
      </c>
      <c r="R12" s="10">
        <v>74</v>
      </c>
      <c r="S12" s="10">
        <v>410</v>
      </c>
      <c r="T12" s="10">
        <v>122</v>
      </c>
      <c r="U12" s="10">
        <v>64</v>
      </c>
      <c r="V12" s="10">
        <v>60</v>
      </c>
      <c r="W12" s="66">
        <v>196</v>
      </c>
      <c r="X12" s="22">
        <v>6</v>
      </c>
      <c r="Y12" s="10">
        <v>56</v>
      </c>
      <c r="Z12" s="10">
        <v>501</v>
      </c>
      <c r="AA12" s="10">
        <v>76</v>
      </c>
      <c r="AB12" s="10">
        <v>41</v>
      </c>
      <c r="AC12" s="10">
        <v>48</v>
      </c>
      <c r="AD12" s="10">
        <v>209</v>
      </c>
      <c r="AF12" s="9" t="s">
        <v>1</v>
      </c>
      <c r="AG12" s="96">
        <f t="shared" ref="AG12:AG15" si="0">C12/(C12+D12+E12+F12+G12+H12+I12)*100</f>
        <v>4.1622198505869799</v>
      </c>
      <c r="AH12" s="97">
        <f t="shared" ref="AH12:AH15" si="1">D12/(D12+E12+F12+G12+H12+I12+C12)*100</f>
        <v>21.664887940234792</v>
      </c>
      <c r="AI12" s="97">
        <f t="shared" ref="AI12:AI15" si="2">E12/(E12+F12+G12+H12+I12+D12+C12)*100</f>
        <v>32.7641408751334</v>
      </c>
      <c r="AJ12" s="97">
        <f t="shared" ref="AJ12:AJ15" si="3">F12/(F12+G12+H12+I12+E12+D12+C12)*100</f>
        <v>15.261472785485591</v>
      </c>
      <c r="AK12" s="97">
        <f t="shared" ref="AK12:AK15" si="4">G12/(G12+H12+I12+E12+D12+C12+F12)*100</f>
        <v>7.7908217716115269</v>
      </c>
      <c r="AL12" s="97">
        <f t="shared" ref="AL12:AL15" si="5">H12/(H12+I12+C12+F12+E12+D12+G12)*100</f>
        <v>8.0042689434364984</v>
      </c>
      <c r="AM12" s="98">
        <f t="shared" ref="AM12:AM15" si="6">I12/(I12+D12+C12+G12+F12+E12+H12)*100</f>
        <v>10.352187833511206</v>
      </c>
      <c r="AN12" s="96">
        <f t="shared" ref="AN12:AN15" si="7">J12/(J12+K12+L12+M12+N12+O12+P12)*100</f>
        <v>2.7748132337246529</v>
      </c>
      <c r="AO12" s="97">
        <f t="shared" ref="AO12:AO15" si="8">K12/(K12+L12+M12+N12+O12+P12+J12)*100</f>
        <v>14.941302027748133</v>
      </c>
      <c r="AP12" s="97">
        <f t="shared" ref="AP12:AP15" si="9">L12/(L12+M12+N12+O12+P12+K12+J12)*100</f>
        <v>30.843116328708643</v>
      </c>
      <c r="AQ12" s="97">
        <f t="shared" ref="AQ12:AQ15" si="10">M12/(M12+N12+O12+P12+L12+K12+J12)*100</f>
        <v>18.56990394877268</v>
      </c>
      <c r="AR12" s="97">
        <f t="shared" ref="AR12:AR15" si="11">N12/(N12+O12+P12+L12+K12+J12+M12)*100</f>
        <v>15.901814300960512</v>
      </c>
      <c r="AS12" s="97">
        <f t="shared" ref="AS12:AS15" si="12">O12/(O12+P12+J12+M12+L12+K12+N12)*100</f>
        <v>5.9765208110992525</v>
      </c>
      <c r="AT12" s="215">
        <f t="shared" ref="AT12:AT15" si="13">P12/(P12+K12+J12+N12+M12+L12+O12)*100</f>
        <v>10.992529348986126</v>
      </c>
      <c r="AU12" s="127">
        <f t="shared" ref="AU12:AU15" si="14">Q12/(Q12+R12+S12+T12+U12+V12+W12)*100</f>
        <v>1.1739594450373532</v>
      </c>
      <c r="AV12" s="97">
        <f t="shared" ref="AV12:AV15" si="15">R12/(R12+S12+T12+U12+V12+W12+Q12)*100</f>
        <v>7.8975453575240131</v>
      </c>
      <c r="AW12" s="97">
        <f t="shared" ref="AW12:AW15" si="16">S12/(S12+T12+U12+V12+W12+R12+Q12)*100</f>
        <v>43.756670224119532</v>
      </c>
      <c r="AX12" s="97">
        <f t="shared" ref="AX12:AX15" si="17">T12/(T12+U12+V12+W12+S12+R12+Q12)*100</f>
        <v>13.020277481323372</v>
      </c>
      <c r="AY12" s="97">
        <f t="shared" ref="AY12:AY15" si="18">U12/(U12+V12+W12+S12+R12+Q12+T12)*100</f>
        <v>6.8303094983991466</v>
      </c>
      <c r="AZ12" s="97">
        <f t="shared" ref="AZ12:AZ15" si="19">V12/(V12+W12+Q12+T12+S12+R12+U12)*100</f>
        <v>6.4034151547491991</v>
      </c>
      <c r="BA12" s="98">
        <f t="shared" ref="BA12:BA15" si="20">W12/(W12+R12+Q12+U12+T12+S12+V12)*100</f>
        <v>20.917822838847385</v>
      </c>
      <c r="BB12" s="127">
        <f t="shared" ref="BB12:BB15" si="21">X12/(X12+Y12+Z12+AA12+AB12+AC12+AD12)*100</f>
        <v>0.64034151547491991</v>
      </c>
      <c r="BC12" s="97">
        <f t="shared" ref="BC12:BC15" si="22">Y12/(Y12+Z12+AA12+AB12+AC12+AD12+X12)*100</f>
        <v>5.9765208110992525</v>
      </c>
      <c r="BD12" s="97">
        <f t="shared" ref="BD12:BD15" si="23">Z12/(Z12+AA12+AB12+AC12+AD12+Y12+X12)*100</f>
        <v>53.468516542155818</v>
      </c>
      <c r="BE12" s="97">
        <f t="shared" ref="BE12:BE15" si="24">AA12/(AA12+AB12+AC12+AD12+Z12+Y12+X12)*100</f>
        <v>8.1109925293489855</v>
      </c>
      <c r="BF12" s="97">
        <f t="shared" ref="BF12:BF15" si="25">AB12/(AB12+AC12+AD12+Z12+Y12+X12+AA12)*100</f>
        <v>4.3756670224119532</v>
      </c>
      <c r="BG12" s="97">
        <f t="shared" ref="BG12:BG15" si="26">AC12/(AC12+AD12+X12+AA12+Z12+Y12+AB12)*100</f>
        <v>5.1227321237993593</v>
      </c>
      <c r="BH12" s="104">
        <f t="shared" ref="BH12:BH15" si="27">AD12/(AD12+Y12+X12+AB12+AA12+Z12+AC12)*100</f>
        <v>22.305229455709714</v>
      </c>
    </row>
    <row r="13" spans="1:60">
      <c r="B13" s="9" t="s">
        <v>9</v>
      </c>
      <c r="C13" s="10">
        <v>49</v>
      </c>
      <c r="D13" s="10">
        <v>376</v>
      </c>
      <c r="E13" s="10">
        <v>558</v>
      </c>
      <c r="F13" s="10">
        <v>312</v>
      </c>
      <c r="G13" s="10">
        <v>121</v>
      </c>
      <c r="H13" s="10">
        <v>115</v>
      </c>
      <c r="I13" s="42">
        <v>121</v>
      </c>
      <c r="J13" s="53">
        <v>42</v>
      </c>
      <c r="K13" s="10">
        <v>278</v>
      </c>
      <c r="L13" s="10">
        <v>465</v>
      </c>
      <c r="M13" s="10">
        <v>393</v>
      </c>
      <c r="N13" s="10">
        <v>276</v>
      </c>
      <c r="O13" s="10">
        <v>77</v>
      </c>
      <c r="P13" s="54">
        <v>121</v>
      </c>
      <c r="Q13" s="65">
        <v>20</v>
      </c>
      <c r="R13" s="10">
        <v>141</v>
      </c>
      <c r="S13" s="10">
        <v>772</v>
      </c>
      <c r="T13" s="10">
        <v>279</v>
      </c>
      <c r="U13" s="10">
        <v>111</v>
      </c>
      <c r="V13" s="10">
        <v>85</v>
      </c>
      <c r="W13" s="66">
        <v>244</v>
      </c>
      <c r="X13" s="22">
        <v>12</v>
      </c>
      <c r="Y13" s="10">
        <v>114</v>
      </c>
      <c r="Z13" s="10">
        <v>943</v>
      </c>
      <c r="AA13" s="10">
        <v>212</v>
      </c>
      <c r="AB13" s="10">
        <v>66</v>
      </c>
      <c r="AC13" s="10">
        <v>64</v>
      </c>
      <c r="AD13" s="10">
        <v>241</v>
      </c>
      <c r="AF13" s="9" t="s">
        <v>9</v>
      </c>
      <c r="AG13" s="96">
        <f t="shared" si="0"/>
        <v>2.9661016949152543</v>
      </c>
      <c r="AH13" s="97">
        <f t="shared" si="1"/>
        <v>22.760290556900724</v>
      </c>
      <c r="AI13" s="97">
        <f t="shared" si="2"/>
        <v>33.777239709443094</v>
      </c>
      <c r="AJ13" s="97">
        <f t="shared" si="3"/>
        <v>18.886198547215496</v>
      </c>
      <c r="AK13" s="97">
        <f t="shared" si="4"/>
        <v>7.3244552058111383</v>
      </c>
      <c r="AL13" s="97">
        <f t="shared" si="5"/>
        <v>6.9612590799031482</v>
      </c>
      <c r="AM13" s="98">
        <f t="shared" si="6"/>
        <v>7.3244552058111383</v>
      </c>
      <c r="AN13" s="96">
        <f t="shared" si="7"/>
        <v>2.5423728813559325</v>
      </c>
      <c r="AO13" s="97">
        <f t="shared" si="8"/>
        <v>16.828087167070219</v>
      </c>
      <c r="AP13" s="97">
        <f t="shared" si="9"/>
        <v>28.147699757869248</v>
      </c>
      <c r="AQ13" s="97">
        <f t="shared" si="10"/>
        <v>23.789346246973366</v>
      </c>
      <c r="AR13" s="97">
        <f t="shared" si="11"/>
        <v>16.707021791767556</v>
      </c>
      <c r="AS13" s="97">
        <f t="shared" si="12"/>
        <v>4.6610169491525424</v>
      </c>
      <c r="AT13" s="215">
        <f t="shared" si="13"/>
        <v>7.3244552058111383</v>
      </c>
      <c r="AU13" s="127">
        <f t="shared" si="14"/>
        <v>1.2106537530266344</v>
      </c>
      <c r="AV13" s="97">
        <f t="shared" si="15"/>
        <v>8.5351089588377729</v>
      </c>
      <c r="AW13" s="97">
        <f t="shared" si="16"/>
        <v>46.731234866828089</v>
      </c>
      <c r="AX13" s="97">
        <f t="shared" si="17"/>
        <v>16.888619854721547</v>
      </c>
      <c r="AY13" s="97">
        <f t="shared" si="18"/>
        <v>6.7191283292978206</v>
      </c>
      <c r="AZ13" s="97">
        <f t="shared" si="19"/>
        <v>5.1452784503631968</v>
      </c>
      <c r="BA13" s="98">
        <f t="shared" si="20"/>
        <v>14.769975786924938</v>
      </c>
      <c r="BB13" s="127">
        <f t="shared" si="21"/>
        <v>0.72639225181598066</v>
      </c>
      <c r="BC13" s="97">
        <f t="shared" si="22"/>
        <v>6.9007263922518156</v>
      </c>
      <c r="BD13" s="97">
        <f t="shared" si="23"/>
        <v>57.082324455205814</v>
      </c>
      <c r="BE13" s="97">
        <f t="shared" si="24"/>
        <v>12.832929782082324</v>
      </c>
      <c r="BF13" s="97">
        <f t="shared" si="25"/>
        <v>3.9951573849878934</v>
      </c>
      <c r="BG13" s="97">
        <f t="shared" si="26"/>
        <v>3.87409200968523</v>
      </c>
      <c r="BH13" s="104">
        <f t="shared" si="27"/>
        <v>14.588377723970943</v>
      </c>
    </row>
    <row r="14" spans="1:60">
      <c r="B14" s="9" t="s">
        <v>11</v>
      </c>
      <c r="C14" s="10">
        <v>52</v>
      </c>
      <c r="D14" s="10">
        <v>346</v>
      </c>
      <c r="E14" s="10">
        <v>495</v>
      </c>
      <c r="F14" s="10">
        <v>223</v>
      </c>
      <c r="G14" s="10">
        <v>77</v>
      </c>
      <c r="H14" s="10">
        <v>79</v>
      </c>
      <c r="I14" s="42">
        <v>110</v>
      </c>
      <c r="J14" s="53">
        <v>73</v>
      </c>
      <c r="K14" s="10">
        <v>266</v>
      </c>
      <c r="L14" s="10">
        <v>375</v>
      </c>
      <c r="M14" s="10">
        <v>292</v>
      </c>
      <c r="N14" s="10">
        <v>225</v>
      </c>
      <c r="O14" s="10">
        <v>42</v>
      </c>
      <c r="P14" s="54">
        <v>109</v>
      </c>
      <c r="Q14" s="65">
        <v>16</v>
      </c>
      <c r="R14" s="10">
        <v>114</v>
      </c>
      <c r="S14" s="10">
        <v>696</v>
      </c>
      <c r="T14" s="10">
        <v>203</v>
      </c>
      <c r="U14" s="10">
        <v>78</v>
      </c>
      <c r="V14" s="10">
        <v>65</v>
      </c>
      <c r="W14" s="66">
        <v>210</v>
      </c>
      <c r="X14" s="22">
        <v>10</v>
      </c>
      <c r="Y14" s="10">
        <v>110</v>
      </c>
      <c r="Z14" s="10">
        <v>799</v>
      </c>
      <c r="AA14" s="10">
        <v>170</v>
      </c>
      <c r="AB14" s="10">
        <v>50</v>
      </c>
      <c r="AC14" s="10">
        <v>56</v>
      </c>
      <c r="AD14" s="10">
        <v>187</v>
      </c>
      <c r="AF14" s="9" t="s">
        <v>11</v>
      </c>
      <c r="AG14" s="96">
        <f t="shared" si="0"/>
        <v>3.7626628075253259</v>
      </c>
      <c r="AH14" s="97">
        <f t="shared" si="1"/>
        <v>25.03617945007236</v>
      </c>
      <c r="AI14" s="97">
        <f t="shared" si="2"/>
        <v>35.817655571635306</v>
      </c>
      <c r="AJ14" s="97">
        <f t="shared" si="3"/>
        <v>16.136034732272069</v>
      </c>
      <c r="AK14" s="97">
        <f t="shared" si="4"/>
        <v>5.5716353111432708</v>
      </c>
      <c r="AL14" s="97">
        <f t="shared" si="5"/>
        <v>5.7163531114327064</v>
      </c>
      <c r="AM14" s="98">
        <f t="shared" si="6"/>
        <v>7.9594790159189577</v>
      </c>
      <c r="AN14" s="96">
        <f t="shared" si="7"/>
        <v>5.2821997105643996</v>
      </c>
      <c r="AO14" s="97">
        <f t="shared" si="8"/>
        <v>19.247467438494937</v>
      </c>
      <c r="AP14" s="97">
        <f t="shared" si="9"/>
        <v>27.134587554269174</v>
      </c>
      <c r="AQ14" s="97">
        <f t="shared" si="10"/>
        <v>21.128798842257599</v>
      </c>
      <c r="AR14" s="97">
        <f t="shared" si="11"/>
        <v>16.280752532561504</v>
      </c>
      <c r="AS14" s="97">
        <f t="shared" si="12"/>
        <v>3.0390738060781479</v>
      </c>
      <c r="AT14" s="215">
        <f t="shared" si="13"/>
        <v>7.8871201157742403</v>
      </c>
      <c r="AU14" s="127">
        <f t="shared" si="14"/>
        <v>1.1577424023154848</v>
      </c>
      <c r="AV14" s="97">
        <f t="shared" si="15"/>
        <v>8.2489146164978298</v>
      </c>
      <c r="AW14" s="97">
        <f t="shared" si="16"/>
        <v>50.36179450072359</v>
      </c>
      <c r="AX14" s="97">
        <f t="shared" si="17"/>
        <v>14.688856729377713</v>
      </c>
      <c r="AY14" s="97">
        <f t="shared" si="18"/>
        <v>5.6439942112879882</v>
      </c>
      <c r="AZ14" s="97">
        <f t="shared" si="19"/>
        <v>4.7033285094066564</v>
      </c>
      <c r="BA14" s="98">
        <f t="shared" si="20"/>
        <v>15.195369030390736</v>
      </c>
      <c r="BB14" s="127">
        <f t="shared" si="21"/>
        <v>0.72358900144717797</v>
      </c>
      <c r="BC14" s="97">
        <f t="shared" si="22"/>
        <v>7.9594790159189577</v>
      </c>
      <c r="BD14" s="97">
        <f t="shared" si="23"/>
        <v>57.814761215629517</v>
      </c>
      <c r="BE14" s="97">
        <f t="shared" si="24"/>
        <v>12.301013024602025</v>
      </c>
      <c r="BF14" s="97">
        <f t="shared" si="25"/>
        <v>3.6179450072358899</v>
      </c>
      <c r="BG14" s="97">
        <f t="shared" si="26"/>
        <v>4.0520984081041966</v>
      </c>
      <c r="BH14" s="104">
        <f t="shared" si="27"/>
        <v>13.53111432706223</v>
      </c>
    </row>
    <row r="15" spans="1:60">
      <c r="B15" s="9" t="s">
        <v>13</v>
      </c>
      <c r="C15" s="10">
        <v>49</v>
      </c>
      <c r="D15" s="10">
        <v>221</v>
      </c>
      <c r="E15" s="10">
        <v>237</v>
      </c>
      <c r="F15" s="10">
        <v>107</v>
      </c>
      <c r="G15" s="10">
        <v>53</v>
      </c>
      <c r="H15" s="10">
        <v>28</v>
      </c>
      <c r="I15" s="42">
        <v>39</v>
      </c>
      <c r="J15" s="53">
        <v>40</v>
      </c>
      <c r="K15" s="10">
        <v>154</v>
      </c>
      <c r="L15" s="10">
        <v>187</v>
      </c>
      <c r="M15" s="10">
        <v>163</v>
      </c>
      <c r="N15" s="10">
        <v>122</v>
      </c>
      <c r="O15" s="10">
        <v>19</v>
      </c>
      <c r="P15" s="54">
        <v>49</v>
      </c>
      <c r="Q15" s="65">
        <v>10</v>
      </c>
      <c r="R15" s="10">
        <v>68</v>
      </c>
      <c r="S15" s="10">
        <v>390</v>
      </c>
      <c r="T15" s="10">
        <v>105</v>
      </c>
      <c r="U15" s="10">
        <v>33</v>
      </c>
      <c r="V15" s="10">
        <v>31</v>
      </c>
      <c r="W15" s="66">
        <v>97</v>
      </c>
      <c r="X15" s="22">
        <v>7</v>
      </c>
      <c r="Y15" s="10">
        <v>76</v>
      </c>
      <c r="Z15" s="10">
        <v>436</v>
      </c>
      <c r="AA15" s="10">
        <v>96</v>
      </c>
      <c r="AB15" s="10">
        <v>20</v>
      </c>
      <c r="AC15" s="10">
        <v>18</v>
      </c>
      <c r="AD15" s="10">
        <v>81</v>
      </c>
      <c r="AF15" s="9" t="s">
        <v>13</v>
      </c>
      <c r="AG15" s="96">
        <f t="shared" si="0"/>
        <v>6.6757493188010901</v>
      </c>
      <c r="AH15" s="97">
        <f t="shared" si="1"/>
        <v>30.108991825613078</v>
      </c>
      <c r="AI15" s="97">
        <f t="shared" si="2"/>
        <v>32.288828337874662</v>
      </c>
      <c r="AJ15" s="97">
        <f t="shared" si="3"/>
        <v>14.577656675749317</v>
      </c>
      <c r="AK15" s="97">
        <f t="shared" si="4"/>
        <v>7.2207084468664844</v>
      </c>
      <c r="AL15" s="97">
        <f t="shared" si="5"/>
        <v>3.8147138964577656</v>
      </c>
      <c r="AM15" s="98">
        <f t="shared" si="6"/>
        <v>5.3133514986376023</v>
      </c>
      <c r="AN15" s="96">
        <f t="shared" si="7"/>
        <v>5.4495912806539506</v>
      </c>
      <c r="AO15" s="97">
        <f t="shared" si="8"/>
        <v>20.980926430517709</v>
      </c>
      <c r="AP15" s="97">
        <f t="shared" si="9"/>
        <v>25.47683923705722</v>
      </c>
      <c r="AQ15" s="97">
        <f t="shared" si="10"/>
        <v>22.207084468664849</v>
      </c>
      <c r="AR15" s="97">
        <f t="shared" si="11"/>
        <v>16.621253405994551</v>
      </c>
      <c r="AS15" s="97">
        <f t="shared" si="12"/>
        <v>2.588555858310627</v>
      </c>
      <c r="AT15" s="215">
        <f t="shared" si="13"/>
        <v>6.6757493188010901</v>
      </c>
      <c r="AU15" s="127">
        <f t="shared" si="14"/>
        <v>1.3623978201634876</v>
      </c>
      <c r="AV15" s="97">
        <f t="shared" si="15"/>
        <v>9.2643051771117158</v>
      </c>
      <c r="AW15" s="97">
        <f t="shared" si="16"/>
        <v>53.133514986376021</v>
      </c>
      <c r="AX15" s="97">
        <f t="shared" si="17"/>
        <v>14.305177111716622</v>
      </c>
      <c r="AY15" s="97">
        <f t="shared" si="18"/>
        <v>4.4959128065395095</v>
      </c>
      <c r="AZ15" s="97">
        <f t="shared" si="19"/>
        <v>4.223433242506812</v>
      </c>
      <c r="BA15" s="98">
        <f t="shared" si="20"/>
        <v>13.215258855585832</v>
      </c>
      <c r="BB15" s="127">
        <f t="shared" si="21"/>
        <v>0.9536784741144414</v>
      </c>
      <c r="BC15" s="97">
        <f t="shared" si="22"/>
        <v>10.354223433242508</v>
      </c>
      <c r="BD15" s="97">
        <f t="shared" si="23"/>
        <v>59.400544959128062</v>
      </c>
      <c r="BE15" s="97">
        <f t="shared" si="24"/>
        <v>13.079019073569482</v>
      </c>
      <c r="BF15" s="97">
        <f t="shared" si="25"/>
        <v>2.7247956403269753</v>
      </c>
      <c r="BG15" s="97">
        <f t="shared" si="26"/>
        <v>2.4523160762942782</v>
      </c>
      <c r="BH15" s="104">
        <f t="shared" si="27"/>
        <v>11.035422343324251</v>
      </c>
    </row>
    <row r="16" spans="1:60">
      <c r="B16" s="4" t="s">
        <v>15</v>
      </c>
      <c r="C16" s="8"/>
      <c r="D16" s="8"/>
      <c r="E16" s="8"/>
      <c r="F16" s="8"/>
      <c r="G16" s="8"/>
      <c r="H16" s="8"/>
      <c r="I16" s="41"/>
      <c r="J16" s="51"/>
      <c r="K16" s="8"/>
      <c r="L16" s="8"/>
      <c r="M16" s="8"/>
      <c r="N16" s="8"/>
      <c r="O16" s="8"/>
      <c r="P16" s="52"/>
      <c r="Q16" s="63"/>
      <c r="R16" s="8"/>
      <c r="S16" s="8"/>
      <c r="T16" s="8"/>
      <c r="U16" s="8"/>
      <c r="V16" s="8"/>
      <c r="W16" s="64"/>
      <c r="X16" s="8"/>
      <c r="Y16" s="8"/>
      <c r="Z16" s="8"/>
      <c r="AA16" s="8"/>
      <c r="AB16" s="8"/>
      <c r="AF16" s="4" t="s">
        <v>15</v>
      </c>
      <c r="AG16" s="93"/>
      <c r="AH16" s="94"/>
      <c r="AI16" s="94"/>
      <c r="AJ16" s="94"/>
      <c r="AK16" s="94"/>
      <c r="AL16" s="94"/>
      <c r="AM16" s="95"/>
      <c r="AN16" s="93"/>
      <c r="AO16" s="94"/>
      <c r="AP16" s="94"/>
      <c r="AQ16" s="94"/>
      <c r="AR16" s="94"/>
      <c r="AS16" s="94"/>
      <c r="AT16" s="214"/>
      <c r="AU16" s="125"/>
      <c r="AV16" s="94"/>
      <c r="AW16" s="94"/>
      <c r="AX16" s="94"/>
      <c r="AY16" s="94"/>
      <c r="AZ16" s="94"/>
      <c r="BA16" s="95"/>
      <c r="BB16" s="125"/>
      <c r="BC16" s="94"/>
      <c r="BD16" s="94"/>
      <c r="BE16" s="94"/>
      <c r="BF16" s="94"/>
      <c r="BG16" s="94"/>
      <c r="BH16" s="103"/>
    </row>
    <row r="17" spans="2:60">
      <c r="B17" s="9" t="s">
        <v>16</v>
      </c>
      <c r="C17" s="10">
        <v>41</v>
      </c>
      <c r="D17" s="10">
        <v>320</v>
      </c>
      <c r="E17" s="10">
        <v>535</v>
      </c>
      <c r="F17" s="10">
        <v>263</v>
      </c>
      <c r="G17" s="10">
        <v>67</v>
      </c>
      <c r="H17" s="10">
        <v>85</v>
      </c>
      <c r="I17" s="42">
        <v>100</v>
      </c>
      <c r="J17" s="53">
        <v>71</v>
      </c>
      <c r="K17" s="10">
        <v>265</v>
      </c>
      <c r="L17" s="10">
        <v>321</v>
      </c>
      <c r="M17" s="10">
        <v>364</v>
      </c>
      <c r="N17" s="10">
        <v>286</v>
      </c>
      <c r="O17" s="10">
        <v>38</v>
      </c>
      <c r="P17" s="54">
        <v>66</v>
      </c>
      <c r="Q17" s="65">
        <v>20</v>
      </c>
      <c r="R17" s="10">
        <v>123</v>
      </c>
      <c r="S17" s="10">
        <v>695</v>
      </c>
      <c r="T17" s="10">
        <v>296</v>
      </c>
      <c r="U17" s="10">
        <v>84</v>
      </c>
      <c r="V17" s="10">
        <v>60</v>
      </c>
      <c r="W17" s="66">
        <v>133</v>
      </c>
      <c r="X17" s="22">
        <v>12</v>
      </c>
      <c r="Y17" s="10">
        <v>99</v>
      </c>
      <c r="Z17" s="10">
        <v>831</v>
      </c>
      <c r="AA17" s="10">
        <v>224</v>
      </c>
      <c r="AB17" s="10">
        <v>49</v>
      </c>
      <c r="AC17" s="10">
        <v>44</v>
      </c>
      <c r="AD17" s="10">
        <v>152</v>
      </c>
      <c r="AF17" s="9" t="s">
        <v>16</v>
      </c>
      <c r="AG17" s="96">
        <f t="shared" ref="AG17:AG23" si="28">C17/(C17+D17+E17+F17+G17+H17+I17)*100</f>
        <v>2.9057406094968106</v>
      </c>
      <c r="AH17" s="97">
        <f t="shared" ref="AH17:AH23" si="29">D17/(D17+E17+F17+G17+H17+I17+C17)*100</f>
        <v>22.678951098511693</v>
      </c>
      <c r="AI17" s="97">
        <f t="shared" ref="AI17:AI23" si="30">E17/(E17+F17+G17+H17+I17+D17+C17)*100</f>
        <v>37.916371367824233</v>
      </c>
      <c r="AJ17" s="97">
        <f t="shared" ref="AJ17:AJ23" si="31">F17/(F17+G17+H17+I17+E17+D17+C17)*100</f>
        <v>18.639262934089299</v>
      </c>
      <c r="AK17" s="97">
        <f t="shared" ref="AK17:AK23" si="32">G17/(G17+H17+I17+E17+D17+C17+F17)*100</f>
        <v>4.7484053862508864</v>
      </c>
      <c r="AL17" s="97">
        <f t="shared" ref="AL17:AL23" si="33">H17/(H17+I17+C17+F17+E17+D17+G17)*100</f>
        <v>6.024096385542169</v>
      </c>
      <c r="AM17" s="98">
        <f t="shared" ref="AM17:AM23" si="34">I17/(I17+D17+C17+G17+F17+E17+H17)*100</f>
        <v>7.0871722182849037</v>
      </c>
      <c r="AN17" s="96">
        <f t="shared" ref="AN17:AN23" si="35">J17/(J17+K17+L17+M17+N17+O17+P17)*100</f>
        <v>5.0318922749822823</v>
      </c>
      <c r="AO17" s="97">
        <f t="shared" ref="AO17:AO23" si="36">K17/(K17+L17+M17+N17+O17+P17+J17)*100</f>
        <v>18.781006378454997</v>
      </c>
      <c r="AP17" s="97">
        <f t="shared" ref="AP17:AP23" si="37">L17/(L17+M17+N17+O17+P17+K17+J17)*100</f>
        <v>22.749822820694543</v>
      </c>
      <c r="AQ17" s="97">
        <f t="shared" ref="AQ17:AQ23" si="38">M17/(M17+N17+O17+P17+L17+K17+J17)*100</f>
        <v>25.797306874557052</v>
      </c>
      <c r="AR17" s="97">
        <f t="shared" ref="AR17:AR23" si="39">N17/(N17+O17+P17+L17+K17+J17+M17)*100</f>
        <v>20.269312544294827</v>
      </c>
      <c r="AS17" s="97">
        <f t="shared" ref="AS17:AS23" si="40">O17/(O17+P17+J17+M17+L17+K17+N17)*100</f>
        <v>2.6931254429482636</v>
      </c>
      <c r="AT17" s="215">
        <f t="shared" ref="AT17:AT23" si="41">P17/(P17+K17+J17+N17+M17+L17+O17)*100</f>
        <v>4.6775336640680374</v>
      </c>
      <c r="AU17" s="127">
        <f t="shared" ref="AU17:AU23" si="42">Q17/(Q17+R17+S17+T17+U17+V17+W17)*100</f>
        <v>1.4174344436569808</v>
      </c>
      <c r="AV17" s="97">
        <f t="shared" ref="AV17:AV23" si="43">R17/(R17+S17+T17+U17+V17+W17+Q17)*100</f>
        <v>8.7172218284904321</v>
      </c>
      <c r="AW17" s="97">
        <f t="shared" ref="AW17:AW23" si="44">S17/(S17+T17+U17+V17+W17+R17+Q17)*100</f>
        <v>49.255846917080085</v>
      </c>
      <c r="AX17" s="97">
        <f t="shared" ref="AX17:AX23" si="45">T17/(T17+U17+V17+W17+S17+R17+Q17)*100</f>
        <v>20.978029766123317</v>
      </c>
      <c r="AY17" s="97">
        <f t="shared" ref="AY17:AY23" si="46">U17/(U17+V17+W17+S17+R17+Q17+T17)*100</f>
        <v>5.95322466335932</v>
      </c>
      <c r="AZ17" s="97">
        <f t="shared" ref="AZ17:AZ23" si="47">V17/(V17+W17+Q17+T17+S17+R17+U17)*100</f>
        <v>4.2523033309709426</v>
      </c>
      <c r="BA17" s="98">
        <f t="shared" ref="BA17:BA23" si="48">W17/(W17+R17+Q17+U17+T17+S17+V17)*100</f>
        <v>9.425939050318922</v>
      </c>
      <c r="BB17" s="127">
        <f t="shared" ref="BB17:BB23" si="49">X17/(X17+Y17+Z17+AA17+AB17+AC17+AD17)*100</f>
        <v>0.85046066619418847</v>
      </c>
      <c r="BC17" s="97">
        <f t="shared" ref="BC17:BC23" si="50">Y17/(Y17+Z17+AA17+AB17+AC17+AD17+X17)*100</f>
        <v>7.0163004961020556</v>
      </c>
      <c r="BD17" s="97">
        <f t="shared" ref="BD17:BD23" si="51">Z17/(Z17+AA17+AB17+AC17+AD17+Y17+X17)*100</f>
        <v>58.894401133947561</v>
      </c>
      <c r="BE17" s="97">
        <f t="shared" ref="BE17:BE23" si="52">AA17/(AA17+AB17+AC17+AD17+Z17+Y17+X17)*100</f>
        <v>15.875265768958185</v>
      </c>
      <c r="BF17" s="97">
        <f t="shared" ref="BF17:BF23" si="53">AB17/(AB17+AC17+AD17+Z17+Y17+X17+AA17)*100</f>
        <v>3.4727143869596029</v>
      </c>
      <c r="BG17" s="97">
        <f t="shared" ref="BG17:BG23" si="54">AC17/(AC17+AD17+X17+AA17+Z17+Y17+AB17)*100</f>
        <v>3.118355776045358</v>
      </c>
      <c r="BH17" s="104">
        <f t="shared" ref="BH17:BH23" si="55">AD17/(AD17+Y17+X17+AB17+AA17+Z17+AC17)*100</f>
        <v>10.772501771793054</v>
      </c>
    </row>
    <row r="18" spans="2:60">
      <c r="B18" s="9" t="s">
        <v>18</v>
      </c>
      <c r="C18" s="10">
        <v>12</v>
      </c>
      <c r="D18" s="10">
        <v>98</v>
      </c>
      <c r="E18" s="10">
        <v>209</v>
      </c>
      <c r="F18" s="10">
        <v>87</v>
      </c>
      <c r="G18" s="10">
        <v>30</v>
      </c>
      <c r="H18" s="10">
        <v>28</v>
      </c>
      <c r="I18" s="42">
        <v>46</v>
      </c>
      <c r="J18" s="53">
        <v>7</v>
      </c>
      <c r="K18" s="10">
        <v>41</v>
      </c>
      <c r="L18" s="10">
        <v>218</v>
      </c>
      <c r="M18" s="10">
        <v>99</v>
      </c>
      <c r="N18" s="10">
        <v>53</v>
      </c>
      <c r="O18" s="10">
        <v>23</v>
      </c>
      <c r="P18" s="54">
        <v>69</v>
      </c>
      <c r="Q18" s="65">
        <v>3</v>
      </c>
      <c r="R18" s="10">
        <v>39</v>
      </c>
      <c r="S18" s="10">
        <v>244</v>
      </c>
      <c r="T18" s="10">
        <v>77</v>
      </c>
      <c r="U18" s="10">
        <v>19</v>
      </c>
      <c r="V18" s="10">
        <v>26</v>
      </c>
      <c r="W18" s="66">
        <v>102</v>
      </c>
      <c r="X18" s="22">
        <v>4</v>
      </c>
      <c r="Y18" s="10">
        <v>38</v>
      </c>
      <c r="Z18" s="10">
        <v>305</v>
      </c>
      <c r="AA18" s="10">
        <v>59</v>
      </c>
      <c r="AB18" s="10">
        <v>11</v>
      </c>
      <c r="AC18" s="10">
        <v>22</v>
      </c>
      <c r="AD18" s="10">
        <v>71</v>
      </c>
      <c r="AF18" s="9" t="s">
        <v>18</v>
      </c>
      <c r="AG18" s="96">
        <f t="shared" si="28"/>
        <v>2.3529411764705883</v>
      </c>
      <c r="AH18" s="97">
        <f t="shared" si="29"/>
        <v>19.215686274509807</v>
      </c>
      <c r="AI18" s="97">
        <f t="shared" si="30"/>
        <v>40.980392156862742</v>
      </c>
      <c r="AJ18" s="97">
        <f t="shared" si="31"/>
        <v>17.058823529411764</v>
      </c>
      <c r="AK18" s="97">
        <f t="shared" si="32"/>
        <v>5.8823529411764701</v>
      </c>
      <c r="AL18" s="97">
        <f t="shared" si="33"/>
        <v>5.4901960784313726</v>
      </c>
      <c r="AM18" s="98">
        <f t="shared" si="34"/>
        <v>9.0196078431372548</v>
      </c>
      <c r="AN18" s="96">
        <f t="shared" si="35"/>
        <v>1.3725490196078431</v>
      </c>
      <c r="AO18" s="97">
        <f t="shared" si="36"/>
        <v>8.0392156862745097</v>
      </c>
      <c r="AP18" s="97">
        <f t="shared" si="37"/>
        <v>42.745098039215684</v>
      </c>
      <c r="AQ18" s="97">
        <f t="shared" si="38"/>
        <v>19.411764705882355</v>
      </c>
      <c r="AR18" s="97">
        <f t="shared" si="39"/>
        <v>10.392156862745098</v>
      </c>
      <c r="AS18" s="97">
        <f t="shared" si="40"/>
        <v>4.5098039215686274</v>
      </c>
      <c r="AT18" s="215">
        <f t="shared" si="41"/>
        <v>13.529411764705882</v>
      </c>
      <c r="AU18" s="127">
        <f t="shared" si="42"/>
        <v>0.58823529411764708</v>
      </c>
      <c r="AV18" s="97">
        <f t="shared" si="43"/>
        <v>7.6470588235294121</v>
      </c>
      <c r="AW18" s="97">
        <f t="shared" si="44"/>
        <v>47.843137254901961</v>
      </c>
      <c r="AX18" s="97">
        <f t="shared" si="45"/>
        <v>15.098039215686274</v>
      </c>
      <c r="AY18" s="97">
        <f t="shared" si="46"/>
        <v>3.7254901960784315</v>
      </c>
      <c r="AZ18" s="97">
        <f t="shared" si="47"/>
        <v>5.0980392156862742</v>
      </c>
      <c r="BA18" s="98">
        <f t="shared" si="48"/>
        <v>20</v>
      </c>
      <c r="BB18" s="127">
        <f t="shared" si="49"/>
        <v>0.78431372549019607</v>
      </c>
      <c r="BC18" s="97">
        <f t="shared" si="50"/>
        <v>7.4509803921568629</v>
      </c>
      <c r="BD18" s="97">
        <f t="shared" si="51"/>
        <v>59.803921568627452</v>
      </c>
      <c r="BE18" s="97">
        <f t="shared" si="52"/>
        <v>11.568627450980392</v>
      </c>
      <c r="BF18" s="97">
        <f t="shared" si="53"/>
        <v>2.1568627450980391</v>
      </c>
      <c r="BG18" s="97">
        <f t="shared" si="54"/>
        <v>4.3137254901960782</v>
      </c>
      <c r="BH18" s="104">
        <f t="shared" si="55"/>
        <v>13.921568627450981</v>
      </c>
    </row>
    <row r="19" spans="2:60">
      <c r="B19" s="9" t="s">
        <v>20</v>
      </c>
      <c r="C19" s="10">
        <v>68</v>
      </c>
      <c r="D19" s="10">
        <v>469</v>
      </c>
      <c r="E19" s="10">
        <v>419</v>
      </c>
      <c r="F19" s="10">
        <v>222</v>
      </c>
      <c r="G19" s="10">
        <v>77</v>
      </c>
      <c r="H19" s="10">
        <v>80</v>
      </c>
      <c r="I19" s="42">
        <v>105</v>
      </c>
      <c r="J19" s="53">
        <v>59</v>
      </c>
      <c r="K19" s="10">
        <v>336</v>
      </c>
      <c r="L19" s="10">
        <v>418</v>
      </c>
      <c r="M19" s="10">
        <v>307</v>
      </c>
      <c r="N19" s="10">
        <v>167</v>
      </c>
      <c r="O19" s="10">
        <v>60</v>
      </c>
      <c r="P19" s="54">
        <v>93</v>
      </c>
      <c r="Q19" s="65">
        <v>22</v>
      </c>
      <c r="R19" s="10">
        <v>149</v>
      </c>
      <c r="S19" s="10">
        <v>744</v>
      </c>
      <c r="T19" s="10">
        <v>196</v>
      </c>
      <c r="U19" s="10">
        <v>83</v>
      </c>
      <c r="V19" s="10">
        <v>66</v>
      </c>
      <c r="W19" s="66">
        <v>180</v>
      </c>
      <c r="X19" s="22">
        <v>11</v>
      </c>
      <c r="Y19" s="10">
        <v>133</v>
      </c>
      <c r="Z19" s="10">
        <v>848</v>
      </c>
      <c r="AA19" s="10">
        <v>141</v>
      </c>
      <c r="AB19" s="10">
        <v>48</v>
      </c>
      <c r="AC19" s="10">
        <v>42</v>
      </c>
      <c r="AD19" s="10">
        <v>217</v>
      </c>
      <c r="AF19" s="9" t="s">
        <v>20</v>
      </c>
      <c r="AG19" s="96">
        <f t="shared" si="28"/>
        <v>4.7222222222222223</v>
      </c>
      <c r="AH19" s="97">
        <f t="shared" si="29"/>
        <v>32.569444444444443</v>
      </c>
      <c r="AI19" s="97">
        <f t="shared" si="30"/>
        <v>29.097222222222225</v>
      </c>
      <c r="AJ19" s="97">
        <f t="shared" si="31"/>
        <v>15.416666666666668</v>
      </c>
      <c r="AK19" s="97">
        <f t="shared" si="32"/>
        <v>5.3472222222222223</v>
      </c>
      <c r="AL19" s="97">
        <f t="shared" si="33"/>
        <v>5.5555555555555554</v>
      </c>
      <c r="AM19" s="98">
        <f t="shared" si="34"/>
        <v>7.291666666666667</v>
      </c>
      <c r="AN19" s="96">
        <f t="shared" si="35"/>
        <v>4.0972222222222223</v>
      </c>
      <c r="AO19" s="97">
        <f t="shared" si="36"/>
        <v>23.333333333333332</v>
      </c>
      <c r="AP19" s="97">
        <f t="shared" si="37"/>
        <v>29.027777777777779</v>
      </c>
      <c r="AQ19" s="97">
        <f t="shared" si="38"/>
        <v>21.319444444444443</v>
      </c>
      <c r="AR19" s="97">
        <f t="shared" si="39"/>
        <v>11.597222222222223</v>
      </c>
      <c r="AS19" s="97">
        <f t="shared" si="40"/>
        <v>4.1666666666666661</v>
      </c>
      <c r="AT19" s="215">
        <f t="shared" si="41"/>
        <v>6.4583333333333339</v>
      </c>
      <c r="AU19" s="127">
        <f t="shared" si="42"/>
        <v>1.5277777777777777</v>
      </c>
      <c r="AV19" s="97">
        <f t="shared" si="43"/>
        <v>10.347222222222221</v>
      </c>
      <c r="AW19" s="97">
        <f t="shared" si="44"/>
        <v>51.666666666666671</v>
      </c>
      <c r="AX19" s="97">
        <f t="shared" si="45"/>
        <v>13.611111111111111</v>
      </c>
      <c r="AY19" s="97">
        <f t="shared" si="46"/>
        <v>5.7638888888888893</v>
      </c>
      <c r="AZ19" s="97">
        <f t="shared" si="47"/>
        <v>4.583333333333333</v>
      </c>
      <c r="BA19" s="98">
        <f t="shared" si="48"/>
        <v>12.5</v>
      </c>
      <c r="BB19" s="127">
        <f t="shared" si="49"/>
        <v>0.76388888888888884</v>
      </c>
      <c r="BC19" s="97">
        <f t="shared" si="50"/>
        <v>9.2361111111111107</v>
      </c>
      <c r="BD19" s="97">
        <f t="shared" si="51"/>
        <v>58.888888888888893</v>
      </c>
      <c r="BE19" s="97">
        <f t="shared" si="52"/>
        <v>9.7916666666666661</v>
      </c>
      <c r="BF19" s="97">
        <f t="shared" si="53"/>
        <v>3.3333333333333335</v>
      </c>
      <c r="BG19" s="97">
        <f t="shared" si="54"/>
        <v>2.9166666666666665</v>
      </c>
      <c r="BH19" s="104">
        <f t="shared" si="55"/>
        <v>15.069444444444443</v>
      </c>
    </row>
    <row r="20" spans="2:60">
      <c r="B20" s="9" t="s">
        <v>22</v>
      </c>
      <c r="C20" s="10">
        <v>11</v>
      </c>
      <c r="D20" s="10">
        <v>36</v>
      </c>
      <c r="E20" s="10">
        <v>49</v>
      </c>
      <c r="F20" s="10">
        <v>26</v>
      </c>
      <c r="G20" s="10">
        <v>7</v>
      </c>
      <c r="H20" s="10">
        <v>12</v>
      </c>
      <c r="I20" s="42">
        <v>11</v>
      </c>
      <c r="J20" s="53">
        <v>8</v>
      </c>
      <c r="K20" s="10">
        <v>40</v>
      </c>
      <c r="L20" s="10">
        <v>39</v>
      </c>
      <c r="M20" s="10">
        <v>24</v>
      </c>
      <c r="N20" s="10">
        <v>21</v>
      </c>
      <c r="O20" s="10">
        <v>4</v>
      </c>
      <c r="P20" s="54">
        <v>16</v>
      </c>
      <c r="Q20" s="65">
        <v>3</v>
      </c>
      <c r="R20" s="10">
        <v>17</v>
      </c>
      <c r="S20" s="10">
        <v>66</v>
      </c>
      <c r="T20" s="10">
        <v>15</v>
      </c>
      <c r="U20" s="10">
        <v>7</v>
      </c>
      <c r="V20" s="10">
        <v>13</v>
      </c>
      <c r="W20" s="66">
        <v>31</v>
      </c>
      <c r="X20" s="22">
        <v>1</v>
      </c>
      <c r="Y20" s="10">
        <v>11</v>
      </c>
      <c r="Z20" s="10">
        <v>86</v>
      </c>
      <c r="AA20" s="10">
        <v>13</v>
      </c>
      <c r="AB20" s="10">
        <v>4</v>
      </c>
      <c r="AC20" s="10">
        <v>11</v>
      </c>
      <c r="AD20" s="10">
        <v>26</v>
      </c>
      <c r="AF20" s="9" t="s">
        <v>22</v>
      </c>
      <c r="AG20" s="96">
        <f t="shared" si="28"/>
        <v>7.2368421052631584</v>
      </c>
      <c r="AH20" s="97">
        <f t="shared" si="29"/>
        <v>23.684210526315788</v>
      </c>
      <c r="AI20" s="97">
        <f t="shared" si="30"/>
        <v>32.236842105263158</v>
      </c>
      <c r="AJ20" s="97">
        <f t="shared" si="31"/>
        <v>17.105263157894736</v>
      </c>
      <c r="AK20" s="97">
        <f t="shared" si="32"/>
        <v>4.6052631578947363</v>
      </c>
      <c r="AL20" s="97">
        <f t="shared" si="33"/>
        <v>7.8947368421052628</v>
      </c>
      <c r="AM20" s="98">
        <f t="shared" si="34"/>
        <v>7.2368421052631584</v>
      </c>
      <c r="AN20" s="96">
        <f t="shared" si="35"/>
        <v>5.2631578947368416</v>
      </c>
      <c r="AO20" s="97">
        <f t="shared" si="36"/>
        <v>26.315789473684209</v>
      </c>
      <c r="AP20" s="97">
        <f t="shared" si="37"/>
        <v>25.657894736842106</v>
      </c>
      <c r="AQ20" s="97">
        <f t="shared" si="38"/>
        <v>15.789473684210526</v>
      </c>
      <c r="AR20" s="97">
        <f t="shared" si="39"/>
        <v>13.815789473684212</v>
      </c>
      <c r="AS20" s="97">
        <f t="shared" si="40"/>
        <v>2.6315789473684208</v>
      </c>
      <c r="AT20" s="215">
        <f t="shared" si="41"/>
        <v>10.526315789473683</v>
      </c>
      <c r="AU20" s="127">
        <f t="shared" si="42"/>
        <v>1.9736842105263157</v>
      </c>
      <c r="AV20" s="97">
        <f t="shared" si="43"/>
        <v>11.184210526315789</v>
      </c>
      <c r="AW20" s="97">
        <f t="shared" si="44"/>
        <v>43.421052631578952</v>
      </c>
      <c r="AX20" s="97">
        <f t="shared" si="45"/>
        <v>9.8684210526315788</v>
      </c>
      <c r="AY20" s="97">
        <f t="shared" si="46"/>
        <v>4.6052631578947363</v>
      </c>
      <c r="AZ20" s="97">
        <f t="shared" si="47"/>
        <v>8.5526315789473681</v>
      </c>
      <c r="BA20" s="98">
        <f t="shared" si="48"/>
        <v>20.394736842105264</v>
      </c>
      <c r="BB20" s="127">
        <f t="shared" si="49"/>
        <v>0.6578947368421052</v>
      </c>
      <c r="BC20" s="97">
        <f t="shared" si="50"/>
        <v>7.2368421052631584</v>
      </c>
      <c r="BD20" s="97">
        <f t="shared" si="51"/>
        <v>56.578947368421048</v>
      </c>
      <c r="BE20" s="97">
        <f t="shared" si="52"/>
        <v>8.5526315789473681</v>
      </c>
      <c r="BF20" s="97">
        <f t="shared" si="53"/>
        <v>2.6315789473684208</v>
      </c>
      <c r="BG20" s="97">
        <f t="shared" si="54"/>
        <v>7.2368421052631584</v>
      </c>
      <c r="BH20" s="104">
        <f t="shared" si="55"/>
        <v>17.105263157894736</v>
      </c>
    </row>
    <row r="21" spans="2:60">
      <c r="B21" s="9" t="s">
        <v>24</v>
      </c>
      <c r="C21" s="10">
        <v>25</v>
      </c>
      <c r="D21" s="10">
        <v>48</v>
      </c>
      <c r="E21" s="10">
        <v>44</v>
      </c>
      <c r="F21" s="10">
        <v>44</v>
      </c>
      <c r="G21" s="10">
        <v>49</v>
      </c>
      <c r="H21" s="10">
        <v>27</v>
      </c>
      <c r="I21" s="42">
        <v>28</v>
      </c>
      <c r="J21" s="53">
        <v>15</v>
      </c>
      <c r="K21" s="10">
        <v>31</v>
      </c>
      <c r="L21" s="10">
        <v>47</v>
      </c>
      <c r="M21" s="10">
        <v>42</v>
      </c>
      <c r="N21" s="10">
        <v>66</v>
      </c>
      <c r="O21" s="10">
        <v>24</v>
      </c>
      <c r="P21" s="54">
        <v>40</v>
      </c>
      <c r="Q21" s="65">
        <v>3</v>
      </c>
      <c r="R21" s="10">
        <v>23</v>
      </c>
      <c r="S21" s="10">
        <v>92</v>
      </c>
      <c r="T21" s="10">
        <v>28</v>
      </c>
      <c r="U21" s="10">
        <v>26</v>
      </c>
      <c r="V21" s="10">
        <v>26</v>
      </c>
      <c r="W21" s="66">
        <v>67</v>
      </c>
      <c r="X21" s="22">
        <v>3</v>
      </c>
      <c r="Y21" s="10">
        <v>27</v>
      </c>
      <c r="Z21" s="10">
        <v>102</v>
      </c>
      <c r="AA21" s="10">
        <v>31</v>
      </c>
      <c r="AB21" s="10">
        <v>24</v>
      </c>
      <c r="AC21" s="10">
        <v>24</v>
      </c>
      <c r="AD21" s="10">
        <v>54</v>
      </c>
      <c r="AF21" s="9" t="s">
        <v>24</v>
      </c>
      <c r="AG21" s="96">
        <f t="shared" si="28"/>
        <v>9.433962264150944</v>
      </c>
      <c r="AH21" s="97">
        <f t="shared" si="29"/>
        <v>18.113207547169811</v>
      </c>
      <c r="AI21" s="97">
        <f t="shared" si="30"/>
        <v>16.60377358490566</v>
      </c>
      <c r="AJ21" s="97">
        <f t="shared" si="31"/>
        <v>16.60377358490566</v>
      </c>
      <c r="AK21" s="97">
        <f t="shared" si="32"/>
        <v>18.490566037735849</v>
      </c>
      <c r="AL21" s="97">
        <f t="shared" si="33"/>
        <v>10.188679245283019</v>
      </c>
      <c r="AM21" s="98">
        <f t="shared" si="34"/>
        <v>10.566037735849058</v>
      </c>
      <c r="AN21" s="96">
        <f t="shared" si="35"/>
        <v>5.6603773584905666</v>
      </c>
      <c r="AO21" s="97">
        <f t="shared" si="36"/>
        <v>11.69811320754717</v>
      </c>
      <c r="AP21" s="97">
        <f t="shared" si="37"/>
        <v>17.735849056603772</v>
      </c>
      <c r="AQ21" s="97">
        <f t="shared" si="38"/>
        <v>15.849056603773585</v>
      </c>
      <c r="AR21" s="97">
        <f t="shared" si="39"/>
        <v>24.90566037735849</v>
      </c>
      <c r="AS21" s="97">
        <f t="shared" si="40"/>
        <v>9.0566037735849054</v>
      </c>
      <c r="AT21" s="215">
        <f t="shared" si="41"/>
        <v>15.09433962264151</v>
      </c>
      <c r="AU21" s="127">
        <f t="shared" si="42"/>
        <v>1.1320754716981132</v>
      </c>
      <c r="AV21" s="97">
        <f t="shared" si="43"/>
        <v>8.6792452830188669</v>
      </c>
      <c r="AW21" s="97">
        <f t="shared" si="44"/>
        <v>34.716981132075468</v>
      </c>
      <c r="AX21" s="97">
        <f t="shared" si="45"/>
        <v>10.566037735849058</v>
      </c>
      <c r="AY21" s="97">
        <f t="shared" si="46"/>
        <v>9.8113207547169825</v>
      </c>
      <c r="AZ21" s="97">
        <f t="shared" si="47"/>
        <v>9.8113207547169825</v>
      </c>
      <c r="BA21" s="98">
        <f t="shared" si="48"/>
        <v>25.283018867924529</v>
      </c>
      <c r="BB21" s="127">
        <f t="shared" si="49"/>
        <v>1.1320754716981132</v>
      </c>
      <c r="BC21" s="97">
        <f t="shared" si="50"/>
        <v>10.188679245283019</v>
      </c>
      <c r="BD21" s="97">
        <f t="shared" si="51"/>
        <v>38.490566037735853</v>
      </c>
      <c r="BE21" s="97">
        <f t="shared" si="52"/>
        <v>11.69811320754717</v>
      </c>
      <c r="BF21" s="97">
        <f t="shared" si="53"/>
        <v>9.0566037735849054</v>
      </c>
      <c r="BG21" s="97">
        <f t="shared" si="54"/>
        <v>9.0566037735849054</v>
      </c>
      <c r="BH21" s="104">
        <f t="shared" si="55"/>
        <v>20.377358490566039</v>
      </c>
    </row>
    <row r="22" spans="2:60">
      <c r="B22" s="9" t="s">
        <v>26</v>
      </c>
      <c r="C22" s="10">
        <v>3</v>
      </c>
      <c r="D22" s="10">
        <v>33</v>
      </c>
      <c r="E22" s="10">
        <v>75</v>
      </c>
      <c r="F22" s="10">
        <v>34</v>
      </c>
      <c r="G22" s="10">
        <v>16</v>
      </c>
      <c r="H22" s="10">
        <v>13</v>
      </c>
      <c r="I22" s="42">
        <v>13</v>
      </c>
      <c r="J22" s="53">
        <v>4</v>
      </c>
      <c r="K22" s="10">
        <v>24</v>
      </c>
      <c r="L22" s="10">
        <v>56</v>
      </c>
      <c r="M22" s="10">
        <v>44</v>
      </c>
      <c r="N22" s="10">
        <v>40</v>
      </c>
      <c r="O22" s="10">
        <v>9</v>
      </c>
      <c r="P22" s="54">
        <v>10</v>
      </c>
      <c r="Q22" s="65">
        <v>1</v>
      </c>
      <c r="R22" s="10">
        <v>5</v>
      </c>
      <c r="S22" s="10">
        <v>103</v>
      </c>
      <c r="T22" s="10">
        <v>20</v>
      </c>
      <c r="U22" s="10">
        <v>9</v>
      </c>
      <c r="V22" s="10">
        <v>11</v>
      </c>
      <c r="W22" s="66">
        <v>38</v>
      </c>
      <c r="X22" s="22">
        <v>1</v>
      </c>
      <c r="Y22" s="10">
        <v>7</v>
      </c>
      <c r="Z22" s="10">
        <v>122</v>
      </c>
      <c r="AA22" s="10">
        <v>14</v>
      </c>
      <c r="AB22" s="10">
        <v>3</v>
      </c>
      <c r="AC22" s="10">
        <v>6</v>
      </c>
      <c r="AD22" s="10">
        <v>34</v>
      </c>
      <c r="AF22" s="9" t="s">
        <v>26</v>
      </c>
      <c r="AG22" s="96">
        <f t="shared" si="28"/>
        <v>1.6042780748663104</v>
      </c>
      <c r="AH22" s="97">
        <f t="shared" si="29"/>
        <v>17.647058823529413</v>
      </c>
      <c r="AI22" s="97">
        <f t="shared" si="30"/>
        <v>40.106951871657756</v>
      </c>
      <c r="AJ22" s="97">
        <f t="shared" si="31"/>
        <v>18.181818181818183</v>
      </c>
      <c r="AK22" s="97">
        <f t="shared" si="32"/>
        <v>8.5561497326203195</v>
      </c>
      <c r="AL22" s="97">
        <f t="shared" si="33"/>
        <v>6.9518716577540109</v>
      </c>
      <c r="AM22" s="98">
        <f t="shared" si="34"/>
        <v>6.9518716577540109</v>
      </c>
      <c r="AN22" s="96">
        <f t="shared" si="35"/>
        <v>2.1390374331550799</v>
      </c>
      <c r="AO22" s="97">
        <f t="shared" si="36"/>
        <v>12.834224598930483</v>
      </c>
      <c r="AP22" s="97">
        <f t="shared" si="37"/>
        <v>29.946524064171122</v>
      </c>
      <c r="AQ22" s="97">
        <f t="shared" si="38"/>
        <v>23.52941176470588</v>
      </c>
      <c r="AR22" s="97">
        <f t="shared" si="39"/>
        <v>21.390374331550802</v>
      </c>
      <c r="AS22" s="97">
        <f t="shared" si="40"/>
        <v>4.8128342245989302</v>
      </c>
      <c r="AT22" s="215">
        <f t="shared" si="41"/>
        <v>5.3475935828877006</v>
      </c>
      <c r="AU22" s="127">
        <f t="shared" si="42"/>
        <v>0.53475935828876997</v>
      </c>
      <c r="AV22" s="97">
        <f t="shared" si="43"/>
        <v>2.6737967914438503</v>
      </c>
      <c r="AW22" s="97">
        <f t="shared" si="44"/>
        <v>55.080213903743314</v>
      </c>
      <c r="AX22" s="97">
        <f t="shared" si="45"/>
        <v>10.695187165775401</v>
      </c>
      <c r="AY22" s="97">
        <f t="shared" si="46"/>
        <v>4.8128342245989302</v>
      </c>
      <c r="AZ22" s="97">
        <f t="shared" si="47"/>
        <v>5.8823529411764701</v>
      </c>
      <c r="BA22" s="98">
        <f t="shared" si="48"/>
        <v>20.320855614973262</v>
      </c>
      <c r="BB22" s="127">
        <f t="shared" si="49"/>
        <v>0.53475935828876997</v>
      </c>
      <c r="BC22" s="97">
        <f t="shared" si="50"/>
        <v>3.7433155080213902</v>
      </c>
      <c r="BD22" s="97">
        <f t="shared" si="51"/>
        <v>65.240641711229955</v>
      </c>
      <c r="BE22" s="97">
        <f t="shared" si="52"/>
        <v>7.4866310160427805</v>
      </c>
      <c r="BF22" s="97">
        <f t="shared" si="53"/>
        <v>1.6042780748663104</v>
      </c>
      <c r="BG22" s="97">
        <f t="shared" si="54"/>
        <v>3.2085561497326207</v>
      </c>
      <c r="BH22" s="104">
        <f t="shared" si="55"/>
        <v>18.181818181818183</v>
      </c>
    </row>
    <row r="23" spans="2:60">
      <c r="B23" s="9" t="s">
        <v>28</v>
      </c>
      <c r="C23" s="10">
        <v>29</v>
      </c>
      <c r="D23" s="10">
        <v>142</v>
      </c>
      <c r="E23" s="10">
        <v>266</v>
      </c>
      <c r="F23" s="10">
        <v>109</v>
      </c>
      <c r="G23" s="10">
        <v>78</v>
      </c>
      <c r="H23" s="10">
        <v>52</v>
      </c>
      <c r="I23" s="42">
        <v>64</v>
      </c>
      <c r="J23" s="53">
        <v>17</v>
      </c>
      <c r="K23" s="10">
        <v>101</v>
      </c>
      <c r="L23" s="10">
        <v>217</v>
      </c>
      <c r="M23" s="10">
        <v>142</v>
      </c>
      <c r="N23" s="10">
        <v>139</v>
      </c>
      <c r="O23" s="10">
        <v>36</v>
      </c>
      <c r="P23" s="54">
        <v>88</v>
      </c>
      <c r="Q23" s="65">
        <v>5</v>
      </c>
      <c r="R23" s="10">
        <v>41</v>
      </c>
      <c r="S23" s="10">
        <v>324</v>
      </c>
      <c r="T23" s="10">
        <v>77</v>
      </c>
      <c r="U23" s="10">
        <v>58</v>
      </c>
      <c r="V23" s="10">
        <v>39</v>
      </c>
      <c r="W23" s="66">
        <v>196</v>
      </c>
      <c r="X23" s="22">
        <v>3</v>
      </c>
      <c r="Y23" s="10">
        <v>41</v>
      </c>
      <c r="Z23" s="10">
        <v>385</v>
      </c>
      <c r="AA23" s="10">
        <v>72</v>
      </c>
      <c r="AB23" s="10">
        <v>38</v>
      </c>
      <c r="AC23" s="10">
        <v>37</v>
      </c>
      <c r="AD23" s="10">
        <v>164</v>
      </c>
      <c r="AF23" s="9" t="s">
        <v>28</v>
      </c>
      <c r="AG23" s="96">
        <f t="shared" si="28"/>
        <v>3.9189189189189193</v>
      </c>
      <c r="AH23" s="97">
        <f t="shared" si="29"/>
        <v>19.189189189189189</v>
      </c>
      <c r="AI23" s="97">
        <f t="shared" si="30"/>
        <v>35.945945945945944</v>
      </c>
      <c r="AJ23" s="97">
        <f t="shared" si="31"/>
        <v>14.72972972972973</v>
      </c>
      <c r="AK23" s="97">
        <f t="shared" si="32"/>
        <v>10.54054054054054</v>
      </c>
      <c r="AL23" s="97">
        <f t="shared" si="33"/>
        <v>7.0270270270270272</v>
      </c>
      <c r="AM23" s="98">
        <f t="shared" si="34"/>
        <v>8.6486486486486491</v>
      </c>
      <c r="AN23" s="96">
        <f t="shared" si="35"/>
        <v>2.2972972972972974</v>
      </c>
      <c r="AO23" s="97">
        <f t="shared" si="36"/>
        <v>13.648648648648647</v>
      </c>
      <c r="AP23" s="97">
        <f t="shared" si="37"/>
        <v>29.324324324324323</v>
      </c>
      <c r="AQ23" s="97">
        <f t="shared" si="38"/>
        <v>19.189189189189189</v>
      </c>
      <c r="AR23" s="97">
        <f t="shared" si="39"/>
        <v>18.783783783783782</v>
      </c>
      <c r="AS23" s="97">
        <f t="shared" si="40"/>
        <v>4.8648648648648649</v>
      </c>
      <c r="AT23" s="215">
        <f t="shared" si="41"/>
        <v>11.891891891891893</v>
      </c>
      <c r="AU23" s="127">
        <f t="shared" si="42"/>
        <v>0.67567567567567566</v>
      </c>
      <c r="AV23" s="97">
        <f t="shared" si="43"/>
        <v>5.5405405405405412</v>
      </c>
      <c r="AW23" s="97">
        <f t="shared" si="44"/>
        <v>43.78378378378379</v>
      </c>
      <c r="AX23" s="97">
        <f t="shared" si="45"/>
        <v>10.405405405405405</v>
      </c>
      <c r="AY23" s="97">
        <f t="shared" si="46"/>
        <v>7.8378378378378386</v>
      </c>
      <c r="AZ23" s="97">
        <f t="shared" si="47"/>
        <v>5.2702702702702702</v>
      </c>
      <c r="BA23" s="98">
        <f t="shared" si="48"/>
        <v>26.486486486486488</v>
      </c>
      <c r="BB23" s="127">
        <f t="shared" si="49"/>
        <v>0.40540540540540543</v>
      </c>
      <c r="BC23" s="97">
        <f t="shared" si="50"/>
        <v>5.5405405405405412</v>
      </c>
      <c r="BD23" s="97">
        <f t="shared" si="51"/>
        <v>52.027027027027032</v>
      </c>
      <c r="BE23" s="97">
        <f t="shared" si="52"/>
        <v>9.7297297297297298</v>
      </c>
      <c r="BF23" s="97">
        <f t="shared" si="53"/>
        <v>5.1351351351351351</v>
      </c>
      <c r="BG23" s="97">
        <f t="shared" si="54"/>
        <v>5</v>
      </c>
      <c r="BH23" s="104">
        <f t="shared" si="55"/>
        <v>22.162162162162165</v>
      </c>
    </row>
    <row r="24" spans="2:60">
      <c r="B24" s="4" t="s">
        <v>30</v>
      </c>
      <c r="C24" s="15"/>
      <c r="D24" s="15"/>
      <c r="E24" s="15"/>
      <c r="F24" s="43"/>
      <c r="G24" s="43"/>
      <c r="H24" s="43"/>
      <c r="I24" s="72"/>
      <c r="J24" s="79"/>
      <c r="K24" s="43"/>
      <c r="L24" s="43"/>
      <c r="M24" s="43"/>
      <c r="N24" s="43"/>
      <c r="O24" s="43"/>
      <c r="P24" s="80"/>
      <c r="Q24" s="67"/>
      <c r="R24" s="43"/>
      <c r="S24" s="43"/>
      <c r="T24" s="43"/>
      <c r="U24" s="43"/>
      <c r="V24" s="43"/>
      <c r="W24" s="87"/>
      <c r="X24" s="26"/>
      <c r="Y24" s="26"/>
      <c r="Z24" s="26"/>
      <c r="AA24" s="26"/>
      <c r="AB24" s="26"/>
      <c r="AF24" s="4" t="s">
        <v>30</v>
      </c>
      <c r="AG24" s="99"/>
      <c r="AH24" s="100"/>
      <c r="AI24" s="100"/>
      <c r="AJ24" s="100"/>
      <c r="AK24" s="100"/>
      <c r="AL24" s="100"/>
      <c r="AM24" s="101"/>
      <c r="AN24" s="99"/>
      <c r="AO24" s="100"/>
      <c r="AP24" s="100"/>
      <c r="AQ24" s="100"/>
      <c r="AR24" s="100"/>
      <c r="AS24" s="100"/>
      <c r="AT24" s="216"/>
      <c r="AU24" s="129"/>
      <c r="AV24" s="100"/>
      <c r="AW24" s="100"/>
      <c r="AX24" s="100"/>
      <c r="AY24" s="100"/>
      <c r="AZ24" s="100"/>
      <c r="BA24" s="101"/>
      <c r="BB24" s="129"/>
      <c r="BC24" s="100"/>
      <c r="BD24" s="100"/>
      <c r="BE24" s="100"/>
      <c r="BF24" s="100"/>
      <c r="BG24" s="100"/>
      <c r="BH24" s="105"/>
    </row>
    <row r="25" spans="2:60">
      <c r="B25" s="9" t="s">
        <v>31</v>
      </c>
      <c r="C25" s="10">
        <v>155</v>
      </c>
      <c r="D25" s="10">
        <v>863</v>
      </c>
      <c r="E25" s="10">
        <v>1109</v>
      </c>
      <c r="F25" s="10">
        <v>547</v>
      </c>
      <c r="G25" s="10">
        <v>249</v>
      </c>
      <c r="H25" s="10">
        <v>223</v>
      </c>
      <c r="I25" s="42">
        <v>274</v>
      </c>
      <c r="J25" s="53">
        <v>114</v>
      </c>
      <c r="K25" s="10">
        <v>615</v>
      </c>
      <c r="L25" s="10">
        <v>1024</v>
      </c>
      <c r="M25" s="10">
        <v>684</v>
      </c>
      <c r="N25" s="10">
        <v>503</v>
      </c>
      <c r="O25" s="10">
        <v>154</v>
      </c>
      <c r="P25" s="54">
        <v>326</v>
      </c>
      <c r="Q25" s="65">
        <v>38</v>
      </c>
      <c r="R25" s="10">
        <v>277</v>
      </c>
      <c r="S25" s="10">
        <v>1667</v>
      </c>
      <c r="T25" s="10">
        <v>457</v>
      </c>
      <c r="U25" s="10">
        <v>192</v>
      </c>
      <c r="V25" s="10">
        <v>190</v>
      </c>
      <c r="W25" s="66">
        <v>599</v>
      </c>
      <c r="X25" s="22">
        <v>29</v>
      </c>
      <c r="Y25" s="10">
        <v>250</v>
      </c>
      <c r="Z25" s="10">
        <v>1924</v>
      </c>
      <c r="AA25" s="10">
        <v>359</v>
      </c>
      <c r="AB25" s="10">
        <v>130</v>
      </c>
      <c r="AC25" s="10">
        <v>151</v>
      </c>
      <c r="AD25" s="10">
        <v>577</v>
      </c>
      <c r="AF25" s="9" t="s">
        <v>31</v>
      </c>
      <c r="AG25" s="96">
        <f t="shared" ref="AG25:AG26" si="56">C25/(C25+D25+E25+F25+G25+H25+I25)*100</f>
        <v>4.5321637426900585</v>
      </c>
      <c r="AH25" s="97">
        <f t="shared" ref="AH25:AH26" si="57">D25/(D25+E25+F25+G25+H25+I25+C25)*100</f>
        <v>25.23391812865497</v>
      </c>
      <c r="AI25" s="97">
        <f t="shared" ref="AI25:AI26" si="58">E25/(E25+F25+G25+H25+I25+D25+C25)*100</f>
        <v>32.42690058479532</v>
      </c>
      <c r="AJ25" s="97">
        <f t="shared" ref="AJ25:AJ26" si="59">F25/(F25+G25+H25+I25+E25+D25+C25)*100</f>
        <v>15.994152046783624</v>
      </c>
      <c r="AK25" s="97">
        <f t="shared" ref="AK25:AK26" si="60">G25/(G25+H25+I25+E25+D25+C25+F25)*100</f>
        <v>7.2807017543859658</v>
      </c>
      <c r="AL25" s="97">
        <f t="shared" ref="AL25:AL26" si="61">H25/(H25+I25+C25+F25+E25+D25+G25)*100</f>
        <v>6.5204678362573096</v>
      </c>
      <c r="AM25" s="98">
        <f t="shared" ref="AM25:AM26" si="62">I25/(I25+D25+C25+G25+F25+E25+H25)*100</f>
        <v>8.0116959064327489</v>
      </c>
      <c r="AN25" s="96">
        <f t="shared" ref="AN25:AN26" si="63">J25/(J25+K25+L25+M25+N25+O25+P25)*100</f>
        <v>3.3333333333333335</v>
      </c>
      <c r="AO25" s="97">
        <f t="shared" ref="AO25:AO26" si="64">K25/(K25+L25+M25+N25+O25+P25+J25)*100</f>
        <v>17.982456140350877</v>
      </c>
      <c r="AP25" s="97">
        <f t="shared" ref="AP25:AP26" si="65">L25/(L25+M25+N25+O25+P25+K25+J25)*100</f>
        <v>29.941520467836259</v>
      </c>
      <c r="AQ25" s="97">
        <f t="shared" ref="AQ25:AQ26" si="66">M25/(M25+N25+O25+P25+L25+K25+J25)*100</f>
        <v>20</v>
      </c>
      <c r="AR25" s="97">
        <f t="shared" ref="AR25:AR26" si="67">N25/(N25+O25+P25+L25+K25+J25+M25)*100</f>
        <v>14.707602339181285</v>
      </c>
      <c r="AS25" s="97">
        <f t="shared" ref="AS25:AS26" si="68">O25/(O25+P25+J25+M25+L25+K25+N25)*100</f>
        <v>4.5029239766081872</v>
      </c>
      <c r="AT25" s="215">
        <f t="shared" ref="AT25:AT26" si="69">P25/(P25+K25+J25+N25+M25+L25+O25)*100</f>
        <v>9.5321637426900594</v>
      </c>
      <c r="AU25" s="127">
        <f t="shared" ref="AU25:AU26" si="70">Q25/(Q25+R25+S25+T25+U25+V25+W25)*100</f>
        <v>1.1111111111111112</v>
      </c>
      <c r="AV25" s="97">
        <f t="shared" ref="AV25:AV26" si="71">R25/(R25+S25+T25+U25+V25+W25+Q25)*100</f>
        <v>8.0994152046783636</v>
      </c>
      <c r="AW25" s="97">
        <f t="shared" ref="AW25:AW26" si="72">S25/(S25+T25+U25+V25+W25+R25+Q25)*100</f>
        <v>48.742690058479532</v>
      </c>
      <c r="AX25" s="97">
        <f t="shared" ref="AX25:AX26" si="73">T25/(T25+U25+V25+W25+S25+R25+Q25)*100</f>
        <v>13.362573099415204</v>
      </c>
      <c r="AY25" s="97">
        <f t="shared" ref="AY25:AY26" si="74">U25/(U25+V25+W25+S25+R25+Q25+T25)*100</f>
        <v>5.6140350877192979</v>
      </c>
      <c r="AZ25" s="97">
        <f t="shared" ref="AZ25:AZ26" si="75">V25/(V25+W25+Q25+T25+S25+R25+U25)*100</f>
        <v>5.5555555555555554</v>
      </c>
      <c r="BA25" s="98">
        <f t="shared" ref="BA25:BA26" si="76">W25/(W25+R25+Q25+U25+T25+S25+V25)*100</f>
        <v>17.514619883040936</v>
      </c>
      <c r="BB25" s="127">
        <f t="shared" ref="BB25:BB26" si="77">X25/(X25+Y25+Z25+AA25+AB25+AC25+AD25)*100</f>
        <v>0.8479532163742689</v>
      </c>
      <c r="BC25" s="97">
        <f t="shared" ref="BC25:BC26" si="78">Y25/(Y25+Z25+AA25+AB25+AC25+AD25+X25)*100</f>
        <v>7.3099415204678362</v>
      </c>
      <c r="BD25" s="97">
        <f t="shared" ref="BD25:BD26" si="79">Z25/(Z25+AA25+AB25+AC25+AD25+Y25+X25)*100</f>
        <v>56.257309941520475</v>
      </c>
      <c r="BE25" s="97">
        <f t="shared" ref="BE25:BE26" si="80">AA25/(AA25+AB25+AC25+AD25+Z25+Y25+X25)*100</f>
        <v>10.497076023391813</v>
      </c>
      <c r="BF25" s="97">
        <f t="shared" ref="BF25:BF26" si="81">AB25/(AB25+AC25+AD25+Z25+Y25+X25+AA25)*100</f>
        <v>3.8011695906432745</v>
      </c>
      <c r="BG25" s="97">
        <f t="shared" ref="BG25:BG26" si="82">AC25/(AC25+AD25+X25+AA25+Z25+Y25+AB25)*100</f>
        <v>4.4152046783625734</v>
      </c>
      <c r="BH25" s="104">
        <f t="shared" ref="BH25:BH26" si="83">AD25/(AD25+Y25+X25+AB25+AA25+Z25+AC25)*100</f>
        <v>16.871345029239766</v>
      </c>
    </row>
    <row r="26" spans="2:60">
      <c r="B26" s="9" t="s">
        <v>33</v>
      </c>
      <c r="C26" s="10">
        <v>34</v>
      </c>
      <c r="D26" s="10">
        <v>283</v>
      </c>
      <c r="E26" s="10">
        <v>488</v>
      </c>
      <c r="F26" s="10">
        <v>238</v>
      </c>
      <c r="G26" s="10">
        <v>75</v>
      </c>
      <c r="H26" s="10">
        <v>74</v>
      </c>
      <c r="I26" s="42">
        <v>93</v>
      </c>
      <c r="J26" s="53">
        <v>67</v>
      </c>
      <c r="K26" s="10">
        <v>223</v>
      </c>
      <c r="L26" s="10">
        <v>292</v>
      </c>
      <c r="M26" s="10">
        <v>338</v>
      </c>
      <c r="N26" s="10">
        <v>269</v>
      </c>
      <c r="O26" s="10">
        <v>40</v>
      </c>
      <c r="P26" s="54">
        <v>56</v>
      </c>
      <c r="Q26" s="65">
        <v>19</v>
      </c>
      <c r="R26" s="10">
        <v>120</v>
      </c>
      <c r="S26" s="10">
        <v>601</v>
      </c>
      <c r="T26" s="10">
        <v>252</v>
      </c>
      <c r="U26" s="10">
        <v>94</v>
      </c>
      <c r="V26" s="10">
        <v>51</v>
      </c>
      <c r="W26" s="66">
        <v>148</v>
      </c>
      <c r="X26" s="22">
        <v>6</v>
      </c>
      <c r="Y26" s="10">
        <v>106</v>
      </c>
      <c r="Z26" s="10">
        <v>755</v>
      </c>
      <c r="AA26" s="10">
        <v>195</v>
      </c>
      <c r="AB26" s="10">
        <v>47</v>
      </c>
      <c r="AC26" s="10">
        <v>35</v>
      </c>
      <c r="AD26" s="10">
        <v>141</v>
      </c>
      <c r="AF26" s="9" t="s">
        <v>33</v>
      </c>
      <c r="AG26" s="96">
        <f t="shared" si="56"/>
        <v>2.6459143968871595</v>
      </c>
      <c r="AH26" s="97">
        <f t="shared" si="57"/>
        <v>22.023346303501945</v>
      </c>
      <c r="AI26" s="97">
        <f t="shared" si="58"/>
        <v>37.976653696498055</v>
      </c>
      <c r="AJ26" s="97">
        <f t="shared" si="59"/>
        <v>18.521400778210118</v>
      </c>
      <c r="AK26" s="97">
        <f t="shared" si="60"/>
        <v>5.836575875486381</v>
      </c>
      <c r="AL26" s="97">
        <f t="shared" si="61"/>
        <v>5.7587548638132295</v>
      </c>
      <c r="AM26" s="98">
        <f t="shared" si="62"/>
        <v>7.2373540856031138</v>
      </c>
      <c r="AN26" s="96">
        <f t="shared" si="63"/>
        <v>5.2140077821011674</v>
      </c>
      <c r="AO26" s="97">
        <f t="shared" si="64"/>
        <v>17.354085603112839</v>
      </c>
      <c r="AP26" s="97">
        <f t="shared" si="65"/>
        <v>22.723735408560312</v>
      </c>
      <c r="AQ26" s="97">
        <f t="shared" si="66"/>
        <v>26.303501945525294</v>
      </c>
      <c r="AR26" s="97">
        <f t="shared" si="67"/>
        <v>20.933852140077821</v>
      </c>
      <c r="AS26" s="97">
        <f t="shared" si="68"/>
        <v>3.1128404669260701</v>
      </c>
      <c r="AT26" s="215">
        <f t="shared" si="69"/>
        <v>4.3579766536964977</v>
      </c>
      <c r="AU26" s="127">
        <f t="shared" si="70"/>
        <v>1.4785992217898831</v>
      </c>
      <c r="AV26" s="97">
        <f t="shared" si="71"/>
        <v>9.3385214007782107</v>
      </c>
      <c r="AW26" s="97">
        <f t="shared" si="72"/>
        <v>46.7704280155642</v>
      </c>
      <c r="AX26" s="97">
        <f t="shared" si="73"/>
        <v>19.610894941634243</v>
      </c>
      <c r="AY26" s="97">
        <f t="shared" si="74"/>
        <v>7.3151750972762652</v>
      </c>
      <c r="AZ26" s="97">
        <f t="shared" si="75"/>
        <v>3.968871595330739</v>
      </c>
      <c r="BA26" s="98">
        <f t="shared" si="76"/>
        <v>11.517509727626459</v>
      </c>
      <c r="BB26" s="127">
        <f t="shared" si="77"/>
        <v>0.46692607003891051</v>
      </c>
      <c r="BC26" s="97">
        <f t="shared" si="78"/>
        <v>8.2490272373540847</v>
      </c>
      <c r="BD26" s="97">
        <f t="shared" si="79"/>
        <v>58.754863813229576</v>
      </c>
      <c r="BE26" s="97">
        <f t="shared" si="80"/>
        <v>15.175097276264591</v>
      </c>
      <c r="BF26" s="97">
        <f t="shared" si="81"/>
        <v>3.6575875486381326</v>
      </c>
      <c r="BG26" s="97">
        <f t="shared" si="82"/>
        <v>2.7237354085603114</v>
      </c>
      <c r="BH26" s="104">
        <f t="shared" si="83"/>
        <v>10.972762645914397</v>
      </c>
    </row>
  </sheetData>
  <mergeCells count="10">
    <mergeCell ref="AG7:AM7"/>
    <mergeCell ref="AN7:AT7"/>
    <mergeCell ref="AU7:BA7"/>
    <mergeCell ref="BB7:BH7"/>
    <mergeCell ref="B7:B8"/>
    <mergeCell ref="C7:I7"/>
    <mergeCell ref="J7:P7"/>
    <mergeCell ref="Q7:W7"/>
    <mergeCell ref="X7:AD7"/>
    <mergeCell ref="AF7:AF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dimension ref="A1:L25"/>
  <sheetViews>
    <sheetView showGridLines="0" zoomScaleNormal="100" workbookViewId="0">
      <selection activeCell="B1" sqref="B1"/>
    </sheetView>
  </sheetViews>
  <sheetFormatPr defaultRowHeight="1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2" ht="18">
      <c r="B1" s="1" t="s">
        <v>4</v>
      </c>
    </row>
    <row r="2" spans="1:12" ht="21">
      <c r="A2" s="23"/>
      <c r="B2" s="1" t="s">
        <v>121</v>
      </c>
    </row>
    <row r="3" spans="1:12" ht="18">
      <c r="B3" s="203" t="s">
        <v>5</v>
      </c>
      <c r="D3" s="1"/>
    </row>
    <row r="4" spans="1:12" ht="18" customHeight="1">
      <c r="B4" s="1" t="s">
        <v>126</v>
      </c>
      <c r="C4" s="1"/>
      <c r="D4" s="1"/>
      <c r="E4" s="1"/>
      <c r="F4" s="1"/>
    </row>
    <row r="5" spans="1:12" ht="4.5" customHeight="1"/>
    <row r="6" spans="1:12">
      <c r="B6" s="16" t="s">
        <v>48</v>
      </c>
      <c r="H6" s="16" t="s">
        <v>49</v>
      </c>
    </row>
    <row r="7" spans="1:12" ht="33.75">
      <c r="B7" s="3" t="s">
        <v>36</v>
      </c>
      <c r="C7" s="3" t="s">
        <v>63</v>
      </c>
      <c r="D7" s="3" t="s">
        <v>64</v>
      </c>
      <c r="E7" s="3" t="s">
        <v>65</v>
      </c>
      <c r="F7" s="3" t="s">
        <v>61</v>
      </c>
      <c r="H7" s="3" t="s">
        <v>36</v>
      </c>
      <c r="I7" s="3" t="s">
        <v>63</v>
      </c>
      <c r="J7" s="3" t="s">
        <v>64</v>
      </c>
      <c r="K7" s="3" t="s">
        <v>65</v>
      </c>
      <c r="L7" s="3" t="s">
        <v>61</v>
      </c>
    </row>
    <row r="8" spans="1:12">
      <c r="B8" s="4" t="s">
        <v>0</v>
      </c>
      <c r="C8" s="5"/>
      <c r="D8" s="5"/>
      <c r="E8" s="5"/>
      <c r="F8" s="5"/>
      <c r="H8" s="4" t="s">
        <v>0</v>
      </c>
      <c r="I8" s="5"/>
      <c r="J8" s="5"/>
      <c r="K8" s="5"/>
      <c r="L8" s="5"/>
    </row>
    <row r="9" spans="1:12">
      <c r="B9" s="6" t="s">
        <v>0</v>
      </c>
      <c r="C9" s="7">
        <v>2238</v>
      </c>
      <c r="D9" s="7">
        <v>199</v>
      </c>
      <c r="E9" s="7">
        <v>2528</v>
      </c>
      <c r="F9" s="7">
        <v>318</v>
      </c>
      <c r="H9" s="6" t="s">
        <v>0</v>
      </c>
      <c r="I9" s="11">
        <f>C9/(C9+D9+E9+F9)*100</f>
        <v>42.362294151050541</v>
      </c>
      <c r="J9" s="11">
        <f>D9/(D9+E9+F9+C9)*100</f>
        <v>3.7667991671398822</v>
      </c>
      <c r="K9" s="11">
        <f>E9/(E9+F9+D9+C9)*100</f>
        <v>47.851599469998106</v>
      </c>
      <c r="L9" s="11">
        <f>F9/(F9+E9+D9+C9)*100</f>
        <v>6.019307211811471</v>
      </c>
    </row>
    <row r="10" spans="1:12">
      <c r="B10" s="4" t="s">
        <v>7</v>
      </c>
      <c r="C10" s="8"/>
      <c r="D10" s="8"/>
      <c r="E10" s="8"/>
      <c r="F10" s="8"/>
      <c r="H10" s="4" t="s">
        <v>7</v>
      </c>
      <c r="I10" s="12"/>
      <c r="J10" s="12"/>
      <c r="K10" s="12"/>
      <c r="L10" s="12"/>
    </row>
    <row r="11" spans="1:12">
      <c r="B11" s="9" t="s">
        <v>1</v>
      </c>
      <c r="C11" s="10">
        <v>340</v>
      </c>
      <c r="D11" s="10">
        <v>20</v>
      </c>
      <c r="E11" s="10">
        <v>629</v>
      </c>
      <c r="F11" s="10">
        <v>103</v>
      </c>
      <c r="H11" s="9" t="s">
        <v>1</v>
      </c>
      <c r="I11" s="13">
        <f t="shared" ref="I11:I22" si="0">C11/(C11+D11+E11+F11)*100</f>
        <v>31.135531135531135</v>
      </c>
      <c r="J11" s="13">
        <f t="shared" ref="J11:J22" si="1">D11/(D11+E11+F11+C11)*100</f>
        <v>1.8315018315018317</v>
      </c>
      <c r="K11" s="13">
        <f t="shared" ref="K11:K22" si="2">E11/(E11+F11+D11+C11)*100</f>
        <v>57.600732600732599</v>
      </c>
      <c r="L11" s="13">
        <f t="shared" ref="L11:L22" si="3">F11/(F11+E11+D11+C11)*100</f>
        <v>9.4322344322344325</v>
      </c>
    </row>
    <row r="12" spans="1:12">
      <c r="B12" s="9" t="s">
        <v>9</v>
      </c>
      <c r="C12" s="10">
        <v>742</v>
      </c>
      <c r="D12" s="10">
        <v>64</v>
      </c>
      <c r="E12" s="10">
        <v>946</v>
      </c>
      <c r="F12" s="10">
        <v>100</v>
      </c>
      <c r="H12" s="9" t="s">
        <v>9</v>
      </c>
      <c r="I12" s="13">
        <f t="shared" si="0"/>
        <v>40.06479481641469</v>
      </c>
      <c r="J12" s="13">
        <f t="shared" si="1"/>
        <v>3.455723542116631</v>
      </c>
      <c r="K12" s="13">
        <f t="shared" si="2"/>
        <v>51.07991360691144</v>
      </c>
      <c r="L12" s="13">
        <f t="shared" si="3"/>
        <v>5.3995680345572357</v>
      </c>
    </row>
    <row r="13" spans="1:12">
      <c r="B13" s="9" t="s">
        <v>11</v>
      </c>
      <c r="C13" s="10">
        <v>723</v>
      </c>
      <c r="D13" s="10">
        <v>66</v>
      </c>
      <c r="E13" s="10">
        <v>677</v>
      </c>
      <c r="F13" s="10">
        <v>83</v>
      </c>
      <c r="H13" s="9" t="s">
        <v>11</v>
      </c>
      <c r="I13" s="13">
        <f t="shared" si="0"/>
        <v>46.675274370561652</v>
      </c>
      <c r="J13" s="13">
        <f t="shared" si="1"/>
        <v>4.2608134280180758</v>
      </c>
      <c r="K13" s="13">
        <f t="shared" si="2"/>
        <v>43.705616526791481</v>
      </c>
      <c r="L13" s="13">
        <f t="shared" si="3"/>
        <v>5.3582956746287929</v>
      </c>
    </row>
    <row r="14" spans="1:12">
      <c r="B14" s="9" t="s">
        <v>13</v>
      </c>
      <c r="C14" s="10">
        <v>433</v>
      </c>
      <c r="D14" s="10">
        <v>49</v>
      </c>
      <c r="E14" s="10">
        <v>276</v>
      </c>
      <c r="F14" s="10">
        <v>32</v>
      </c>
      <c r="H14" s="9" t="s">
        <v>13</v>
      </c>
      <c r="I14" s="13">
        <f t="shared" si="0"/>
        <v>54.810126582278485</v>
      </c>
      <c r="J14" s="13">
        <f t="shared" si="1"/>
        <v>6.2025316455696196</v>
      </c>
      <c r="K14" s="13">
        <f t="shared" si="2"/>
        <v>34.936708860759488</v>
      </c>
      <c r="L14" s="13">
        <f t="shared" si="3"/>
        <v>4.0506329113924053</v>
      </c>
    </row>
    <row r="15" spans="1:12">
      <c r="B15" s="4" t="s">
        <v>15</v>
      </c>
      <c r="C15" s="8"/>
      <c r="D15" s="8"/>
      <c r="E15" s="8"/>
      <c r="F15" s="8"/>
      <c r="H15" s="4" t="s">
        <v>15</v>
      </c>
      <c r="I15" s="8"/>
      <c r="J15" s="8"/>
      <c r="K15" s="8"/>
      <c r="L15" s="8"/>
    </row>
    <row r="16" spans="1:12">
      <c r="B16" s="9" t="s">
        <v>16</v>
      </c>
      <c r="C16" s="10">
        <v>706</v>
      </c>
      <c r="D16" s="10">
        <v>51</v>
      </c>
      <c r="E16" s="10">
        <v>718</v>
      </c>
      <c r="F16" s="10">
        <v>65</v>
      </c>
      <c r="H16" s="9" t="s">
        <v>16</v>
      </c>
      <c r="I16" s="13">
        <f t="shared" si="0"/>
        <v>45.844155844155843</v>
      </c>
      <c r="J16" s="13">
        <f t="shared" si="1"/>
        <v>3.3116883116883113</v>
      </c>
      <c r="K16" s="13">
        <f t="shared" si="2"/>
        <v>46.623376623376622</v>
      </c>
      <c r="L16" s="13">
        <f t="shared" si="3"/>
        <v>4.220779220779221</v>
      </c>
    </row>
    <row r="17" spans="2:12">
      <c r="B17" s="9" t="s">
        <v>18</v>
      </c>
      <c r="C17" s="10">
        <v>177</v>
      </c>
      <c r="D17" s="10">
        <v>17</v>
      </c>
      <c r="E17" s="10">
        <v>358</v>
      </c>
      <c r="F17" s="10">
        <v>52</v>
      </c>
      <c r="H17" s="9" t="s">
        <v>18</v>
      </c>
      <c r="I17" s="13">
        <f t="shared" si="0"/>
        <v>29.304635761589402</v>
      </c>
      <c r="J17" s="13">
        <f t="shared" si="1"/>
        <v>2.814569536423841</v>
      </c>
      <c r="K17" s="13">
        <f t="shared" si="2"/>
        <v>59.271523178807954</v>
      </c>
      <c r="L17" s="13">
        <f t="shared" si="3"/>
        <v>8.6092715231788084</v>
      </c>
    </row>
    <row r="18" spans="2:12">
      <c r="B18" s="9" t="s">
        <v>20</v>
      </c>
      <c r="C18" s="10">
        <v>658</v>
      </c>
      <c r="D18" s="10">
        <v>67</v>
      </c>
      <c r="E18" s="10">
        <v>802</v>
      </c>
      <c r="F18" s="10">
        <v>78</v>
      </c>
      <c r="H18" s="9" t="s">
        <v>20</v>
      </c>
      <c r="I18" s="13">
        <f t="shared" si="0"/>
        <v>40.996884735202492</v>
      </c>
      <c r="J18" s="13">
        <f t="shared" si="1"/>
        <v>4.1744548286604362</v>
      </c>
      <c r="K18" s="13">
        <f t="shared" si="2"/>
        <v>49.968847352024923</v>
      </c>
      <c r="L18" s="13">
        <f t="shared" si="3"/>
        <v>4.8598130841121492</v>
      </c>
    </row>
    <row r="19" spans="2:12">
      <c r="B19" s="9" t="s">
        <v>22</v>
      </c>
      <c r="C19" s="10">
        <v>70</v>
      </c>
      <c r="D19" s="10">
        <v>8</v>
      </c>
      <c r="E19" s="10">
        <v>68</v>
      </c>
      <c r="F19" s="10">
        <v>17</v>
      </c>
      <c r="H19" s="9" t="s">
        <v>22</v>
      </c>
      <c r="I19" s="13">
        <f t="shared" si="0"/>
        <v>42.944785276073624</v>
      </c>
      <c r="J19" s="13">
        <f t="shared" si="1"/>
        <v>4.9079754601226995</v>
      </c>
      <c r="K19" s="13">
        <f t="shared" si="2"/>
        <v>41.717791411042946</v>
      </c>
      <c r="L19" s="13">
        <f t="shared" si="3"/>
        <v>10.429447852760736</v>
      </c>
    </row>
    <row r="20" spans="2:12">
      <c r="B20" s="9" t="s">
        <v>24</v>
      </c>
      <c r="C20" s="10">
        <v>189</v>
      </c>
      <c r="D20" s="10">
        <v>24</v>
      </c>
      <c r="E20" s="10">
        <v>50</v>
      </c>
      <c r="F20" s="10">
        <v>37</v>
      </c>
      <c r="H20" s="9" t="s">
        <v>24</v>
      </c>
      <c r="I20" s="13">
        <f t="shared" si="0"/>
        <v>63</v>
      </c>
      <c r="J20" s="13">
        <f t="shared" si="1"/>
        <v>8</v>
      </c>
      <c r="K20" s="13">
        <f t="shared" si="2"/>
        <v>16.666666666666664</v>
      </c>
      <c r="L20" s="13">
        <f t="shared" si="3"/>
        <v>12.333333333333334</v>
      </c>
    </row>
    <row r="21" spans="2:12">
      <c r="B21" s="9" t="s">
        <v>26</v>
      </c>
      <c r="C21" s="10">
        <v>63</v>
      </c>
      <c r="D21" s="10">
        <v>7</v>
      </c>
      <c r="E21" s="10">
        <v>131</v>
      </c>
      <c r="F21" s="10">
        <v>15</v>
      </c>
      <c r="H21" s="9" t="s">
        <v>26</v>
      </c>
      <c r="I21" s="13">
        <f t="shared" si="0"/>
        <v>29.166666666666668</v>
      </c>
      <c r="J21" s="13">
        <f t="shared" si="1"/>
        <v>3.2407407407407405</v>
      </c>
      <c r="K21" s="13">
        <f t="shared" si="2"/>
        <v>60.648148148148152</v>
      </c>
      <c r="L21" s="13">
        <f t="shared" si="3"/>
        <v>6.9444444444444446</v>
      </c>
    </row>
    <row r="22" spans="2:12">
      <c r="B22" s="9" t="s">
        <v>28</v>
      </c>
      <c r="C22" s="10">
        <v>375</v>
      </c>
      <c r="D22" s="10">
        <v>25</v>
      </c>
      <c r="E22" s="10">
        <v>401</v>
      </c>
      <c r="F22" s="10">
        <v>54</v>
      </c>
      <c r="H22" s="9" t="s">
        <v>28</v>
      </c>
      <c r="I22" s="13">
        <f t="shared" si="0"/>
        <v>43.859649122807014</v>
      </c>
      <c r="J22" s="13">
        <f t="shared" si="1"/>
        <v>2.9239766081871341</v>
      </c>
      <c r="K22" s="13">
        <f t="shared" si="2"/>
        <v>46.900584795321635</v>
      </c>
      <c r="L22" s="13">
        <f t="shared" si="3"/>
        <v>6.3157894736842106</v>
      </c>
    </row>
    <row r="23" spans="2:12">
      <c r="B23" s="4" t="s">
        <v>30</v>
      </c>
      <c r="C23" s="15"/>
      <c r="D23" s="15"/>
      <c r="E23" s="15"/>
      <c r="G23" s="4"/>
      <c r="H23" s="4" t="s">
        <v>30</v>
      </c>
      <c r="I23" s="26"/>
      <c r="J23" s="26"/>
      <c r="L23" s="4"/>
    </row>
    <row r="24" spans="2:12">
      <c r="B24" s="9" t="s">
        <v>31</v>
      </c>
      <c r="C24" s="10">
        <v>1591</v>
      </c>
      <c r="D24" s="10">
        <v>133</v>
      </c>
      <c r="E24" s="10">
        <v>1884</v>
      </c>
      <c r="F24" s="10">
        <v>250</v>
      </c>
      <c r="G24" s="33"/>
      <c r="H24" s="9" t="s">
        <v>31</v>
      </c>
      <c r="I24" s="32">
        <f t="shared" ref="I24:I25" si="4">C24/(C24+D24+E24+F24)*100</f>
        <v>41.238983929497145</v>
      </c>
      <c r="J24" s="32">
        <f t="shared" ref="J24:J25" si="5">D24/(D24+E24+F24+C24)*100</f>
        <v>3.4473820632452044</v>
      </c>
      <c r="K24" s="32">
        <f t="shared" ref="K24:K25" si="6">E24/(E24+F24+D24+C24)*100</f>
        <v>48.833592534992228</v>
      </c>
      <c r="L24" s="32">
        <f t="shared" ref="L24:L25" si="7">F24/(F24+E24+D24+C24)*100</f>
        <v>6.4800414722654232</v>
      </c>
    </row>
    <row r="25" spans="2:12">
      <c r="B25" s="9" t="s">
        <v>33</v>
      </c>
      <c r="C25" s="10">
        <v>647</v>
      </c>
      <c r="D25" s="10">
        <v>66</v>
      </c>
      <c r="E25" s="10">
        <v>644</v>
      </c>
      <c r="F25" s="10">
        <v>68</v>
      </c>
      <c r="G25" s="33"/>
      <c r="H25" s="9" t="s">
        <v>33</v>
      </c>
      <c r="I25" s="32">
        <f t="shared" si="4"/>
        <v>45.403508771929822</v>
      </c>
      <c r="J25" s="32">
        <f t="shared" si="5"/>
        <v>4.6315789473684212</v>
      </c>
      <c r="K25" s="32">
        <f t="shared" si="6"/>
        <v>45.192982456140349</v>
      </c>
      <c r="L25" s="32">
        <f t="shared" si="7"/>
        <v>4.7719298245614032</v>
      </c>
    </row>
  </sheetData>
  <hyperlinks>
    <hyperlink ref="B3" location="Index!A1" display="&lt;&lt; back"/>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Index</vt:lpstr>
      <vt:lpstr>Sample</vt:lpstr>
      <vt:lpstr>Q1</vt:lpstr>
      <vt:lpstr>Q2</vt:lpstr>
      <vt:lpstr>Q3</vt:lpstr>
      <vt:lpstr>Q31</vt:lpstr>
      <vt:lpstr>Q4</vt:lpstr>
      <vt:lpstr>Q5</vt:lpstr>
      <vt:lpstr>Q6</vt:lpstr>
      <vt:lpstr>Q61</vt:lpstr>
      <vt:lpstr>Q7</vt:lpstr>
      <vt:lpstr>Q8</vt:lpstr>
      <vt:lpstr>Q9</vt:lpstr>
      <vt:lpstr>Q10</vt:lpstr>
      <vt:lpstr>Q11</vt:lpstr>
      <vt:lpstr>Q12</vt:lpstr>
      <vt:lpstr>Q121</vt:lpstr>
      <vt:lpstr>Note</vt:lpstr>
      <vt:lpstr>'Q12'!Print_Area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rosa.cameira</cp:lastModifiedBy>
  <cp:lastPrinted>2020-04-10T13:33:42Z</cp:lastPrinted>
  <dcterms:created xsi:type="dcterms:W3CDTF">2020-04-07T17:13:30Z</dcterms:created>
  <dcterms:modified xsi:type="dcterms:W3CDTF">2020-06-19T09:16:59Z</dcterms:modified>
</cp:coreProperties>
</file>