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9.xml" ContentType="application/vnd.openxmlformats-officedocument.spreadsheetml.externalLink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98.xml" ContentType="application/vnd.openxmlformats-officedocument.spreadsheetml.worksheet+xml"/>
  <Override PartName="/xl/worksheets/sheet69.xml" ContentType="application/vnd.openxmlformats-officedocument.spreadsheetml.worksheet+xml"/>
  <Override PartName="/xl/worksheets/sheet87.xml" ContentType="application/vnd.openxmlformats-officedocument.spreadsheetml.worksheet+xml"/>
  <Override PartName="/xl/worksheets/sheet10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worksheets/sheet94.xml" ContentType="application/vnd.openxmlformats-officedocument.spreadsheetml.worksheet+xml"/>
  <Override PartName="/xl/worksheets/sheet113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worksheets/sheet83.xml" ContentType="application/vnd.openxmlformats-officedocument.spreadsheetml.worksheet+xml"/>
  <Override PartName="/xl/worksheets/sheet102.xml" ContentType="application/vnd.openxmlformats-officedocument.spreadsheetml.worksheet+xml"/>
  <Override PartName="/xl/worksheets/sheet25.xml" ContentType="application/vnd.openxmlformats-officedocument.spreadsheetml.worksheet+xml"/>
  <Override PartName="/xl/worksheets/sheet43.xml" ContentType="application/vnd.openxmlformats-officedocument.spreadsheetml.worksheet+xml"/>
  <Override PartName="/xl/worksheets/sheet72.xml" ContentType="application/vnd.openxmlformats-officedocument.spreadsheetml.worksheet+xml"/>
  <Override PartName="/xl/worksheets/sheet9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externalLinks/externalLink8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charts/chart3.xml" ContentType="application/vnd.openxmlformats-officedocument.drawingml.char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9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7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14.xml" ContentType="application/vnd.openxmlformats-officedocument.spreadsheetml.worksheet+xml"/>
  <Override PartName="/xl/externalLinks/externalLink1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10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charts/chart2.xml" ContentType="application/vnd.openxmlformats-officedocument.drawingml.chart+xml"/>
  <Default Extension="rels" ContentType="application/vnd.openxmlformats-package.relationships+xml"/>
  <Override PartName="/xl/worksheets/sheet5.xml" ContentType="application/vnd.openxmlformats-officedocument.spreadsheetml.worksheet+xml"/>
  <Override PartName="/xl/worksheets/sheet89.xml" ContentType="application/vnd.openxmlformats-officedocument.spreadsheetml.worksheet+xml"/>
  <Override PartName="/xl/worksheets/sheet108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worksheets/sheet96.xml" ContentType="application/vnd.openxmlformats-officedocument.spreadsheetml.worksheet+xml"/>
  <Override PartName="/xl/worksheets/sheet115.xml" ContentType="application/vnd.openxmlformats-officedocument.spreadsheetml.worksheet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85.xml" ContentType="application/vnd.openxmlformats-officedocument.spreadsheetml.worksheet+xml"/>
  <Override PartName="/xl/worksheets/sheet104.xml" ContentType="application/vnd.openxmlformats-officedocument.spreadsheetml.worksheet+xml"/>
  <Override PartName="/xl/externalLinks/externalLink10.xml" ContentType="application/vnd.openxmlformats-officedocument.spreadsheetml.externalLink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worksheets/sheet74.xml" ContentType="application/vnd.openxmlformats-officedocument.spreadsheetml.worksheet+xml"/>
  <Override PartName="/xl/worksheets/sheet92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81.xml" ContentType="application/vnd.openxmlformats-officedocument.spreadsheetml.worksheet+xml"/>
  <Override PartName="/xl/worksheets/sheet10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-15" windowWidth="19440" windowHeight="5580" tabRatio="968"/>
  </bookViews>
  <sheets>
    <sheet name="Indice_pt" sheetId="125" r:id="rId1"/>
    <sheet name="Indice_es" sheetId="126" r:id="rId2"/>
    <sheet name="Siglas Abreviaturas" sheetId="2" r:id="rId3"/>
    <sheet name="1" sheetId="27" r:id="rId4"/>
    <sheet name="2" sheetId="26" r:id="rId5"/>
    <sheet name="3" sheetId="24" r:id="rId6"/>
    <sheet name="4" sheetId="25" r:id="rId7"/>
    <sheet name="5" sheetId="21" r:id="rId8"/>
    <sheet name="6" sheetId="20" r:id="rId9"/>
    <sheet name="7" sheetId="124" r:id="rId10"/>
    <sheet name="8" sheetId="19" r:id="rId11"/>
    <sheet name="9" sheetId="17" r:id="rId12"/>
    <sheet name="10" sheetId="16" r:id="rId13"/>
    <sheet name="11" sheetId="23" r:id="rId14"/>
    <sheet name="12" sheetId="15" r:id="rId15"/>
    <sheet name="13" sheetId="22" r:id="rId16"/>
    <sheet name="14" sheetId="10" r:id="rId17"/>
    <sheet name="15" sheetId="14" r:id="rId18"/>
    <sheet name="16" sheetId="13" r:id="rId19"/>
    <sheet name="17" sheetId="11" r:id="rId20"/>
    <sheet name="18" sheetId="9" r:id="rId21"/>
    <sheet name="19" sheetId="12" r:id="rId22"/>
    <sheet name="20" sheetId="6" r:id="rId23"/>
    <sheet name="21" sheetId="7" r:id="rId24"/>
    <sheet name="22" sheetId="5" r:id="rId25"/>
    <sheet name="23" sheetId="4" r:id="rId26"/>
    <sheet name="24" sheetId="44" r:id="rId27"/>
    <sheet name="25" sheetId="8" r:id="rId28"/>
    <sheet name="26" sheetId="43" r:id="rId29"/>
    <sheet name="27" sheetId="42" r:id="rId30"/>
    <sheet name="28" sheetId="41" r:id="rId31"/>
    <sheet name="29" sheetId="40" r:id="rId32"/>
    <sheet name="30" sheetId="39" r:id="rId33"/>
    <sheet name="31" sheetId="38" r:id="rId34"/>
    <sheet name="32" sheetId="37" r:id="rId35"/>
    <sheet name="33" sheetId="36" r:id="rId36"/>
    <sheet name="34" sheetId="34" r:id="rId37"/>
    <sheet name="35" sheetId="32" r:id="rId38"/>
    <sheet name="36" sheetId="33" r:id="rId39"/>
    <sheet name="37" sheetId="31" r:id="rId40"/>
    <sheet name="38" sheetId="30" r:id="rId41"/>
    <sheet name="39" sheetId="29" r:id="rId42"/>
    <sheet name="40" sheetId="3" r:id="rId43"/>
    <sheet name="41" sheetId="28" r:id="rId44"/>
    <sheet name="42" sheetId="49" r:id="rId45"/>
    <sheet name="43" sheetId="51" r:id="rId46"/>
    <sheet name="44" sheetId="50" r:id="rId47"/>
    <sheet name="45" sheetId="47" r:id="rId48"/>
    <sheet name="46" sheetId="48" r:id="rId49"/>
    <sheet name="47" sheetId="46" r:id="rId50"/>
    <sheet name="48" sheetId="57" r:id="rId51"/>
    <sheet name="49" sheetId="53" r:id="rId52"/>
    <sheet name="50" sheetId="56" r:id="rId53"/>
    <sheet name="51" sheetId="54" r:id="rId54"/>
    <sheet name="52" sheetId="55" r:id="rId55"/>
    <sheet name="53" sheetId="52" r:id="rId56"/>
    <sheet name="54" sheetId="114" r:id="rId57"/>
    <sheet name="55" sheetId="113" r:id="rId58"/>
    <sheet name="56" sheetId="112" r:id="rId59"/>
    <sheet name="57" sheetId="111" r:id="rId60"/>
    <sheet name="58" sheetId="110" r:id="rId61"/>
    <sheet name="59" sheetId="108" r:id="rId62"/>
    <sheet name="60" sheetId="109" r:id="rId63"/>
    <sheet name="61" sheetId="107" r:id="rId64"/>
    <sheet name="62" sheetId="106" r:id="rId65"/>
    <sheet name="63" sheetId="105" r:id="rId66"/>
    <sheet name="64" sheetId="104" r:id="rId67"/>
    <sheet name="65" sheetId="102" r:id="rId68"/>
    <sheet name="66" sheetId="103" r:id="rId69"/>
    <sheet name="67" sheetId="101" r:id="rId70"/>
    <sheet name="68" sheetId="100" r:id="rId71"/>
    <sheet name="69" sheetId="99" r:id="rId72"/>
    <sheet name="70" sheetId="98" r:id="rId73"/>
    <sheet name="71" sheetId="97" r:id="rId74"/>
    <sheet name="72" sheetId="95" r:id="rId75"/>
    <sheet name="73" sheetId="96" r:id="rId76"/>
    <sheet name="74" sheetId="94" r:id="rId77"/>
    <sheet name="75" sheetId="91" r:id="rId78"/>
    <sheet name="76" sheetId="93" r:id="rId79"/>
    <sheet name="77" sheetId="92" r:id="rId80"/>
    <sheet name="78" sheetId="90" r:id="rId81"/>
    <sheet name="79" sheetId="89" r:id="rId82"/>
    <sheet name="80" sheetId="88" r:id="rId83"/>
    <sheet name="81" sheetId="87" r:id="rId84"/>
    <sheet name="82" sheetId="86" r:id="rId85"/>
    <sheet name="83" sheetId="85" r:id="rId86"/>
    <sheet name="84" sheetId="84" r:id="rId87"/>
    <sheet name="85" sheetId="83" r:id="rId88"/>
    <sheet name="86" sheetId="82" r:id="rId89"/>
    <sheet name="87" sheetId="81" r:id="rId90"/>
    <sheet name="88" sheetId="80" r:id="rId91"/>
    <sheet name="89" sheetId="79" r:id="rId92"/>
    <sheet name="90" sheetId="77" r:id="rId93"/>
    <sheet name="91" sheetId="78" r:id="rId94"/>
    <sheet name="92" sheetId="74" r:id="rId95"/>
    <sheet name="93" sheetId="72" r:id="rId96"/>
    <sheet name="94" sheetId="71" r:id="rId97"/>
    <sheet name="95" sheetId="75" r:id="rId98"/>
    <sheet name="96" sheetId="76" r:id="rId99"/>
    <sheet name="97" sheetId="73" r:id="rId100"/>
    <sheet name="98" sheetId="70" r:id="rId101"/>
    <sheet name="99" sheetId="69" r:id="rId102"/>
    <sheet name="100" sheetId="68" r:id="rId103"/>
    <sheet name="101" sheetId="66" r:id="rId104"/>
    <sheet name="102" sheetId="67" r:id="rId105"/>
    <sheet name="103" sheetId="65" r:id="rId106"/>
    <sheet name="104" sheetId="64" r:id="rId107"/>
    <sheet name="105" sheetId="63" r:id="rId108"/>
    <sheet name="106" sheetId="62" r:id="rId109"/>
    <sheet name="107" sheetId="61" r:id="rId110"/>
    <sheet name="108" sheetId="60" r:id="rId111"/>
    <sheet name="109" sheetId="121" r:id="rId112"/>
    <sheet name="110" sheetId="59" r:id="rId113"/>
    <sheet name="111" sheetId="120" r:id="rId114"/>
    <sheet name="112" sheetId="58" r:id="rId115"/>
  </sheets>
  <externalReferences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</externalReferences>
  <definedNames>
    <definedName name="_xlnm.Print_Area" localSheetId="2">'Siglas Abreviaturas'!$A$2:$H$52</definedName>
  </definedNames>
  <calcPr calcId="125725"/>
</workbook>
</file>

<file path=xl/calcChain.xml><?xml version="1.0" encoding="utf-8"?>
<calcChain xmlns="http://schemas.openxmlformats.org/spreadsheetml/2006/main">
  <c r="M7" i="58"/>
  <c r="L7"/>
  <c r="K7"/>
  <c r="J7"/>
  <c r="I7"/>
  <c r="H7"/>
  <c r="G7"/>
  <c r="F7"/>
  <c r="E7"/>
  <c r="D7"/>
  <c r="C7"/>
  <c r="B7"/>
  <c r="M6"/>
  <c r="L6"/>
  <c r="K6"/>
  <c r="J6"/>
  <c r="I6"/>
  <c r="H6"/>
  <c r="G6"/>
  <c r="F6"/>
  <c r="E6"/>
  <c r="D6"/>
  <c r="C6"/>
  <c r="B6"/>
  <c r="A4" i="120"/>
  <c r="K7" i="59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C30" i="6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7" i="61"/>
  <c r="B7"/>
  <c r="C6"/>
  <c r="B6"/>
  <c r="C5"/>
  <c r="B5"/>
  <c r="K7" i="62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A4" i="64"/>
  <c r="K7" i="65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K7" i="66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K7" i="69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K7" i="70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F7" i="73"/>
  <c r="E7"/>
  <c r="D7"/>
  <c r="C7"/>
  <c r="B7"/>
  <c r="F6"/>
  <c r="E6"/>
  <c r="D6"/>
  <c r="C6"/>
  <c r="B6"/>
  <c r="A4" i="75"/>
  <c r="A4" i="71"/>
  <c r="A4" i="72"/>
  <c r="A4" i="74"/>
  <c r="E23" i="22"/>
  <c r="D23"/>
  <c r="C23"/>
  <c r="B23"/>
  <c r="E22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D16"/>
  <c r="C16"/>
  <c r="B16"/>
  <c r="E15"/>
  <c r="D15"/>
  <c r="C15"/>
  <c r="B15"/>
  <c r="E14"/>
  <c r="D14"/>
  <c r="C14"/>
  <c r="B14"/>
  <c r="E13"/>
  <c r="D13"/>
  <c r="C13"/>
  <c r="B13"/>
  <c r="E12"/>
  <c r="D12"/>
  <c r="C12"/>
  <c r="B12"/>
  <c r="E11"/>
  <c r="D11"/>
  <c r="C11"/>
  <c r="B11"/>
  <c r="E10"/>
  <c r="D10"/>
  <c r="C10"/>
  <c r="B10"/>
  <c r="E9"/>
  <c r="D9"/>
  <c r="C9"/>
  <c r="B9"/>
  <c r="E8"/>
  <c r="D8"/>
  <c r="C8"/>
  <c r="B8"/>
  <c r="E7"/>
  <c r="D7"/>
  <c r="C7"/>
  <c r="B7"/>
  <c r="E6"/>
  <c r="D6"/>
  <c r="C6"/>
  <c r="B6"/>
</calcChain>
</file>

<file path=xl/sharedStrings.xml><?xml version="1.0" encoding="utf-8"?>
<sst xmlns="http://schemas.openxmlformats.org/spreadsheetml/2006/main" count="3640" uniqueCount="991">
  <si>
    <t>27 - Combustibles minerales, aceites minerales y productos de su destilación; materias bituminosas; ceras minerales</t>
  </si>
  <si>
    <t xml:space="preserve">27 - Combustíveis minerais, óleos minerais e produtos da sua destilação; matérias betuminosas; ceras minerais         </t>
  </si>
  <si>
    <t>02 - Carne y despojos comestibles</t>
  </si>
  <si>
    <t>94 - Muebles; mobiliario medicoquirúrgico; artículos de cama y similares; aparatos de alumbrado no expresados ni comprendidos en otra parte; anuncios, letreros y placas indicadoras, luminosos y artículos similares; construcciones prefabricadas</t>
  </si>
  <si>
    <t xml:space="preserve">94 - Móveis; mobiliário médico-cirúrgico; colchões, almofadas e semelhantes; aparelhos de iluminação não especificados nem compreendidos em outros capítulos; anúncios, tabuletas ou cartazes e placas indicadoras, luminosos e artigos semelhantes; construções pré-fabricadas         </t>
  </si>
  <si>
    <t>10-19</t>
  </si>
  <si>
    <t>20-49</t>
  </si>
  <si>
    <t>0-9</t>
  </si>
  <si>
    <t>50-249</t>
  </si>
  <si>
    <t>Siglas y Abreviaturas</t>
  </si>
  <si>
    <t>≥</t>
  </si>
  <si>
    <t>Siglas e Abreviaturas</t>
  </si>
  <si>
    <t>Habitante</t>
  </si>
  <si>
    <t>Número de unidades</t>
  </si>
  <si>
    <t>Euro</t>
  </si>
  <si>
    <t>Menor que</t>
  </si>
  <si>
    <t>ha</t>
  </si>
  <si>
    <t>hab.</t>
  </si>
  <si>
    <t>kg</t>
  </si>
  <si>
    <t>N.º</t>
  </si>
  <si>
    <t>NUTS II</t>
  </si>
  <si>
    <t>PIB</t>
  </si>
  <si>
    <t>ppc</t>
  </si>
  <si>
    <t>%</t>
  </si>
  <si>
    <t>‰</t>
  </si>
  <si>
    <t>€</t>
  </si>
  <si>
    <t>&lt;</t>
  </si>
  <si>
    <t>Bélgica</t>
  </si>
  <si>
    <t>República Checa</t>
  </si>
  <si>
    <t>Dinamarca</t>
  </si>
  <si>
    <t>Irlanda</t>
  </si>
  <si>
    <t>Chipre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</si>
  <si>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</si>
  <si>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</si>
  <si>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</si>
  <si>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</si>
  <si>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</si>
  <si>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</si>
  <si>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</si>
  <si>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</si>
  <si>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</si>
  <si>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</si>
  <si>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</si>
  <si>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</si>
  <si>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</si>
  <si>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</si>
  <si>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</si>
  <si>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</si>
  <si>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</si>
  <si>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</si>
  <si>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</si>
  <si>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</si>
  <si>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</si>
  <si>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</si>
  <si>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</si>
  <si>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</si>
  <si>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Luxemburgo</t>
  </si>
  <si>
    <t>Hungria</t>
  </si>
  <si>
    <t>Malta</t>
  </si>
  <si>
    <t>Portugal</t>
  </si>
  <si>
    <t>Reino Unido</t>
  </si>
  <si>
    <t>España</t>
  </si>
  <si>
    <t>metros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</si>
  <si>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</si>
  <si>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</si>
  <si>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</si>
  <si>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</si>
  <si>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</si>
  <si>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</si>
  <si>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</si>
  <si>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</si>
  <si>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</si>
  <si>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</si>
  <si>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</si>
  <si>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</si>
  <si>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</si>
  <si>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</si>
  <si>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Lardana</t>
  </si>
  <si>
    <t>Pico Ruivo do Paul</t>
  </si>
  <si>
    <t>Lisboa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</si>
  <si>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</si>
  <si>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</si>
  <si>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</si>
  <si>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</si>
  <si>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</si>
  <si>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</si>
  <si>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</si>
  <si>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</si>
  <si>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</si>
  <si>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</si>
  <si>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</si>
  <si>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</si>
  <si>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</si>
  <si>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</si>
  <si>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</si>
  <si>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</si>
  <si>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</si>
  <si>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</si>
  <si>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</si>
  <si>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</si>
  <si>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</si>
  <si>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</si>
  <si>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</si>
  <si>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</si>
  <si>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</si>
  <si>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</si>
  <si>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</si>
  <si>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</si>
  <si>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</si>
  <si>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</si>
  <si>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</si>
  <si>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</si>
  <si>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</si>
  <si>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</si>
  <si>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</si>
  <si>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</si>
  <si>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</si>
  <si>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</si>
  <si>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</si>
  <si>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</si>
  <si>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</si>
  <si>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</si>
  <si>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</si>
  <si>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</si>
  <si>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Açores</t>
  </si>
  <si>
    <t>PT30</t>
  </si>
  <si>
    <t>Madeira</t>
  </si>
  <si>
    <t>RO</t>
  </si>
  <si>
    <t>BG</t>
  </si>
  <si>
    <t>(:)</t>
  </si>
  <si>
    <t>Castilla- La Mancha</t>
  </si>
  <si>
    <t>Ceuta</t>
  </si>
  <si>
    <t>Melilla</t>
  </si>
  <si>
    <t>Hombres</t>
  </si>
  <si>
    <t>Mujeres</t>
  </si>
  <si>
    <t>Homens</t>
  </si>
  <si>
    <t>Mulheres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</si>
  <si>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</si>
  <si>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</si>
  <si>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</si>
  <si>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</si>
  <si>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</si>
  <si>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</si>
  <si>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</si>
  <si>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</si>
  <si>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</si>
  <si>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</si>
  <si>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</si>
  <si>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</si>
  <si>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</si>
  <si>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</si>
  <si>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</si>
  <si>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</si>
  <si>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</si>
  <si>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</si>
  <si>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Natalidad</t>
  </si>
  <si>
    <t>Mortalidad</t>
  </si>
  <si>
    <t>Natalidade</t>
  </si>
  <si>
    <t>Mortalidade</t>
  </si>
  <si>
    <t>2007</t>
  </si>
  <si>
    <t>2008</t>
  </si>
  <si>
    <t>% PIB</t>
  </si>
  <si>
    <t>(e)</t>
  </si>
  <si>
    <t>Total</t>
  </si>
  <si>
    <t>% hab.</t>
  </si>
  <si>
    <t>(p)</t>
  </si>
  <si>
    <t>Exportações</t>
  </si>
  <si>
    <t>Importações</t>
  </si>
  <si>
    <t>1º</t>
  </si>
  <si>
    <t>2º</t>
  </si>
  <si>
    <t>3º</t>
  </si>
  <si>
    <t>4º</t>
  </si>
  <si>
    <t>China</t>
  </si>
  <si>
    <t>5º</t>
  </si>
  <si>
    <t>Angola</t>
  </si>
  <si>
    <t>Brasil</t>
  </si>
  <si>
    <t>Portugal exporta a España</t>
  </si>
  <si>
    <t>España exporta a Portugal</t>
  </si>
  <si>
    <t>Portugal exporta para Espanha</t>
  </si>
  <si>
    <t>Espanha exporta para Portugal</t>
  </si>
  <si>
    <t>87 - Vehículos automóviles, tractores, velocípedos y demás vehículos terrestres, sus partes y accesorios</t>
  </si>
  <si>
    <t>39 - Plástico y sus manufacturas</t>
  </si>
  <si>
    <t>84 - Reactores nucleares, calderas, máquinas, aparatos y artefactos mecánicos; partes de estas máquinas o aparatos</t>
  </si>
  <si>
    <t xml:space="preserve">39 - Plástico e suas obras         </t>
  </si>
  <si>
    <t>72 - Fundición, hierro y acero</t>
  </si>
  <si>
    <t>85 - Máquinas, aparatos y material eléctrico, y sus partes; aparatos de grabación o reproducción de sonido, aparatos de grabación o reproducción de imagen y sonido en televisión, y las partes y accesorios de estos aparatos</t>
  </si>
  <si>
    <t xml:space="preserve">72 - Ferro fundido, ferro e aço         </t>
  </si>
  <si>
    <t>€/hab.</t>
  </si>
  <si>
    <t>I&amp;D / I+D</t>
  </si>
  <si>
    <t>Paridades de Poder de Compra</t>
  </si>
  <si>
    <t/>
  </si>
  <si>
    <t>(b)</t>
  </si>
  <si>
    <t>2009</t>
  </si>
  <si>
    <t>2006</t>
  </si>
  <si>
    <t>2010</t>
  </si>
  <si>
    <r>
      <t xml:space="preserve">Fonte: Dados nacionais / </t>
    </r>
    <r>
      <rPr>
        <i/>
        <sz val="9"/>
        <color indexed="8"/>
        <rFont val="Arial"/>
        <family val="2"/>
      </rPr>
      <t>Fuente: Datos nacionales</t>
    </r>
  </si>
  <si>
    <r>
      <t xml:space="preserve">EUA / </t>
    </r>
    <r>
      <rPr>
        <i/>
        <sz val="10"/>
        <rFont val="Arial"/>
        <family val="2"/>
      </rPr>
      <t>EEUU</t>
    </r>
  </si>
  <si>
    <r>
      <t xml:space="preserve">Estados Unidos da América / </t>
    </r>
    <r>
      <rPr>
        <i/>
        <sz val="10"/>
        <rFont val="Arial"/>
        <family val="2"/>
      </rPr>
      <t>Estados Unidos</t>
    </r>
  </si>
  <si>
    <r>
      <t>Hectare /</t>
    </r>
    <r>
      <rPr>
        <i/>
        <sz val="10"/>
        <rFont val="Arial"/>
        <family val="2"/>
      </rPr>
      <t xml:space="preserve"> Hectárea</t>
    </r>
  </si>
  <si>
    <r>
      <t xml:space="preserve">Investigação e Desenvolvimento / </t>
    </r>
    <r>
      <rPr>
        <i/>
        <sz val="10"/>
        <rFont val="Arial"/>
        <family val="2"/>
      </rPr>
      <t>Investigación y Desarrollo</t>
    </r>
  </si>
  <si>
    <r>
      <t xml:space="preserve">Quilograma / </t>
    </r>
    <r>
      <rPr>
        <i/>
        <sz val="10"/>
        <rFont val="Arial"/>
        <family val="2"/>
      </rPr>
      <t>Kilogramo</t>
    </r>
  </si>
  <si>
    <r>
      <t xml:space="preserve">Quilómetro quadrado / </t>
    </r>
    <r>
      <rPr>
        <i/>
        <sz val="10"/>
        <rFont val="Arial"/>
        <family val="2"/>
      </rPr>
      <t>Kilómetro cuadrado</t>
    </r>
  </si>
  <si>
    <t>NUTS</t>
  </si>
  <si>
    <t>Nomenclatura de Unidades Territoriais para Fins Estatísticos</t>
  </si>
  <si>
    <t>Nomenclatura de Unidades Territoriales Estadísticas (Comunidades Autónomas)</t>
  </si>
  <si>
    <r>
      <t xml:space="preserve">Produto Interno Bruto / </t>
    </r>
    <r>
      <rPr>
        <i/>
        <sz val="10"/>
        <rFont val="Arial"/>
        <family val="2"/>
      </rPr>
      <t>Producto Interior Bruto</t>
    </r>
  </si>
  <si>
    <r>
      <t xml:space="preserve">Percentagem / </t>
    </r>
    <r>
      <rPr>
        <i/>
        <sz val="10"/>
        <rFont val="Arial"/>
        <family val="2"/>
      </rPr>
      <t>Porcentaje</t>
    </r>
  </si>
  <si>
    <r>
      <t xml:space="preserve">Permilagem / </t>
    </r>
    <r>
      <rPr>
        <i/>
        <sz val="10"/>
        <rFont val="Arial"/>
        <family val="2"/>
      </rPr>
      <t xml:space="preserve">Tanto por mil </t>
    </r>
  </si>
  <si>
    <r>
      <t xml:space="preserve">Maior ou igual que / </t>
    </r>
    <r>
      <rPr>
        <i/>
        <sz val="10"/>
        <rFont val="Arial"/>
        <family val="2"/>
      </rPr>
      <t>Mayor o igual que</t>
    </r>
  </si>
  <si>
    <r>
      <t xml:space="preserve">Bulgária / </t>
    </r>
    <r>
      <rPr>
        <i/>
        <sz val="10"/>
        <rFont val="Arial"/>
        <family val="2"/>
      </rPr>
      <t>Bulgaria</t>
    </r>
  </si>
  <si>
    <r>
      <t xml:space="preserve">Alemanha  / </t>
    </r>
    <r>
      <rPr>
        <i/>
        <sz val="10"/>
        <rFont val="Arial"/>
        <family val="2"/>
      </rPr>
      <t>Alemania</t>
    </r>
  </si>
  <si>
    <r>
      <t xml:space="preserve">Estónia / </t>
    </r>
    <r>
      <rPr>
        <i/>
        <sz val="10"/>
        <rFont val="Arial"/>
        <family val="2"/>
      </rPr>
      <t>Estonia</t>
    </r>
  </si>
  <si>
    <r>
      <t xml:space="preserve">Grécia / </t>
    </r>
    <r>
      <rPr>
        <i/>
        <sz val="10"/>
        <rFont val="Arial"/>
        <family val="2"/>
      </rPr>
      <t>Grecia</t>
    </r>
  </si>
  <si>
    <r>
      <t xml:space="preserve">Espanha / </t>
    </r>
    <r>
      <rPr>
        <i/>
        <sz val="10"/>
        <rFont val="Arial"/>
        <family val="2"/>
      </rPr>
      <t>España</t>
    </r>
  </si>
  <si>
    <r>
      <t xml:space="preserve">França / </t>
    </r>
    <r>
      <rPr>
        <i/>
        <sz val="10"/>
        <rFont val="Arial"/>
        <family val="2"/>
      </rPr>
      <t>Francia</t>
    </r>
  </si>
  <si>
    <r>
      <t xml:space="preserve">Itália / </t>
    </r>
    <r>
      <rPr>
        <i/>
        <sz val="10"/>
        <rFont val="Arial"/>
        <family val="2"/>
      </rPr>
      <t>Italia</t>
    </r>
  </si>
  <si>
    <r>
      <t xml:space="preserve">Letónia / </t>
    </r>
    <r>
      <rPr>
        <i/>
        <sz val="10"/>
        <rFont val="Arial"/>
        <family val="2"/>
      </rPr>
      <t>Letonia</t>
    </r>
  </si>
  <si>
    <r>
      <t xml:space="preserve">Lituânia / </t>
    </r>
    <r>
      <rPr>
        <i/>
        <sz val="10"/>
        <rFont val="Arial"/>
        <family val="2"/>
      </rPr>
      <t>Lituania</t>
    </r>
  </si>
  <si>
    <r>
      <t xml:space="preserve">Países Baixos / </t>
    </r>
    <r>
      <rPr>
        <i/>
        <sz val="10"/>
        <rFont val="Arial"/>
        <family val="2"/>
      </rPr>
      <t>Países Bajos</t>
    </r>
  </si>
  <si>
    <r>
      <t xml:space="preserve">Áustria  / </t>
    </r>
    <r>
      <rPr>
        <i/>
        <sz val="10"/>
        <rFont val="Arial"/>
        <family val="2"/>
      </rPr>
      <t>Austria</t>
    </r>
  </si>
  <si>
    <r>
      <t xml:space="preserve">Polónia / </t>
    </r>
    <r>
      <rPr>
        <i/>
        <sz val="10"/>
        <rFont val="Arial"/>
        <family val="2"/>
      </rPr>
      <t>Polonia</t>
    </r>
  </si>
  <si>
    <r>
      <t xml:space="preserve">Roménia / </t>
    </r>
    <r>
      <rPr>
        <i/>
        <sz val="10"/>
        <rFont val="Arial"/>
        <family val="2"/>
      </rPr>
      <t>Rumanía</t>
    </r>
  </si>
  <si>
    <r>
      <t xml:space="preserve">Eslovénia / </t>
    </r>
    <r>
      <rPr>
        <i/>
        <sz val="10"/>
        <rFont val="Arial"/>
        <family val="2"/>
      </rPr>
      <t>Eslovenia</t>
    </r>
  </si>
  <si>
    <r>
      <t xml:space="preserve">Eslováquia  / </t>
    </r>
    <r>
      <rPr>
        <i/>
        <sz val="10"/>
        <rFont val="Arial"/>
        <family val="2"/>
      </rPr>
      <t>Eslovaquia</t>
    </r>
  </si>
  <si>
    <r>
      <t xml:space="preserve">Finlândia / </t>
    </r>
    <r>
      <rPr>
        <i/>
        <sz val="10"/>
        <rFont val="Arial"/>
        <family val="2"/>
      </rPr>
      <t>Finlandia</t>
    </r>
  </si>
  <si>
    <r>
      <t xml:space="preserve">Suécia / </t>
    </r>
    <r>
      <rPr>
        <i/>
        <sz val="10"/>
        <rFont val="Arial"/>
        <family val="2"/>
      </rPr>
      <t>Suecia</t>
    </r>
  </si>
  <si>
    <r>
      <t xml:space="preserve">Muito bom
</t>
    </r>
    <r>
      <rPr>
        <b/>
        <i/>
        <sz val="10"/>
        <rFont val="Arial"/>
        <family val="2"/>
      </rPr>
      <t>Muy bueno</t>
    </r>
  </si>
  <si>
    <r>
      <t xml:space="preserve">Bom
</t>
    </r>
    <r>
      <rPr>
        <b/>
        <i/>
        <sz val="10"/>
        <rFont val="Arial"/>
        <family val="2"/>
      </rPr>
      <t>Bueno</t>
    </r>
  </si>
  <si>
    <r>
      <t xml:space="preserve">Mau
</t>
    </r>
    <r>
      <rPr>
        <b/>
        <i/>
        <sz val="10"/>
        <rFont val="Arial"/>
        <family val="2"/>
      </rPr>
      <t>Malo</t>
    </r>
  </si>
  <si>
    <r>
      <t xml:space="preserve">Muito mau
</t>
    </r>
    <r>
      <rPr>
        <b/>
        <i/>
        <sz val="10"/>
        <rFont val="Arial"/>
        <family val="2"/>
      </rPr>
      <t>Muy malo</t>
    </r>
  </si>
  <si>
    <t>Homens
Hombres</t>
  </si>
  <si>
    <r>
      <t xml:space="preserve">Mulheres
</t>
    </r>
    <r>
      <rPr>
        <b/>
        <i/>
        <sz val="10"/>
        <rFont val="Arial"/>
        <family val="2"/>
      </rPr>
      <t>Mujeres</t>
    </r>
  </si>
  <si>
    <t>(e)(p)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</si>
  <si>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</si>
  <si>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</si>
  <si>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</si>
  <si>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</si>
  <si>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</si>
  <si>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</si>
  <si>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</si>
  <si>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</si>
  <si>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</si>
  <si>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</si>
  <si>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r>
      <t>Portugal e/</t>
    </r>
    <r>
      <rPr>
        <b/>
        <i/>
        <sz val="10"/>
        <rFont val="Arial"/>
        <family val="2"/>
      </rPr>
      <t>y España</t>
    </r>
  </si>
  <si>
    <r>
      <rPr>
        <b/>
        <i/>
        <sz val="10"/>
        <rFont val="Arial"/>
        <family val="2"/>
      </rPr>
      <t>España y</t>
    </r>
    <r>
      <rPr>
        <b/>
        <sz val="10"/>
        <rFont val="Arial"/>
        <family val="2"/>
      </rPr>
      <t>/e Portugal</t>
    </r>
  </si>
  <si>
    <r>
      <t xml:space="preserve">(:) Dado não disponível / </t>
    </r>
    <r>
      <rPr>
        <i/>
        <sz val="9"/>
        <rFont val="Arial"/>
        <family val="2"/>
      </rPr>
      <t>Dato no disponible</t>
    </r>
  </si>
  <si>
    <t xml:space="preserve">87 - Veículos automóveis, tratores, ciclos e outros veículos terrestres, suas partes e acessórios </t>
  </si>
  <si>
    <t xml:space="preserve">84 - Reatores nucleares, caldeiras, máquinas, aparelhos e instrumentos mecânicos, e suas partes         </t>
  </si>
  <si>
    <t xml:space="preserve">85 - Máquinas, aparelhos e materiais elétricos e suas partes; aparelhos de gravação ou de reprodução de som, aparelhos de gravação ou de reprodução de imagens e de som em televisão e suas partes e acessórios         </t>
  </si>
  <si>
    <t>03 - Peixes, crustáceos, moluscos e outros invertebrados aquáticos, e suas preparações</t>
  </si>
  <si>
    <t>02 - Carnes e miudezas, comestíveis</t>
  </si>
  <si>
    <t xml:space="preserve">62 - Vestuário e seus acessórios, exceto de malha         </t>
  </si>
  <si>
    <r>
      <t xml:space="preserve">1 000 € por empregado
</t>
    </r>
    <r>
      <rPr>
        <b/>
        <i/>
        <sz val="10"/>
        <rFont val="Arial"/>
        <family val="2"/>
      </rPr>
      <t>1 000 € por empleado</t>
    </r>
  </si>
  <si>
    <r>
      <t xml:space="preserve">janeiro
</t>
    </r>
    <r>
      <rPr>
        <b/>
        <i/>
        <sz val="10"/>
        <rFont val="Arial"/>
        <family val="2"/>
      </rPr>
      <t>Enero</t>
    </r>
  </si>
  <si>
    <r>
      <t xml:space="preserve">fevereiro
</t>
    </r>
    <r>
      <rPr>
        <b/>
        <i/>
        <sz val="10"/>
        <rFont val="Arial"/>
        <family val="2"/>
      </rPr>
      <t>Febrero</t>
    </r>
  </si>
  <si>
    <r>
      <t xml:space="preserve">março
</t>
    </r>
    <r>
      <rPr>
        <b/>
        <i/>
        <sz val="10"/>
        <rFont val="Arial"/>
        <family val="2"/>
      </rPr>
      <t>Marzo</t>
    </r>
  </si>
  <si>
    <r>
      <t xml:space="preserve">abril
</t>
    </r>
    <r>
      <rPr>
        <b/>
        <i/>
        <sz val="10"/>
        <rFont val="Arial"/>
        <family val="2"/>
      </rPr>
      <t>Abril</t>
    </r>
  </si>
  <si>
    <r>
      <t xml:space="preserve">maio
</t>
    </r>
    <r>
      <rPr>
        <b/>
        <i/>
        <sz val="10"/>
        <rFont val="Arial"/>
        <family val="2"/>
      </rPr>
      <t>Mayo</t>
    </r>
  </si>
  <si>
    <r>
      <t xml:space="preserve">junho
</t>
    </r>
    <r>
      <rPr>
        <b/>
        <i/>
        <sz val="10"/>
        <rFont val="Arial"/>
        <family val="2"/>
      </rPr>
      <t>Junio</t>
    </r>
  </si>
  <si>
    <r>
      <t xml:space="preserve">julho
</t>
    </r>
    <r>
      <rPr>
        <b/>
        <i/>
        <sz val="10"/>
        <rFont val="Arial"/>
        <family val="2"/>
      </rPr>
      <t>Julio</t>
    </r>
  </si>
  <si>
    <r>
      <t xml:space="preserve">agosto
</t>
    </r>
    <r>
      <rPr>
        <b/>
        <i/>
        <sz val="10"/>
        <rFont val="Arial"/>
        <family val="2"/>
      </rPr>
      <t>Agosto</t>
    </r>
  </si>
  <si>
    <r>
      <t xml:space="preserve">setembro
</t>
    </r>
    <r>
      <rPr>
        <b/>
        <i/>
        <sz val="10"/>
        <rFont val="Arial"/>
        <family val="2"/>
      </rPr>
      <t>Septiembre</t>
    </r>
  </si>
  <si>
    <r>
      <t xml:space="preserve">outubro
</t>
    </r>
    <r>
      <rPr>
        <b/>
        <i/>
        <sz val="10"/>
        <rFont val="Arial"/>
        <family val="2"/>
      </rPr>
      <t>Octubre</t>
    </r>
  </si>
  <si>
    <t>2011</t>
  </si>
  <si>
    <t>GWh</t>
  </si>
  <si>
    <r>
      <t xml:space="preserve">Gigawatt-Hora / </t>
    </r>
    <r>
      <rPr>
        <i/>
        <sz val="10"/>
        <rFont val="Arial"/>
        <family val="2"/>
      </rPr>
      <t>Gigavatios-Hora</t>
    </r>
  </si>
  <si>
    <r>
      <t>m</t>
    </r>
    <r>
      <rPr>
        <vertAlign val="superscript"/>
        <sz val="10"/>
        <rFont val="Arial"/>
        <family val="2"/>
      </rPr>
      <t>3</t>
    </r>
  </si>
  <si>
    <t>Metro cúbico</t>
  </si>
  <si>
    <t xml:space="preserve">   España</t>
  </si>
  <si>
    <r>
      <t xml:space="preserve">Alojamentos
</t>
    </r>
    <r>
      <rPr>
        <i/>
        <sz val="10"/>
        <rFont val="Arial"/>
        <family val="2"/>
      </rPr>
      <t>Viviendas</t>
    </r>
  </si>
  <si>
    <r>
      <t>Portugal</t>
    </r>
    <r>
      <rPr>
        <b/>
        <vertAlign val="superscript"/>
        <sz val="10"/>
        <rFont val="Arial"/>
        <family val="2"/>
      </rPr>
      <t>1</t>
    </r>
  </si>
  <si>
    <t xml:space="preserve"> </t>
  </si>
  <si>
    <r>
      <t xml:space="preserve"> Região / </t>
    </r>
    <r>
      <rPr>
        <b/>
        <i/>
        <sz val="10"/>
        <rFont val="Arial"/>
        <family val="2"/>
      </rPr>
      <t>Comunidad Autónoma</t>
    </r>
  </si>
  <si>
    <t>1 000 hab.</t>
  </si>
  <si>
    <r>
      <t>España</t>
    </r>
    <r>
      <rPr>
        <b/>
        <i/>
        <vertAlign val="superscript"/>
        <sz val="10"/>
        <rFont val="Arial"/>
        <family val="2"/>
      </rPr>
      <t>2</t>
    </r>
  </si>
  <si>
    <t>2012</t>
  </si>
  <si>
    <t>EL</t>
  </si>
  <si>
    <t>Indústrias alimentares</t>
  </si>
  <si>
    <t>Industria de la alimentación</t>
  </si>
  <si>
    <t>Fabricação de produtos metálicos, exceto máquinas e equipamentos</t>
  </si>
  <si>
    <t>Fabricación de productos metálicos, excepto maquinaria y equipo</t>
  </si>
  <si>
    <t>Fabricação de outros produtos minerais não metálicos</t>
  </si>
  <si>
    <t>Fabricação de veículos automóveis, reboques, semi-reboques e componentes para veículos automóveis</t>
  </si>
  <si>
    <t>Fabricación de otros productos minerales no metálicos</t>
  </si>
  <si>
    <t>Fabricación de vehículos de motor, remolques y semirremolques</t>
  </si>
  <si>
    <t>Fabricação de produtos químicos e de fibras sintéticas ou artificiais, exceto produtos farmacêuticos</t>
  </si>
  <si>
    <t>Industria química</t>
  </si>
  <si>
    <r>
      <t xml:space="preserve">% </t>
    </r>
    <r>
      <rPr>
        <b/>
        <vertAlign val="superscript"/>
        <sz val="10"/>
        <rFont val="Arial"/>
        <family val="2"/>
      </rPr>
      <t>2</t>
    </r>
  </si>
  <si>
    <t>Aeroporto</t>
  </si>
  <si>
    <t>N.º passageiros</t>
  </si>
  <si>
    <t>Aeropuerto</t>
  </si>
  <si>
    <t>N.º pasajeros</t>
  </si>
  <si>
    <t xml:space="preserve"> Lisboa</t>
  </si>
  <si>
    <t xml:space="preserve"> Porto</t>
  </si>
  <si>
    <t xml:space="preserve"> Faro</t>
  </si>
  <si>
    <t xml:space="preserve"> Madeira</t>
  </si>
  <si>
    <t xml:space="preserve"> Ponta Delgada</t>
  </si>
  <si>
    <t xml:space="preserve"> Madrid/Barajas</t>
  </si>
  <si>
    <t xml:space="preserve"> Barcelona</t>
  </si>
  <si>
    <t>Objetivo
para 2020</t>
  </si>
  <si>
    <t>2 - Picos de maior altitude</t>
  </si>
  <si>
    <t>2 - Picos de mayor altitud</t>
  </si>
  <si>
    <r>
      <t>Área (km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</si>
  <si>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>Perímetro total (km)</t>
  </si>
  <si>
    <t>UE 28</t>
  </si>
  <si>
    <r>
      <t xml:space="preserve">Fonte / </t>
    </r>
    <r>
      <rPr>
        <i/>
        <sz val="10"/>
        <rFont val="Arial"/>
        <family val="2"/>
      </rPr>
      <t>Fuente:</t>
    </r>
    <r>
      <rPr>
        <sz val="10"/>
        <rFont val="Arial"/>
        <family val="2"/>
      </rPr>
      <t xml:space="preserve"> Eurostat</t>
    </r>
  </si>
  <si>
    <r>
      <t xml:space="preserve">Fonte / </t>
    </r>
    <r>
      <rPr>
        <i/>
        <sz val="10"/>
        <rFont val="Arial"/>
        <family val="2"/>
      </rPr>
      <t>Fuente</t>
    </r>
    <r>
      <rPr>
        <sz val="10"/>
        <rFont val="Arial"/>
        <family val="2"/>
      </rPr>
      <t>: Eurostat</t>
    </r>
  </si>
  <si>
    <r>
      <t>Fonte /</t>
    </r>
    <r>
      <rPr>
        <i/>
        <sz val="9"/>
        <rFont val="Arial"/>
        <family val="2"/>
      </rPr>
      <t xml:space="preserve"> Fuente</t>
    </r>
    <r>
      <rPr>
        <sz val="9"/>
        <rFont val="Arial"/>
        <family val="2"/>
      </rPr>
      <t>: Eurostat</t>
    </r>
  </si>
  <si>
    <r>
      <t xml:space="preserve">Fonte / </t>
    </r>
    <r>
      <rPr>
        <i/>
        <sz val="9"/>
        <rFont val="Arial"/>
        <family val="2"/>
      </rPr>
      <t>Fuente</t>
    </r>
    <r>
      <rPr>
        <sz val="9"/>
        <rFont val="Arial"/>
        <family val="2"/>
      </rPr>
      <t>: Eurostat</t>
    </r>
  </si>
  <si>
    <t>2013</t>
  </si>
  <si>
    <t>HR</t>
  </si>
  <si>
    <r>
      <t xml:space="preserve">Fonte / </t>
    </r>
    <r>
      <rPr>
        <i/>
        <sz val="9"/>
        <color indexed="8"/>
        <rFont val="Arial"/>
        <family val="2"/>
      </rPr>
      <t xml:space="preserve">Fuente: </t>
    </r>
    <r>
      <rPr>
        <sz val="9"/>
        <color indexed="8"/>
        <rFont val="Arial"/>
        <family val="2"/>
      </rPr>
      <t>Eurostat</t>
    </r>
  </si>
  <si>
    <t>2020</t>
  </si>
  <si>
    <t>2040</t>
  </si>
  <si>
    <t>2050</t>
  </si>
  <si>
    <t>2060</t>
  </si>
  <si>
    <t xml:space="preserve">milhões de habitantes </t>
  </si>
  <si>
    <t xml:space="preserve">millones de habitantes </t>
  </si>
  <si>
    <t>1000 hab.</t>
  </si>
  <si>
    <r>
      <t>Anos/</t>
    </r>
    <r>
      <rPr>
        <b/>
        <i/>
        <sz val="10"/>
        <rFont val="Arial"/>
        <family val="2"/>
      </rPr>
      <t>Años</t>
    </r>
  </si>
  <si>
    <r>
      <t xml:space="preserve"> Região /</t>
    </r>
    <r>
      <rPr>
        <b/>
        <i/>
        <sz val="10"/>
        <rFont val="Arial"/>
        <family val="2"/>
      </rPr>
      <t xml:space="preserve"> Comunidad Autónoma</t>
    </r>
  </si>
  <si>
    <r>
      <t xml:space="preserve">Homens / </t>
    </r>
    <r>
      <rPr>
        <b/>
        <i/>
        <sz val="10"/>
        <rFont val="Arial"/>
        <family val="2"/>
      </rPr>
      <t>Hombres</t>
    </r>
  </si>
  <si>
    <r>
      <t>Mulheres /</t>
    </r>
    <r>
      <rPr>
        <b/>
        <i/>
        <sz val="10"/>
        <rFont val="Arial"/>
        <family val="2"/>
      </rPr>
      <t xml:space="preserve"> Mujeres</t>
    </r>
  </si>
  <si>
    <r>
      <rPr>
        <b/>
        <i/>
        <sz val="10"/>
        <rFont val="Arial"/>
        <family val="2"/>
      </rPr>
      <t>anos /</t>
    </r>
    <r>
      <rPr>
        <b/>
        <sz val="10"/>
        <rFont val="Arial"/>
        <family val="2"/>
      </rPr>
      <t xml:space="preserve"> años</t>
    </r>
  </si>
  <si>
    <t>anos / años</t>
  </si>
  <si>
    <r>
      <t xml:space="preserve">Fonte / </t>
    </r>
    <r>
      <rPr>
        <i/>
        <sz val="9"/>
        <rFont val="Arial"/>
        <family val="2"/>
      </rPr>
      <t>Fuente:</t>
    </r>
    <r>
      <rPr>
        <sz val="9"/>
        <rFont val="Arial"/>
        <family val="2"/>
      </rPr>
      <t xml:space="preserve"> Eurostat</t>
    </r>
  </si>
  <si>
    <r>
      <t>Fonte</t>
    </r>
    <r>
      <rPr>
        <i/>
        <sz val="9"/>
        <color indexed="8"/>
        <rFont val="Arial"/>
        <family val="2"/>
      </rPr>
      <t>:</t>
    </r>
    <r>
      <rPr>
        <sz val="9"/>
        <color indexed="8"/>
        <rFont val="Arial"/>
        <family val="2"/>
      </rPr>
      <t xml:space="preserve"> Dados nacionais / </t>
    </r>
    <r>
      <rPr>
        <i/>
        <sz val="9"/>
        <color indexed="8"/>
        <rFont val="Arial"/>
        <family val="2"/>
      </rPr>
      <t>Fuente: Datos nacionales</t>
    </r>
  </si>
  <si>
    <r>
      <t xml:space="preserve">Ano / </t>
    </r>
    <r>
      <rPr>
        <b/>
        <i/>
        <sz val="10"/>
        <rFont val="Arial"/>
        <family val="2"/>
      </rPr>
      <t>Año</t>
    </r>
  </si>
  <si>
    <r>
      <t>Fonte: Dados nacionais /</t>
    </r>
    <r>
      <rPr>
        <i/>
        <sz val="9"/>
        <rFont val="Arial"/>
        <family val="2"/>
      </rPr>
      <t xml:space="preserve"> Fuente: Datos nacionales</t>
    </r>
  </si>
  <si>
    <r>
      <t xml:space="preserve">Razoável
</t>
    </r>
    <r>
      <rPr>
        <b/>
        <i/>
        <sz val="10"/>
        <rFont val="Arial"/>
        <family val="2"/>
      </rPr>
      <t>Medio</t>
    </r>
  </si>
  <si>
    <t>Variação média anual - Índice geral</t>
  </si>
  <si>
    <t>Variación de la media anual - Índice general</t>
  </si>
  <si>
    <r>
      <t xml:space="preserve">(b) Quebra de série / </t>
    </r>
    <r>
      <rPr>
        <i/>
        <sz val="9"/>
        <rFont val="Arial"/>
        <family val="2"/>
      </rPr>
      <t>Ruptura de serie</t>
    </r>
  </si>
  <si>
    <r>
      <t>UE 28</t>
    </r>
    <r>
      <rPr>
        <b/>
        <vertAlign val="superscript"/>
        <sz val="10"/>
        <rFont val="Arial"/>
        <family val="2"/>
      </rPr>
      <t>3</t>
    </r>
  </si>
  <si>
    <r>
      <t xml:space="preserve">(e) Dado estimado / </t>
    </r>
    <r>
      <rPr>
        <i/>
        <sz val="9"/>
        <rFont val="Arial"/>
        <family val="2"/>
      </rPr>
      <t>Dato estimado</t>
    </r>
  </si>
  <si>
    <r>
      <t xml:space="preserve">(p) Dado provisório / </t>
    </r>
    <r>
      <rPr>
        <i/>
        <sz val="9"/>
        <rFont val="Arial"/>
        <family val="2"/>
      </rPr>
      <t>Dato provisional</t>
    </r>
  </si>
  <si>
    <t xml:space="preserve">UE 28 </t>
  </si>
  <si>
    <t>PO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</si>
  <si>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Número médio de horas habitualmente trabalhadas por semana
    </t>
    </r>
    <r>
      <rPr>
        <i/>
        <sz val="10"/>
        <rFont val="Arial"/>
        <family val="2"/>
      </rPr>
      <t>Número médio de horas habitualmente trabajadas por semana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</si>
  <si>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  </t>
    </r>
    <r>
      <rPr>
        <i/>
        <sz val="9"/>
        <rFont val="Arial"/>
        <family val="2"/>
      </rPr>
      <t>Número médio de horas habitualmente trabajadas por semana</t>
    </r>
  </si>
  <si>
    <t xml:space="preserve">  Número medio de horas habitualmente trabajadas por semana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</si>
  <si>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 / </t>
    </r>
    <r>
      <rPr>
        <i/>
        <sz val="9"/>
        <rFont val="Arial"/>
        <family val="2"/>
      </rPr>
      <t>Grupo de edad 15-64 años</t>
    </r>
  </si>
  <si>
    <r>
      <t xml:space="preserve">Até ao Básico - 3.º ciclo 
</t>
    </r>
    <r>
      <rPr>
        <b/>
        <i/>
        <sz val="10"/>
        <rFont val="Arial"/>
        <family val="2"/>
      </rPr>
      <t>Preescolar, Primaria y Básica</t>
    </r>
    <r>
      <rPr>
        <b/>
        <sz val="10"/>
        <rFont val="Arial"/>
        <family val="2"/>
      </rPr>
      <t xml:space="preserve"> 
(0-2)</t>
    </r>
  </si>
  <si>
    <r>
      <t xml:space="preserve">Secundário e Pós-secundário
</t>
    </r>
    <r>
      <rPr>
        <b/>
        <i/>
        <sz val="10"/>
        <rFont val="Arial"/>
        <family val="2"/>
      </rPr>
      <t xml:space="preserve">Secundaria y Postsecundaria
</t>
    </r>
    <r>
      <rPr>
        <b/>
        <sz val="10"/>
        <rFont val="Arial"/>
        <family val="2"/>
      </rPr>
      <t>(3-4)</t>
    </r>
  </si>
  <si>
    <r>
      <t xml:space="preserve">Superior
</t>
    </r>
    <r>
      <rPr>
        <b/>
        <i/>
        <sz val="10"/>
        <rFont val="Arial"/>
        <family val="2"/>
      </rPr>
      <t xml:space="preserve">Terciaria
</t>
    </r>
    <r>
      <rPr>
        <b/>
        <sz val="10"/>
        <rFont val="Arial"/>
        <family val="2"/>
      </rPr>
      <t>(5-8)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</si>
  <si>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Níveis / </t>
    </r>
    <r>
      <rPr>
        <i/>
        <sz val="10"/>
        <rFont val="Arial"/>
        <family val="2"/>
      </rPr>
      <t>Niveles</t>
    </r>
    <r>
      <rPr>
        <sz val="10"/>
        <rFont val="Arial"/>
        <family val="2"/>
      </rPr>
      <t xml:space="preserve"> ISCED 2011</t>
    </r>
  </si>
  <si>
    <r>
      <t>Produtividade</t>
    </r>
    <r>
      <rPr>
        <b/>
        <sz val="10"/>
        <rFont val="Arial"/>
        <family val="2"/>
      </rPr>
      <t xml:space="preserve"> (PIB/Emprego)
</t>
    </r>
    <r>
      <rPr>
        <b/>
        <i/>
        <sz val="10"/>
        <rFont val="Arial"/>
        <family val="2"/>
      </rPr>
      <t xml:space="preserve">Productividad (PIB/Empleo)  
</t>
    </r>
  </si>
  <si>
    <r>
      <t xml:space="preserve">Produtividade 
(PIB ppc/horas trabalhadas)
</t>
    </r>
    <r>
      <rPr>
        <b/>
        <i/>
        <sz val="10"/>
        <rFont val="Arial"/>
        <family val="2"/>
      </rPr>
      <t xml:space="preserve">Productividad
(PIB ppc/horas trabajadas)  </t>
    </r>
    <r>
      <rPr>
        <b/>
        <sz val="10"/>
        <rFont val="Arial"/>
        <family val="2"/>
      </rPr>
      <t xml:space="preserve"> </t>
    </r>
  </si>
  <si>
    <t>03 - Pescado, crustáceos, moluscos e invertebrados acuáticos y sus preparados</t>
  </si>
  <si>
    <r>
      <t>1</t>
    </r>
    <r>
      <rPr>
        <sz val="9"/>
        <rFont val="Arial"/>
        <family val="2"/>
      </rPr>
      <t xml:space="preserve"> Capítulos da Classificação por Nomenclatura Combinada / </t>
    </r>
    <r>
      <rPr>
        <i/>
        <sz val="9"/>
        <rFont val="Arial"/>
        <family val="2"/>
      </rPr>
      <t>Capítulos de la Classificación por Nomenclatura Combinada</t>
    </r>
  </si>
  <si>
    <t>SL</t>
  </si>
  <si>
    <t>Fabricação de artigos de borracha e matérias plásticas</t>
  </si>
  <si>
    <t>Fabricação de máquinas e de equipamentos, n.e.</t>
  </si>
  <si>
    <t xml:space="preserve">Industria manufacturera de caucho y materias plásticas </t>
  </si>
  <si>
    <t>Fabricación de maquinaria y equipo n.c.o.p.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</si>
  <si>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ao ano de comercialização / </t>
    </r>
    <r>
      <rPr>
        <i/>
        <sz val="9"/>
        <rFont val="Arial"/>
        <family val="2"/>
      </rPr>
      <t>Los datos se refieren al año de comercialización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</si>
  <si>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Encomendas de bens e/ou serviços recebidas por empresas com 10 e mais pessoas ao serviço (excluindo atividades financeiras) através de redes eletrónicas</t>
    </r>
  </si>
  <si>
    <t xml:space="preserve">  Pedidos de bienes y/o servicios recibidos por empresas de 10 o más empleados (excluído el sector financiero) a través de Internet u otras redes telemáticas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</si>
  <si>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% no volume total de negócios das empresas</t>
    </r>
  </si>
  <si>
    <t xml:space="preserve">  % sobre la cifra de negocios total de las empresas</t>
  </si>
  <si>
    <r>
      <t xml:space="preserve">Fonte / </t>
    </r>
    <r>
      <rPr>
        <i/>
        <sz val="10"/>
        <color indexed="8"/>
        <rFont val="Arial"/>
        <family val="2"/>
      </rPr>
      <t>Fuente</t>
    </r>
    <r>
      <rPr>
        <sz val="10"/>
        <color indexed="8"/>
        <rFont val="Arial"/>
        <family val="2"/>
      </rPr>
      <t xml:space="preserve">: Eurostat </t>
    </r>
  </si>
  <si>
    <r>
      <t>Itália/</t>
    </r>
    <r>
      <rPr>
        <i/>
        <sz val="10"/>
        <color indexed="8"/>
        <rFont val="Arial"/>
        <family val="2"/>
      </rPr>
      <t>Italia</t>
    </r>
  </si>
  <si>
    <r>
      <t xml:space="preserve">Fonte / </t>
    </r>
    <r>
      <rPr>
        <i/>
        <sz val="9"/>
        <color indexed="8"/>
        <rFont val="Arial"/>
        <family val="2"/>
      </rPr>
      <t>Fuente</t>
    </r>
    <r>
      <rPr>
        <sz val="9"/>
        <color indexed="8"/>
        <rFont val="Arial"/>
        <family val="2"/>
      </rPr>
      <t>: Eurostat</t>
    </r>
  </si>
  <si>
    <r>
      <t>Dormidas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</t>
    </r>
    <r>
      <rPr>
        <b/>
        <i/>
        <sz val="10"/>
        <rFont val="Arial"/>
        <family val="2"/>
      </rPr>
      <t>Pernoctaciones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por hab.</t>
    </r>
  </si>
  <si>
    <r>
      <t>(e) Dado estimado /</t>
    </r>
    <r>
      <rPr>
        <i/>
        <sz val="9"/>
        <rFont val="Arial"/>
        <family val="2"/>
      </rPr>
      <t xml:space="preserve"> Dato estimado</t>
    </r>
  </si>
  <si>
    <t>União Europeia dos 28 países</t>
  </si>
  <si>
    <t>Unión Europea de los 28 paises</t>
  </si>
  <si>
    <r>
      <t>km</t>
    </r>
    <r>
      <rPr>
        <vertAlign val="superscript"/>
        <sz val="10"/>
        <rFont val="Arial"/>
        <family val="2"/>
      </rPr>
      <t>2</t>
    </r>
  </si>
  <si>
    <t>hl</t>
  </si>
  <si>
    <t>Hectolitro</t>
  </si>
  <si>
    <r>
      <t xml:space="preserve">Croácia / </t>
    </r>
    <r>
      <rPr>
        <i/>
        <sz val="10"/>
        <rFont val="Arial"/>
        <family val="2"/>
      </rPr>
      <t>Croacia</t>
    </r>
  </si>
  <si>
    <t>Variação média anual - Alimentos e bebidas não alcoólicas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</si>
  <si>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As diferenças que se verificam entre os saldos resultam de especificidades da recolha de informação relativa às transações Intra-UE de bens.</t>
    </r>
  </si>
  <si>
    <r>
      <t xml:space="preserve">anos / </t>
    </r>
    <r>
      <rPr>
        <i/>
        <sz val="10"/>
        <rFont val="Arial"/>
        <family val="2"/>
      </rPr>
      <t>años</t>
    </r>
  </si>
  <si>
    <t>N.º horas</t>
  </si>
  <si>
    <t>1000 hl</t>
  </si>
  <si>
    <r>
      <t xml:space="preserve">milhares / </t>
    </r>
    <r>
      <rPr>
        <i/>
        <sz val="9"/>
        <rFont val="Arial"/>
        <family val="2"/>
      </rPr>
      <t>milles</t>
    </r>
  </si>
  <si>
    <t>Tonelada</t>
  </si>
  <si>
    <t xml:space="preserve"> Palma de Mallorca</t>
  </si>
  <si>
    <r>
      <t>%</t>
    </r>
    <r>
      <rPr>
        <b/>
        <vertAlign val="superscript"/>
        <sz val="10"/>
        <rFont val="Arial"/>
        <family val="2"/>
      </rPr>
      <t>1</t>
    </r>
  </si>
  <si>
    <t>VAB cf</t>
  </si>
  <si>
    <t>AT, BE, BG, CY, CZ, DE, DK, EE, EL, ES, FI, FR, HR, HU, IE, IT, LT, LU, LV, MT, NL, PL, PT, RO, SE, SI, SK, UK</t>
  </si>
  <si>
    <t>(b)(e)(p)</t>
  </si>
  <si>
    <t>Área Metropolitana de Lisboa</t>
  </si>
  <si>
    <t>Região Autónoma da Madeira</t>
  </si>
  <si>
    <t>Região Autónoma dos Açores</t>
  </si>
  <si>
    <r>
      <t>hab./km</t>
    </r>
    <r>
      <rPr>
        <b/>
        <vertAlign val="superscript"/>
        <sz val="10"/>
        <rFont val="Arial"/>
        <family val="2"/>
      </rPr>
      <t>2</t>
    </r>
  </si>
  <si>
    <r>
      <t>Fonte</t>
    </r>
    <r>
      <rPr>
        <i/>
        <sz val="9"/>
        <rFont val="Arial"/>
        <family val="2"/>
      </rPr>
      <t>:</t>
    </r>
    <r>
      <rPr>
        <sz val="9"/>
        <rFont val="Arial"/>
        <family val="2"/>
      </rPr>
      <t xml:space="preserve"> Dados nacionais /</t>
    </r>
    <r>
      <rPr>
        <i/>
        <sz val="9"/>
        <rFont val="Arial"/>
        <family val="2"/>
      </rPr>
      <t xml:space="preserve"> Fuente: Datos nacionales</t>
    </r>
  </si>
  <si>
    <r>
      <t>Portugal</t>
    </r>
    <r>
      <rPr>
        <b/>
        <vertAlign val="superscript"/>
        <sz val="10"/>
        <rFont val="Arial"/>
        <family val="2"/>
      </rPr>
      <t>2</t>
    </r>
  </si>
  <si>
    <r>
      <t>España</t>
    </r>
    <r>
      <rPr>
        <b/>
        <i/>
        <vertAlign val="superscript"/>
        <sz val="10"/>
        <rFont val="Arial"/>
        <family val="2"/>
      </rPr>
      <t>3</t>
    </r>
  </si>
  <si>
    <r>
      <t>UE 28</t>
    </r>
    <r>
      <rPr>
        <b/>
        <vertAlign val="superscript"/>
        <sz val="10"/>
        <rFont val="Arial"/>
        <family val="2"/>
      </rPr>
      <t>4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</si>
  <si>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3 e 4 da classificação ISCED (ensino secundário e pós-secundário não superior)</t>
    </r>
  </si>
  <si>
    <r>
      <t xml:space="preserve">Alimentos e bebidas
não alcoólicas
</t>
    </r>
    <r>
      <rPr>
        <b/>
        <i/>
        <sz val="10"/>
        <rFont val="Arial"/>
        <family val="2"/>
      </rPr>
      <t>Alimentos y bebidas
no alcohólicas</t>
    </r>
  </si>
  <si>
    <r>
      <t xml:space="preserve">Bebidas alcoólicas
e tabaco
</t>
    </r>
    <r>
      <rPr>
        <b/>
        <i/>
        <sz val="10"/>
        <rFont val="Arial"/>
        <family val="2"/>
      </rPr>
      <t>Bebidas alcohólicas
y tabaco</t>
    </r>
  </si>
  <si>
    <r>
      <t xml:space="preserve">Vestuário
e calçado
</t>
    </r>
    <r>
      <rPr>
        <b/>
        <i/>
        <sz val="10"/>
        <rFont val="Arial"/>
        <family val="2"/>
      </rPr>
      <t>Vestido
y calzado</t>
    </r>
  </si>
  <si>
    <t>Acessórios
para o lar
Menaje</t>
  </si>
  <si>
    <r>
      <t xml:space="preserve">Transportes
</t>
    </r>
    <r>
      <rPr>
        <b/>
        <i/>
        <sz val="10"/>
        <rFont val="Arial"/>
        <family val="2"/>
      </rPr>
      <t>Transporte</t>
    </r>
  </si>
  <si>
    <r>
      <t xml:space="preserve">Comunicações
</t>
    </r>
    <r>
      <rPr>
        <b/>
        <i/>
        <sz val="10"/>
        <rFont val="Arial"/>
        <family val="2"/>
      </rPr>
      <t>Comunicaciones</t>
    </r>
  </si>
  <si>
    <r>
      <t xml:space="preserve">Restaurantes
e hóteis
</t>
    </r>
    <r>
      <rPr>
        <b/>
        <i/>
        <sz val="10"/>
        <rFont val="Arial"/>
        <family val="2"/>
      </rPr>
      <t>Hoteles, cafés
y restaurantes</t>
    </r>
  </si>
  <si>
    <r>
      <t xml:space="preserve">% da população ativa / </t>
    </r>
    <r>
      <rPr>
        <i/>
        <sz val="10"/>
        <rFont val="Arial"/>
        <family val="2"/>
      </rPr>
      <t>% de población activa</t>
    </r>
  </si>
  <si>
    <r>
      <t>Total
(15-64
anos/</t>
    </r>
    <r>
      <rPr>
        <b/>
        <i/>
        <sz val="10"/>
        <rFont val="Arial"/>
        <family val="2"/>
      </rPr>
      <t>años</t>
    </r>
    <r>
      <rPr>
        <b/>
        <sz val="10"/>
        <rFont val="Arial"/>
        <family val="2"/>
      </rPr>
      <t>)</t>
    </r>
  </si>
  <si>
    <r>
      <t>Total
(55-64
anos/</t>
    </r>
    <r>
      <rPr>
        <b/>
        <i/>
        <sz val="10"/>
        <rFont val="Arial"/>
        <family val="2"/>
      </rPr>
      <t>años</t>
    </r>
    <r>
      <rPr>
        <b/>
        <sz val="10"/>
        <rFont val="Arial"/>
        <family val="2"/>
      </rPr>
      <t>)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</si>
  <si>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 = 100)</t>
    </r>
  </si>
  <si>
    <t xml:space="preserve">  Paridades de Poder Adquisitivo (UE 28 = 100)</t>
  </si>
  <si>
    <t>2014</t>
  </si>
  <si>
    <t xml:space="preserve">   Las diferencias entre los saldos se deben a cuestiones relativas a la recogida de datos en transacciones Intra-UE de bienes.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</si>
  <si>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Excluindo a Construção / </t>
    </r>
    <r>
      <rPr>
        <i/>
        <sz val="9"/>
        <rFont val="Arial"/>
        <family val="2"/>
      </rPr>
      <t>Excluye la Construcción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</si>
  <si>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incubadoras e berçários / </t>
    </r>
    <r>
      <rPr>
        <i/>
        <sz val="9"/>
        <rFont val="Arial"/>
        <family val="2"/>
      </rPr>
      <t>Excluye incubadoras y viveros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</si>
  <si>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Toneladas de peso vivo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</si>
  <si>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Veículos registados nos países declarantes / </t>
    </r>
    <r>
      <rPr>
        <i/>
        <sz val="9"/>
        <rFont val="Arial"/>
        <family val="2"/>
      </rPr>
      <t>Vehículos matriculados en país informante</t>
    </r>
  </si>
  <si>
    <t xml:space="preserve"> Malaga</t>
  </si>
  <si>
    <r>
      <t xml:space="preserve">novembro
</t>
    </r>
    <r>
      <rPr>
        <b/>
        <i/>
        <sz val="10"/>
        <rFont val="Arial"/>
        <family val="2"/>
      </rPr>
      <t>Noviembre</t>
    </r>
  </si>
  <si>
    <r>
      <t xml:space="preserve">dezembro
</t>
    </r>
    <r>
      <rPr>
        <b/>
        <i/>
        <sz val="10"/>
        <rFont val="Arial"/>
        <family val="2"/>
      </rPr>
      <t>Diciembre</t>
    </r>
  </si>
  <si>
    <t>Cenário principal</t>
  </si>
  <si>
    <t>Escenario principal</t>
  </si>
  <si>
    <t>km</t>
  </si>
  <si>
    <r>
      <t xml:space="preserve">Quilómetro / </t>
    </r>
    <r>
      <rPr>
        <i/>
        <sz val="10"/>
        <rFont val="Arial"/>
        <family val="2"/>
      </rPr>
      <t>Kilómetro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</si>
  <si>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Secção G da NACE - Rev. 2 /</t>
    </r>
    <r>
      <rPr>
        <i/>
        <sz val="9"/>
        <rFont val="Arial"/>
        <family val="2"/>
      </rPr>
      <t xml:space="preserve"> Sección G de la CNAE Rev. 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</si>
  <si>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relação ao total de dormidas / </t>
    </r>
    <r>
      <rPr>
        <i/>
        <sz val="9"/>
        <rFont val="Arial"/>
        <family val="2"/>
      </rPr>
      <t>Porcentaje del total de pernoctaciones</t>
    </r>
  </si>
  <si>
    <t>IHPC / IPCA</t>
  </si>
  <si>
    <r>
      <t xml:space="preserve">Índice Harmonizado de Preços no Consumidor / </t>
    </r>
    <r>
      <rPr>
        <i/>
        <sz val="10"/>
        <rFont val="Arial"/>
        <family val="2"/>
      </rPr>
      <t>Índice de Precios de Consumo Armonizado</t>
    </r>
  </si>
  <si>
    <t>8 - Satisfação com a qualidade do ar e o nível de ruído, 2015</t>
  </si>
  <si>
    <r>
      <t xml:space="preserve">% população residente / </t>
    </r>
    <r>
      <rPr>
        <i/>
        <sz val="10"/>
        <rFont val="Arial"/>
        <family val="2"/>
      </rPr>
      <t>% población residente</t>
    </r>
  </si>
  <si>
    <t>Madrid</t>
  </si>
  <si>
    <t>(b)(p)</t>
  </si>
  <si>
    <t>Anos</t>
  </si>
  <si>
    <t>Años</t>
  </si>
  <si>
    <t xml:space="preserve">  </t>
  </si>
  <si>
    <t xml:space="preserve">     </t>
  </si>
  <si>
    <t>26 - Taxa bruta de nupcialidade, 2006-2015</t>
  </si>
  <si>
    <t>26 - Tasa bruta de nupcialidad, 2006-2015</t>
  </si>
  <si>
    <r>
      <t>UE</t>
    </r>
    <r>
      <rPr>
        <b/>
        <sz val="10"/>
        <rFont val="Arial"/>
        <family val="2"/>
      </rPr>
      <t xml:space="preserve"> 28</t>
    </r>
  </si>
  <si>
    <r>
      <t xml:space="preserve">Homens / </t>
    </r>
    <r>
      <rPr>
        <b/>
        <i/>
        <sz val="10"/>
        <rFont val="Arial"/>
        <family val="2"/>
      </rPr>
      <t xml:space="preserve">Hombres </t>
    </r>
  </si>
  <si>
    <r>
      <t xml:space="preserve">Mulheres / </t>
    </r>
    <r>
      <rPr>
        <b/>
        <i/>
        <sz val="10"/>
        <rFont val="Arial"/>
        <family val="2"/>
      </rPr>
      <t>Mujeres</t>
    </r>
    <r>
      <rPr>
        <b/>
        <sz val="10"/>
        <rFont val="Arial"/>
        <family val="2"/>
      </rPr>
      <t xml:space="preserve">          </t>
    </r>
  </si>
  <si>
    <t xml:space="preserve">(p) </t>
  </si>
  <si>
    <t>48 - Alojamentos com acesso à Internet, 2015</t>
  </si>
  <si>
    <t>48 - Viviendas con acceso a Internet, 2015</t>
  </si>
  <si>
    <t xml:space="preserve">    Número medio de horas habitualmente trabajadas por semana</t>
  </si>
  <si>
    <r>
      <t>57 - Salário mínimo mensal</t>
    </r>
    <r>
      <rPr>
        <b/>
        <vertAlign val="superscript"/>
        <sz val="10"/>
        <rFont val="Arial"/>
        <family val="2"/>
      </rPr>
      <t>1</t>
    </r>
  </si>
  <si>
    <r>
      <t>57 - Salario mínimo mensual</t>
    </r>
    <r>
      <rPr>
        <b/>
        <i/>
        <vertAlign val="superscript"/>
        <sz val="10"/>
        <rFont val="Arial"/>
        <family val="2"/>
      </rPr>
      <t>1</t>
    </r>
  </si>
  <si>
    <r>
      <t>1</t>
    </r>
    <r>
      <rPr>
        <sz val="9"/>
        <rFont val="Arial"/>
        <family val="2"/>
      </rPr>
      <t xml:space="preserve"> Considerando a remuneração anual dividida por 12. Valores por semestre.</t>
    </r>
  </si>
  <si>
    <t>(z)</t>
  </si>
  <si>
    <r>
      <t>1</t>
    </r>
    <r>
      <rPr>
        <sz val="9"/>
        <rFont val="Arial"/>
        <family val="2"/>
      </rPr>
      <t xml:space="preserve"> Considerando a remuneração anual dividida por 12.</t>
    </r>
  </si>
  <si>
    <t xml:space="preserve">  Considerando la remuneración anual dividida entre 12.</t>
  </si>
  <si>
    <r>
      <t xml:space="preserve">(z) Dado não aplicável / </t>
    </r>
    <r>
      <rPr>
        <i/>
        <sz val="9"/>
        <rFont val="Arial"/>
        <family val="2"/>
      </rPr>
      <t>Dato no aplicable</t>
    </r>
  </si>
  <si>
    <t>62 - Prendas y complementos (accesorios), de vestir, excepto los de punto</t>
  </si>
  <si>
    <r>
      <t xml:space="preserve">(b) Quebra de série / </t>
    </r>
    <r>
      <rPr>
        <i/>
        <sz val="10"/>
        <rFont val="Arial"/>
        <family val="2"/>
      </rPr>
      <t>Ruptura de serie</t>
    </r>
  </si>
  <si>
    <r>
      <t>(p) Dado provisório /</t>
    </r>
    <r>
      <rPr>
        <i/>
        <sz val="9"/>
        <rFont val="Arial"/>
        <family val="2"/>
      </rPr>
      <t xml:space="preserve"> Dato provisional</t>
    </r>
  </si>
  <si>
    <r>
      <t>España</t>
    </r>
    <r>
      <rPr>
        <b/>
        <i/>
        <vertAlign val="superscript"/>
        <sz val="10"/>
        <rFont val="Arial"/>
        <family val="2"/>
      </rPr>
      <t>1</t>
    </r>
  </si>
  <si>
    <t>Caprino</t>
  </si>
  <si>
    <t>Bovino</t>
  </si>
  <si>
    <t>Ovino</t>
  </si>
  <si>
    <r>
      <t xml:space="preserve">Portugal </t>
    </r>
    <r>
      <rPr>
        <b/>
        <vertAlign val="superscript"/>
        <sz val="10"/>
        <rFont val="Arial"/>
        <family val="2"/>
      </rPr>
      <t>2</t>
    </r>
  </si>
  <si>
    <t xml:space="preserve"> Alicante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</si>
  <si>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 e 2015: Dados estimados /</t>
    </r>
    <r>
      <rPr>
        <i/>
        <sz val="9"/>
        <rFont val="Arial"/>
        <family val="2"/>
      </rPr>
      <t xml:space="preserve"> 2014 y 2015: Datos estimados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</si>
  <si>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2012: Dado retificado / </t>
    </r>
    <r>
      <rPr>
        <i/>
        <sz val="9"/>
        <rFont val="Arial"/>
        <family val="2"/>
      </rPr>
      <t>Dato rectificado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</si>
  <si>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2010: Quebra de série / </t>
    </r>
    <r>
      <rPr>
        <i/>
        <sz val="9"/>
        <rFont val="Arial"/>
        <family val="2"/>
      </rPr>
      <t>Ruptura de serie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</si>
  <si>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2015 : Dados provisórios / </t>
    </r>
    <r>
      <rPr>
        <i/>
        <sz val="9"/>
        <rFont val="Arial"/>
        <family val="2"/>
      </rPr>
      <t>Datos provisionales</t>
    </r>
  </si>
  <si>
    <t>Doenças do aparelho circulatório</t>
  </si>
  <si>
    <t>Doenças do aparelho respiratório</t>
  </si>
  <si>
    <t>Sintomas, sinais e achados anormais de exames clínicos e de laboratório não classificados em outra parte</t>
  </si>
  <si>
    <t>Doenças endrócrinas, nutricionais e metabólicas</t>
  </si>
  <si>
    <t>Doenças do aparelho digestivo</t>
  </si>
  <si>
    <t>Doenças do sistema nervoso</t>
  </si>
  <si>
    <t>Doenças do aparelho geniturinário</t>
  </si>
  <si>
    <t>Algumas doenças infecciosas e parasitárias</t>
  </si>
  <si>
    <t>Acidentes de transporte</t>
  </si>
  <si>
    <r>
      <t>Fonte: Dados nacionais / Fuent</t>
    </r>
    <r>
      <rPr>
        <i/>
        <sz val="10"/>
        <rFont val="Arial"/>
        <family val="2"/>
      </rPr>
      <t>e: Datos nacionales</t>
    </r>
  </si>
  <si>
    <t>Enfermedades del sistema circulatorio</t>
  </si>
  <si>
    <t>Tumores</t>
  </si>
  <si>
    <t>Enfermedades del sistema respiratorio</t>
  </si>
  <si>
    <t>Enfermedades del sistema nervioso y de los órganos de los sentidos</t>
  </si>
  <si>
    <t>Enfermedades del sistema digestivo</t>
  </si>
  <si>
    <t>Trastornos mentales y del comportamiento</t>
  </si>
  <si>
    <t>Causas externas de mortalidad</t>
  </si>
  <si>
    <t>Enfermedades endocrinas, nutricionales y metabólicas</t>
  </si>
  <si>
    <t>Enfermedades del sistema genitourinario</t>
  </si>
  <si>
    <r>
      <t xml:space="preserve">Homens          </t>
    </r>
    <r>
      <rPr>
        <b/>
        <i/>
        <sz val="10"/>
        <rFont val="Arial"/>
        <family val="2"/>
      </rPr>
      <t xml:space="preserve">Hombres    </t>
    </r>
  </si>
  <si>
    <r>
      <t xml:space="preserve">Mulheres        </t>
    </r>
    <r>
      <rPr>
        <b/>
        <i/>
        <sz val="10"/>
        <rFont val="Arial"/>
        <family val="2"/>
      </rPr>
      <t xml:space="preserve">Mujeres   </t>
    </r>
    <r>
      <rPr>
        <b/>
        <sz val="10"/>
        <rFont val="Arial"/>
        <family val="2"/>
      </rPr>
      <t xml:space="preserve">       </t>
    </r>
    <r>
      <rPr>
        <b/>
        <i/>
        <sz val="10"/>
        <rFont val="Arial"/>
        <family val="2"/>
      </rPr>
      <t xml:space="preserve">      </t>
    </r>
    <r>
      <rPr>
        <b/>
        <sz val="10"/>
        <rFont val="Arial"/>
        <family val="2"/>
      </rPr>
      <t xml:space="preserve">      </t>
    </r>
  </si>
  <si>
    <r>
      <t xml:space="preserve">Fora da UE 28
</t>
    </r>
    <r>
      <rPr>
        <b/>
        <i/>
        <sz val="10"/>
        <color indexed="8"/>
        <rFont val="Arial"/>
        <family val="2"/>
      </rPr>
      <t xml:space="preserve">Fuera de la UE 28   </t>
    </r>
  </si>
  <si>
    <r>
      <t xml:space="preserve">Países da UE 28
</t>
    </r>
    <r>
      <rPr>
        <b/>
        <i/>
        <sz val="10"/>
        <color indexed="8"/>
        <rFont val="Arial"/>
        <family val="2"/>
      </rPr>
      <t xml:space="preserve">Países de la UE 28  </t>
    </r>
  </si>
  <si>
    <t xml:space="preserve">  Ocupados por cuenta ajena. Grupo de edad 15-64 años</t>
  </si>
  <si>
    <t>≥250</t>
  </si>
  <si>
    <t xml:space="preserve">  Los datos se refieren al % de la población ocupada en la industria dentro del total de la población ocupada (15 - 64 años).</t>
  </si>
  <si>
    <t xml:space="preserve">   Por cien de cada especie calculado en relación al total de las 4 especies. 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</si>
  <si>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seções G a U da NACE Rev.2.</t>
    </r>
  </si>
  <si>
    <t xml:space="preserve">   Incluye las secciones G a U de la CNAE Rev. 2.</t>
  </si>
  <si>
    <r>
      <t>98 - Novas empresas no setor do Comércio</t>
    </r>
    <r>
      <rPr>
        <b/>
        <vertAlign val="superscript"/>
        <sz val="10"/>
        <rFont val="Arial"/>
        <family val="2"/>
      </rPr>
      <t>1</t>
    </r>
  </si>
  <si>
    <r>
      <t>98 - Nuevas empresas en el sector del Comercio</t>
    </r>
    <r>
      <rPr>
        <b/>
        <i/>
        <vertAlign val="superscript"/>
        <sz val="10"/>
        <rFont val="Arial"/>
        <family val="2"/>
      </rPr>
      <t>1</t>
    </r>
  </si>
  <si>
    <r>
      <t xml:space="preserve">Perímetro da linha / </t>
    </r>
    <r>
      <rPr>
        <b/>
        <i/>
        <sz val="10"/>
        <rFont val="Arial"/>
        <family val="2"/>
      </rPr>
      <t>de la linea</t>
    </r>
    <r>
      <rPr>
        <b/>
        <sz val="10"/>
        <rFont val="Arial"/>
        <family val="2"/>
      </rPr>
      <t xml:space="preserve"> de costa (km)</t>
    </r>
  </si>
  <si>
    <r>
      <t xml:space="preserve">Perímetro da fronteira / </t>
    </r>
    <r>
      <rPr>
        <b/>
        <i/>
        <sz val="10"/>
        <rFont val="Arial"/>
        <family val="2"/>
      </rPr>
      <t>de la frontera</t>
    </r>
    <r>
      <rPr>
        <b/>
        <sz val="10"/>
        <rFont val="Arial"/>
        <family val="2"/>
      </rPr>
      <t xml:space="preserve"> terrestre internacional (km)</t>
    </r>
  </si>
  <si>
    <t>2013
S1</t>
  </si>
  <si>
    <t>2013
S2</t>
  </si>
  <si>
    <t>2014
S1</t>
  </si>
  <si>
    <t>2014
S2</t>
  </si>
  <si>
    <t>2015
S1</t>
  </si>
  <si>
    <t>2015
S2</t>
  </si>
  <si>
    <t>2016
S1</t>
  </si>
  <si>
    <r>
      <t>LU</t>
    </r>
    <r>
      <rPr>
        <b/>
        <vertAlign val="superscript"/>
        <sz val="10"/>
        <rFont val="Arial"/>
        <family val="2"/>
      </rPr>
      <t>2</t>
    </r>
  </si>
  <si>
    <r>
      <t>BG</t>
    </r>
    <r>
      <rPr>
        <b/>
        <vertAlign val="superscript"/>
        <sz val="10"/>
        <rFont val="Arial"/>
        <family val="2"/>
      </rPr>
      <t>2</t>
    </r>
  </si>
  <si>
    <r>
      <t xml:space="preserve">Suíno
</t>
    </r>
    <r>
      <rPr>
        <b/>
        <i/>
        <sz val="10"/>
        <rFont val="Arial"/>
        <family val="2"/>
      </rPr>
      <t>Porcino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</si>
  <si>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Percentagem de cada espécie calculada relativamente ao total destas 4 espécies.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</si>
  <si>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No final do ano / </t>
    </r>
    <r>
      <rPr>
        <i/>
        <sz val="9"/>
        <rFont val="Arial"/>
        <family val="2"/>
      </rPr>
      <t>A final de año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</si>
  <si>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15-74 anos / </t>
    </r>
    <r>
      <rPr>
        <i/>
        <sz val="9"/>
        <rFont val="Arial"/>
        <family val="2"/>
      </rPr>
      <t>Grupo de edad 15-74 años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</si>
  <si>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Engloba as seções B a F da NACE Rev. 2. / </t>
    </r>
    <r>
      <rPr>
        <i/>
        <sz val="10"/>
        <rFont val="Arial"/>
        <family val="2"/>
      </rPr>
      <t>Incluye las secciones B a F de la CNAE Rev. 2.</t>
    </r>
  </si>
  <si>
    <r>
      <t xml:space="preserve">1000 milhões €
</t>
    </r>
    <r>
      <rPr>
        <b/>
        <i/>
        <sz val="10"/>
        <rFont val="Arial"/>
        <family val="2"/>
      </rPr>
      <t>1000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millones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€</t>
    </r>
  </si>
  <si>
    <t xml:space="preserve">  Considerando la remuneración anual dividida entre 12. Datos por semestre.</t>
  </si>
  <si>
    <t>8 - Satisfacción con la calidad del aire y el nivel de ruido, 2015</t>
  </si>
  <si>
    <t>% por 1000 hab.</t>
  </si>
  <si>
    <t>3 - Mapa por NUTS II</t>
  </si>
  <si>
    <t>24 - Idade média da mãe ao nascimento do 1.º filho, 2006-2015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</si>
  <si>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área total do país / </t>
    </r>
    <r>
      <rPr>
        <i/>
        <sz val="9"/>
        <rFont val="Arial"/>
        <family val="2"/>
      </rPr>
      <t>del área total del país</t>
    </r>
  </si>
  <si>
    <r>
      <t xml:space="preserve">Nível de ruído / </t>
    </r>
    <r>
      <rPr>
        <b/>
        <i/>
        <sz val="10"/>
        <rFont val="Arial"/>
        <family val="2"/>
      </rPr>
      <t>Nivel de ruido</t>
    </r>
  </si>
  <si>
    <t>PPS/PPA</t>
  </si>
  <si>
    <t>27 - Taxa bruta de crescimento migratório, 2006-2015</t>
  </si>
  <si>
    <t>27 - Tasa bruta de migración con el extranjero, 2006-2015</t>
  </si>
  <si>
    <r>
      <t xml:space="preserve">Qualidade do ar / </t>
    </r>
    <r>
      <rPr>
        <b/>
        <i/>
        <sz val="10"/>
        <rFont val="Arial"/>
        <family val="2"/>
      </rPr>
      <t>Calidad del aire</t>
    </r>
  </si>
  <si>
    <r>
      <t xml:space="preserve">Muito
satisfeito
</t>
    </r>
    <r>
      <rPr>
        <b/>
        <i/>
        <sz val="10"/>
        <rFont val="Arial"/>
        <family val="2"/>
      </rPr>
      <t>Muy satisfecho</t>
    </r>
  </si>
  <si>
    <r>
      <t xml:space="preserve">Satisfeito
</t>
    </r>
    <r>
      <rPr>
        <b/>
        <i/>
        <sz val="10"/>
        <rFont val="Arial"/>
        <family val="2"/>
      </rPr>
      <t>Satisfecho</t>
    </r>
  </si>
  <si>
    <r>
      <t xml:space="preserve">Insatisfeito
</t>
    </r>
    <r>
      <rPr>
        <b/>
        <i/>
        <sz val="10"/>
        <rFont val="Arial"/>
        <family val="2"/>
      </rPr>
      <t>Insatisfecho</t>
    </r>
  </si>
  <si>
    <r>
      <t xml:space="preserve">Nada
satisfeito
</t>
    </r>
    <r>
      <rPr>
        <b/>
        <i/>
        <sz val="10"/>
        <rFont val="Arial"/>
        <family val="2"/>
      </rPr>
      <t>Nada satisfecho</t>
    </r>
  </si>
  <si>
    <r>
      <t xml:space="preserve">Não responde
</t>
    </r>
    <r>
      <rPr>
        <b/>
        <i/>
        <sz val="10"/>
        <rFont val="Arial"/>
        <family val="2"/>
      </rPr>
      <t>No responde</t>
    </r>
  </si>
  <si>
    <t>1 - Características do território, 2016</t>
  </si>
  <si>
    <t>4 - Áreas terrestres protegidas para a biodiversidade, 2016</t>
  </si>
  <si>
    <t>1 - Características del territorio, 2016</t>
  </si>
  <si>
    <t>4 - Áreas terrestres protegidas para la biodiversidad, 2016</t>
  </si>
  <si>
    <t>5- Emissões de gases de efeito estufa por habitante</t>
  </si>
  <si>
    <t>5 - Emisiones de gases de efecto invernadero por habitante</t>
  </si>
  <si>
    <t>6 - Emisiones de gases de efecto invernadero por habitante</t>
  </si>
  <si>
    <t>6 - Emissões de gases de efeito estufa por habitante</t>
  </si>
  <si>
    <t>7 - Contribuição das energias renováveis para o consumo final, 2015</t>
  </si>
  <si>
    <t>7 - Contribución de las energías renovables al consumo de energía final, 2015</t>
  </si>
  <si>
    <r>
      <t xml:space="preserve">Fonte / </t>
    </r>
    <r>
      <rPr>
        <i/>
        <sz val="10"/>
        <rFont val="Arial"/>
        <family val="2"/>
      </rPr>
      <t>Fuente:</t>
    </r>
    <r>
      <rPr>
        <sz val="10"/>
        <rFont val="Arial"/>
        <family val="2"/>
      </rPr>
      <t xml:space="preserve"> Eurostat</t>
    </r>
  </si>
  <si>
    <t>9 - População, 1 de janeiro de 2016</t>
  </si>
  <si>
    <t>9 - Población, 1 enero 2016</t>
  </si>
  <si>
    <t>10 - População por NUTS II, 1 de janeiro de 2016</t>
  </si>
  <si>
    <t>10 - Población por NUTS II, 1 enero 2016</t>
  </si>
  <si>
    <t>11 - Taxa de crescimento efetivo, 2007-2016</t>
  </si>
  <si>
    <t>11 - Crecimiento de la población, 2007-2016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</si>
  <si>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2014, 2015 e/y 2016: Dados estimados /</t>
    </r>
    <r>
      <rPr>
        <i/>
        <sz val="9"/>
        <rFont val="Arial"/>
        <family val="2"/>
      </rPr>
      <t xml:space="preserve"> Datos estimados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</si>
  <si>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2016: Dados provisórios / </t>
    </r>
    <r>
      <rPr>
        <i/>
        <sz val="9"/>
        <rFont val="Arial"/>
        <family val="2"/>
      </rPr>
      <t>Datos provisionales</t>
    </r>
  </si>
  <si>
    <t>13 - Pirâmide etária, 1 de janeiro de 2016</t>
  </si>
  <si>
    <t>13 - Pirámide de edad, 1 enero 2016</t>
  </si>
  <si>
    <t>12 - Projeções da população residente, 2020-2080</t>
  </si>
  <si>
    <t>12 - Proyecciones de población residente, 2020-2080</t>
  </si>
  <si>
    <t>14 - População com 65 ou mais anos, 2016</t>
  </si>
  <si>
    <t>14 - Población con 65 y mas años, 2016</t>
  </si>
  <si>
    <t>15 - População com 65 ou mais anos, 2016</t>
  </si>
  <si>
    <t>15 - Población con 65 y más años, 2016</t>
  </si>
  <si>
    <t>16 - Densidade populacional, 2015</t>
  </si>
  <si>
    <t>16 - Densidad de población, 2015</t>
  </si>
  <si>
    <t>17 - Esperança de vida à nascença, 2015</t>
  </si>
  <si>
    <t>17 - Esperanza de vida al nacimiento, 2015</t>
  </si>
  <si>
    <t>18 - Esperança de vida aos 65 anos, 2015</t>
  </si>
  <si>
    <t>18 - Esperanza de vida a los 65 años, 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</si>
  <si>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2014, 2015 e/</t>
    </r>
    <r>
      <rPr>
        <i/>
        <sz val="9"/>
        <rFont val="Arial"/>
        <family val="2"/>
      </rPr>
      <t>y</t>
    </r>
    <r>
      <rPr>
        <sz val="9"/>
        <rFont val="Arial"/>
        <family val="2"/>
      </rPr>
      <t xml:space="preserve"> 2016: Dados estimados / </t>
    </r>
    <r>
      <rPr>
        <i/>
        <sz val="9"/>
        <rFont val="Arial"/>
        <family val="2"/>
      </rPr>
      <t>Datos estimados</t>
    </r>
  </si>
  <si>
    <t>19 - Taxas brutas de natalidade e mortalidade, 2007-2016</t>
  </si>
  <si>
    <t>20 - Taxa de mortalidade infantil, 2006-2015</t>
  </si>
  <si>
    <t>20 - Tasa de mortalidad infantil, 2006-2015</t>
  </si>
  <si>
    <t>21 - Taxa bruta de natalidade, 2016</t>
  </si>
  <si>
    <t>21 - Tasa bruta de natalidad, 2016</t>
  </si>
  <si>
    <t>Asturias, Principado de</t>
  </si>
  <si>
    <t>Navarra, Comunidad Foral de</t>
  </si>
  <si>
    <t>Rioja, La</t>
  </si>
  <si>
    <t>Madrid, Comunidad de</t>
  </si>
  <si>
    <t>Castilla - La Mancha</t>
  </si>
  <si>
    <t>Balears, Illes</t>
  </si>
  <si>
    <t>Murcia, Región de</t>
  </si>
  <si>
    <t>22 - Nascimentos fora do casamento, 2015</t>
  </si>
  <si>
    <t>22 - Nacimientos fuera del matrimonio, 2015</t>
  </si>
  <si>
    <t>23 - Nascimentos fora do casamento, 2015</t>
  </si>
  <si>
    <t>23 - Nacimientos fuera del matrimonio, 2015</t>
  </si>
  <si>
    <r>
      <t xml:space="preserve">Fonte: Dados nacionais / </t>
    </r>
    <r>
      <rPr>
        <i/>
        <sz val="9"/>
        <color indexed="8"/>
        <rFont val="Arial"/>
        <family val="2"/>
      </rPr>
      <t>Fuente:</t>
    </r>
    <r>
      <rPr>
        <sz val="9"/>
        <color indexed="8"/>
        <rFont val="Arial"/>
        <family val="2"/>
      </rPr>
      <t xml:space="preserve"> </t>
    </r>
    <r>
      <rPr>
        <i/>
        <sz val="9"/>
        <color indexed="8"/>
        <rFont val="Arial"/>
        <family val="2"/>
      </rPr>
      <t>Datos nacionales</t>
    </r>
  </si>
  <si>
    <t xml:space="preserve">25 - Índice sintético de fecundidade (n.º de filhos por mulher), 1996-2015 </t>
  </si>
  <si>
    <t xml:space="preserve">25 - Indicador Coyuntural de Fecundidad (n.º de hijos por mujer), 1996-2015 </t>
  </si>
  <si>
    <t>28 - Abandono precoce de educação e formação (população entre 18 e 24 anos), 2007-2016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</si>
  <si>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2011 e/</t>
    </r>
    <r>
      <rPr>
        <i/>
        <sz val="9"/>
        <rFont val="Arial"/>
        <family val="2"/>
      </rPr>
      <t>y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Ruptura de serie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</si>
  <si>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Ruptura de serie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</si>
  <si>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Ruptura de serie</t>
    </r>
  </si>
  <si>
    <t>Objetivo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</si>
  <si>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Níveis 5 e 6 da Classificação ISCED 1997 / Niveles</t>
    </r>
    <r>
      <rPr>
        <i/>
        <sz val="9"/>
        <rFont val="Arial"/>
        <family val="2"/>
      </rPr>
      <t xml:space="preserve"> 5 y 6 de ISCED 1997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</si>
  <si>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2011 e/</t>
    </r>
    <r>
      <rPr>
        <i/>
        <sz val="9"/>
        <rFont val="Arial"/>
        <family val="2"/>
      </rPr>
      <t>y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Ruptura de serie</t>
    </r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</si>
  <si>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Ruptura de serie</t>
    </r>
  </si>
  <si>
    <r>
      <t>30 - População (25-64 anos) com nível de escolaridade média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</si>
  <si>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 xml:space="preserve">Fonte / </t>
    </r>
    <r>
      <rPr>
        <i/>
        <sz val="9"/>
        <color indexed="8"/>
        <rFont val="Arial"/>
        <family val="2"/>
      </rPr>
      <t>Source</t>
    </r>
    <r>
      <rPr>
        <sz val="9"/>
        <color indexed="8"/>
        <rFont val="Arial"/>
        <family val="2"/>
      </rPr>
      <t>: Eurostat</t>
    </r>
  </si>
  <si>
    <t>31 - Autoapreciação do estado de saúde, 2015</t>
  </si>
  <si>
    <t>32 - População que referiu ter doença crónica ou problema de saúde prolongado, 2015</t>
  </si>
  <si>
    <t>32 - Personas con problemas o enfermedades crónicas o de larga evolución, 2015</t>
  </si>
  <si>
    <t>33 - Proteção social: despesas em saúde, 2015</t>
  </si>
  <si>
    <t>33 - Protección social: gastos en salud, 2015</t>
  </si>
  <si>
    <t>34 - Médicos por 1000 habitantes, 2016</t>
  </si>
  <si>
    <t>34 - Médicos colegiados por 1000 habitantes, 2016</t>
  </si>
  <si>
    <r>
      <t xml:space="preserve">Fonte: Dados nacionais / </t>
    </r>
    <r>
      <rPr>
        <i/>
        <sz val="9"/>
        <rFont val="Arial"/>
        <family val="2"/>
      </rPr>
      <t>Fuente</t>
    </r>
    <r>
      <rPr>
        <sz val="9"/>
        <rFont val="Arial"/>
        <family val="2"/>
      </rPr>
      <t xml:space="preserve">: </t>
    </r>
    <r>
      <rPr>
        <i/>
        <sz val="9"/>
        <rFont val="Arial"/>
        <family val="2"/>
      </rPr>
      <t>Datos nacionales</t>
    </r>
  </si>
  <si>
    <t>35 - Despesas totais em proteção social, 2006-2015</t>
  </si>
  <si>
    <t>36 - Despesas totais em proteção social, 2015</t>
  </si>
  <si>
    <t>36 - Gastos totales en protección social, 2015</t>
  </si>
  <si>
    <r>
      <t xml:space="preserve">(:) Dado não disponível / </t>
    </r>
    <r>
      <rPr>
        <i/>
        <sz val="10"/>
        <rFont val="Arial"/>
        <family val="2"/>
      </rPr>
      <t>Dato no disponible</t>
    </r>
  </si>
  <si>
    <t>37 - Esperança de vida em saúde aos 65 anos, 2015</t>
  </si>
  <si>
    <t>37 - Esperanza de vida sana a los 65 años, 2015</t>
  </si>
  <si>
    <t>38 - Principais causas de morte, 2015</t>
  </si>
  <si>
    <t>38 - Principales causas de muerte, 2015</t>
  </si>
  <si>
    <t>Síntomas, signos y hallazgos anormales clínicos y de laboratorio, no clasificados en otra parte</t>
  </si>
  <si>
    <t>39 - Índice Harmonizado de Preços no Consumidor, 2009-2016</t>
  </si>
  <si>
    <t>39 - Índice de Precios de Consumo Armonizado, 2009-2016</t>
  </si>
  <si>
    <t>Variación de la media anual - alimentos y bebidas no alcohólicas</t>
  </si>
  <si>
    <r>
      <t>40 - Comparação do nível de preços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</si>
  <si>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40 - Comparación del nivel de precios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</si>
  <si>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>UE</t>
    </r>
    <r>
      <rPr>
        <sz val="10"/>
        <rFont val="Arial"/>
        <family val="2"/>
      </rPr>
      <t xml:space="preserve"> 28 = 100</t>
    </r>
  </si>
  <si>
    <r>
      <t xml:space="preserve">41 - Despesa do consumo final das famílias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2007-2016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</si>
  <si>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/ </t>
    </r>
    <r>
      <rPr>
        <i/>
        <sz val="9"/>
        <rFont val="Arial"/>
        <family val="2"/>
      </rPr>
      <t>Paridades de Poder Adquisitivo</t>
    </r>
    <r>
      <rPr>
        <sz val="9"/>
        <rFont val="Arial"/>
        <family val="2"/>
      </rPr>
      <t xml:space="preserve"> (UE 28 = 100)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</si>
  <si>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Valores apurados segundo o Sistema Europeu de Contas 2010 / </t>
    </r>
    <r>
      <rPr>
        <i/>
        <sz val="9"/>
        <rFont val="Arial"/>
        <family val="2"/>
      </rPr>
      <t>Valores calculados según el Sistema Europeo de Cuentas 2010</t>
    </r>
  </si>
  <si>
    <r>
      <t xml:space="preserve">42 - Rendimento real bruto disponível das famílias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</si>
  <si>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 = 100)
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</si>
  <si>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</t>
    </r>
    <r>
      <rPr>
        <i/>
        <sz val="9"/>
        <rFont val="Arial"/>
        <family val="2"/>
      </rPr>
      <t>Paridades de Poder Adquisitivo (UE=100)</t>
    </r>
  </si>
  <si>
    <r>
      <t xml:space="preserve">(e) Dado estimado / </t>
    </r>
    <r>
      <rPr>
        <i/>
        <sz val="10"/>
        <rFont val="Arial"/>
        <family val="2"/>
      </rPr>
      <t>Dato estimado</t>
    </r>
  </si>
  <si>
    <r>
      <t xml:space="preserve">(p) Dado provisório / </t>
    </r>
    <r>
      <rPr>
        <i/>
        <sz val="10"/>
        <rFont val="Arial"/>
        <family val="2"/>
      </rPr>
      <t>Dato provisional</t>
    </r>
  </si>
  <si>
    <r>
      <t xml:space="preserve">(b) Qebra de série / </t>
    </r>
    <r>
      <rPr>
        <i/>
        <sz val="10"/>
        <rFont val="Arial"/>
        <family val="2"/>
      </rPr>
      <t>Ruptura de serie</t>
    </r>
  </si>
  <si>
    <r>
      <t>% pop./</t>
    </r>
    <r>
      <rPr>
        <b/>
        <i/>
        <sz val="10"/>
        <rFont val="Arial"/>
        <family val="2"/>
      </rPr>
      <t>pob.</t>
    </r>
    <r>
      <rPr>
        <b/>
        <sz val="10"/>
        <rFont val="Arial"/>
        <family val="2"/>
      </rPr>
      <t xml:space="preserve"> total</t>
    </r>
  </si>
  <si>
    <r>
      <t xml:space="preserve">(:) Dado não disponivel / </t>
    </r>
    <r>
      <rPr>
        <i/>
        <sz val="10"/>
        <rFont val="Arial"/>
        <family val="2"/>
      </rPr>
      <t>Dato no disponible</t>
    </r>
  </si>
  <si>
    <t>45 - Despesa em I&amp;D, 2016</t>
  </si>
  <si>
    <t>45 - Gasto en I+D, 2016</t>
  </si>
  <si>
    <t>e</t>
  </si>
  <si>
    <t>46 - Cientistas e engenheiros (25-64 anos), 2007-2016</t>
  </si>
  <si>
    <t>46 - Científicos e ingenieros (25-64 años), 2007-2016</t>
  </si>
  <si>
    <r>
      <t>UE 28</t>
    </r>
    <r>
      <rPr>
        <b/>
        <vertAlign val="superscript"/>
        <sz val="10"/>
        <rFont val="Arial"/>
        <family val="2"/>
      </rPr>
      <t>1</t>
    </r>
  </si>
  <si>
    <r>
      <t xml:space="preserve">Fonte / </t>
    </r>
    <r>
      <rPr>
        <i/>
        <sz val="10"/>
        <rFont val="Arial"/>
        <family val="2"/>
      </rPr>
      <t>Fuente:</t>
    </r>
    <r>
      <rPr>
        <sz val="10"/>
        <rFont val="Arial"/>
        <family val="2"/>
      </rPr>
      <t xml:space="preserve"> Eurostat</t>
    </r>
  </si>
  <si>
    <t>47 - Alojamentos com acesso à Internet, 2016</t>
  </si>
  <si>
    <t>47 - Viviendas con acesso a Internet, 2016</t>
  </si>
  <si>
    <r>
      <t>49 - Horas trabalhadas a tempo inteiro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2008-2016</t>
    </r>
  </si>
  <si>
    <r>
      <t>49 - Horas trabajadas a tiempo completo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2008-2016</t>
    </r>
  </si>
  <si>
    <r>
      <t>50 - Horas trabalhadas a tempo inteiro, 2016</t>
    </r>
    <r>
      <rPr>
        <b/>
        <vertAlign val="superscript"/>
        <sz val="10"/>
        <rFont val="Arial"/>
        <family val="2"/>
      </rPr>
      <t>1</t>
    </r>
  </si>
  <si>
    <r>
      <t>50 - Horas trabajadas a tiempo completo, 2016</t>
    </r>
    <r>
      <rPr>
        <b/>
        <i/>
        <vertAlign val="superscript"/>
        <sz val="10"/>
        <rFont val="Arial"/>
        <family val="2"/>
      </rPr>
      <t>1</t>
    </r>
  </si>
  <si>
    <r>
      <t>51 - Horas trabalhadas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</si>
  <si>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51 - Horas trabajadas a tiempo parcial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</si>
  <si>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NO</t>
  </si>
  <si>
    <t>53 - Taxa de emprego, 2016</t>
  </si>
  <si>
    <r>
      <t>52 - População empregada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</si>
  <si>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52 - Población ocupada a tiempo parcial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</si>
  <si>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Relativamente ao total de empregados / </t>
    </r>
    <r>
      <rPr>
        <i/>
        <sz val="9"/>
        <rFont val="Arial"/>
        <family val="2"/>
      </rPr>
      <t>Con relación al total de empleados</t>
    </r>
  </si>
  <si>
    <t>53 - Tasa de empleo, 2016</t>
  </si>
  <si>
    <r>
      <t xml:space="preserve">Homens / </t>
    </r>
    <r>
      <rPr>
        <b/>
        <i/>
        <sz val="10"/>
        <rFont val="Arial"/>
        <family val="2"/>
      </rPr>
      <t>Hombres</t>
    </r>
    <r>
      <rPr>
        <b/>
        <sz val="10"/>
        <rFont val="Arial"/>
        <family val="2"/>
      </rPr>
      <t xml:space="preserve">
(55-64 anos/</t>
    </r>
    <r>
      <rPr>
        <b/>
        <i/>
        <sz val="10"/>
        <rFont val="Arial"/>
        <family val="2"/>
      </rPr>
      <t>años</t>
    </r>
    <r>
      <rPr>
        <b/>
        <sz val="10"/>
        <rFont val="Arial"/>
        <family val="2"/>
      </rPr>
      <t>)</t>
    </r>
  </si>
  <si>
    <r>
      <t xml:space="preserve">Mulheres / </t>
    </r>
    <r>
      <rPr>
        <b/>
        <i/>
        <sz val="10"/>
        <rFont val="Arial"/>
        <family val="2"/>
      </rPr>
      <t>Mujeres</t>
    </r>
    <r>
      <rPr>
        <b/>
        <sz val="10"/>
        <rFont val="Arial"/>
        <family val="2"/>
      </rPr>
      <t xml:space="preserve">
(55-64 anos/</t>
    </r>
    <r>
      <rPr>
        <b/>
        <i/>
        <sz val="10"/>
        <rFont val="Arial"/>
        <family val="2"/>
      </rPr>
      <t>años</t>
    </r>
    <r>
      <rPr>
        <b/>
        <sz val="10"/>
        <rFont val="Arial"/>
        <family val="2"/>
      </rPr>
      <t>)</t>
    </r>
  </si>
  <si>
    <r>
      <t>54 -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</si>
  <si>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54 - Tasa de paro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</si>
  <si>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>55 -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</si>
  <si>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55 - Tasa de paro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</si>
  <si>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>56 -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</si>
  <si>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56 - Tasa de paro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</si>
  <si>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2016
S2</t>
  </si>
  <si>
    <t>2017
S1</t>
  </si>
  <si>
    <t>2017
S2</t>
  </si>
  <si>
    <r>
      <t>58 - Salário mínimo mensal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</t>
    </r>
  </si>
  <si>
    <r>
      <t>58 - Salario mínimo mensual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  <r>
      <rPr>
        <b/>
        <i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</si>
  <si>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Dados relativos ao 2.º semestre / </t>
    </r>
    <r>
      <rPr>
        <i/>
        <sz val="9"/>
        <rFont val="Arial"/>
        <family val="2"/>
      </rPr>
      <t>Datos se refieren al 2.º semestre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</si>
  <si>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Empregados por conta de outrém. Grupo etário 15-64 anos</t>
    </r>
    <r>
      <rPr>
        <i/>
        <sz val="9"/>
        <rFont val="Arial"/>
        <family val="2"/>
      </rPr>
      <t/>
    </r>
  </si>
  <si>
    <t>61 - Taxa de variação anual do PIB a preços constantes (base = 2011), 2007-2016</t>
  </si>
  <si>
    <t>61 - Tasa de variación anual del PIB a precios constantes (base = 2011), 2007-2016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</si>
  <si>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2016: Dados provisórios /</t>
    </r>
    <r>
      <rPr>
        <i/>
        <sz val="10"/>
        <rFont val="Arial"/>
        <family val="2"/>
      </rPr>
      <t xml:space="preserve"> Datos provisionales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</si>
  <si>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2015 e/y 2016: Dados provisórios /</t>
    </r>
    <r>
      <rPr>
        <i/>
        <sz val="10"/>
        <rFont val="Arial"/>
        <family val="2"/>
      </rPr>
      <t xml:space="preserve"> Datos provisionales</t>
    </r>
  </si>
  <si>
    <r>
      <t xml:space="preserve">62 - PIB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</si>
  <si>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 xml:space="preserve">63 - PIB </t>
    </r>
    <r>
      <rPr>
        <b/>
        <i/>
        <sz val="10"/>
        <rFont val="Arial"/>
        <family val="2"/>
      </rPr>
      <t xml:space="preserve">per capita </t>
    </r>
    <r>
      <rPr>
        <b/>
        <sz val="10"/>
        <rFont val="Arial"/>
        <family val="2"/>
      </rPr>
      <t>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2007-2016</t>
    </r>
  </si>
  <si>
    <r>
      <t xml:space="preserve">PPS / </t>
    </r>
    <r>
      <rPr>
        <i/>
        <sz val="10"/>
        <rFont val="Arial"/>
        <family val="2"/>
      </rPr>
      <t>PPA</t>
    </r>
  </si>
  <si>
    <t>64 - Indicadores de produtividade (UE 28 = 100), 2016</t>
  </si>
  <si>
    <t>64 - Indicadores de productividad (UE 28 = 100), 2016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</si>
  <si>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Dados provisórios / </t>
    </r>
    <r>
      <rPr>
        <i/>
        <sz val="10"/>
        <rFont val="Arial"/>
        <family val="2"/>
      </rPr>
      <t>Datos provisionales</t>
    </r>
  </si>
  <si>
    <t>65 - Dívida das administrações públicas, 2007-2016</t>
  </si>
  <si>
    <t>65 - Deuda de las administraciones públicas, 2007-2016</t>
  </si>
  <si>
    <t>66 - Dívida das administrações públicas, 2016</t>
  </si>
  <si>
    <t>66 - Deuda de las administraciones públicas, 2016</t>
  </si>
  <si>
    <t>67 - Excedente (+) / Défice (-) das administrações públicas, 2007-2016</t>
  </si>
  <si>
    <t>68 - Exportações para a UE 28 no total das exportações, 2007-2016</t>
  </si>
  <si>
    <t>69 - Importações da UE 28 no total das importações, 2007-2016</t>
  </si>
  <si>
    <t>70 - Principais países parceiros, 2016</t>
  </si>
  <si>
    <t>72 - Evolução do saldo da balança comercial total, 2007-2016</t>
  </si>
  <si>
    <t>69 - Importaciones de la UE 28 sobre el total de importaciones, 2007-2016</t>
  </si>
  <si>
    <r>
      <t>71 - Saldo da balança comercial entre Portugal e Espanha, 2007-2016 (1000 milhões €)</t>
    </r>
    <r>
      <rPr>
        <b/>
        <vertAlign val="superscript"/>
        <sz val="10"/>
        <rFont val="Arial"/>
        <family val="2"/>
      </rPr>
      <t>1</t>
    </r>
  </si>
  <si>
    <r>
      <t>71 - Saldo de la balanza comercial entre Portugal y España, 2007-2016 (1000 millones €)</t>
    </r>
    <r>
      <rPr>
        <b/>
        <i/>
        <vertAlign val="superscript"/>
        <sz val="10"/>
        <rFont val="Arial"/>
        <family val="2"/>
      </rPr>
      <t>1</t>
    </r>
  </si>
  <si>
    <r>
      <t>Fonte /</t>
    </r>
    <r>
      <rPr>
        <i/>
        <sz val="10"/>
        <rFont val="Arial"/>
        <family val="2"/>
      </rPr>
      <t xml:space="preserve"> Fuente</t>
    </r>
    <r>
      <rPr>
        <sz val="10"/>
        <rFont val="Arial"/>
        <family val="2"/>
      </rPr>
      <t xml:space="preserve">: Eurostat </t>
    </r>
  </si>
  <si>
    <t xml:space="preserve">                                </t>
  </si>
  <si>
    <t>72 - Evolución del saldo de la balanza comercial total, 2007-2016</t>
  </si>
  <si>
    <r>
      <t xml:space="preserve">1000 milhões / </t>
    </r>
    <r>
      <rPr>
        <i/>
        <sz val="10"/>
        <rFont val="Arial"/>
        <family val="2"/>
      </rPr>
      <t>milliones</t>
    </r>
    <r>
      <rPr>
        <sz val="10"/>
        <rFont val="Arial"/>
        <family val="2"/>
      </rPr>
      <t xml:space="preserve"> €</t>
    </r>
  </si>
  <si>
    <t>73 - Saldo da balança comercial total, 2016</t>
  </si>
  <si>
    <t>73 - Saldo de la balanza comercial total, 2016</t>
  </si>
  <si>
    <r>
      <t>74 - Produtos mais importantes (em valor) nas trocas comerciais entre Portugal e Espanha, 2016</t>
    </r>
    <r>
      <rPr>
        <b/>
        <vertAlign val="superscript"/>
        <sz val="10"/>
        <rFont val="Arial"/>
        <family val="2"/>
      </rPr>
      <t>1</t>
    </r>
  </si>
  <si>
    <r>
      <t>74- Productos más importantes (en valor) en los intercambios comerciales entre Portugal y España, 2016</t>
    </r>
    <r>
      <rPr>
        <b/>
        <i/>
        <vertAlign val="superscript"/>
        <sz val="10"/>
        <color indexed="8"/>
        <rFont val="Arial"/>
        <family val="2"/>
      </rPr>
      <t>1</t>
    </r>
  </si>
  <si>
    <t xml:space="preserve">73 - Obras de ferro fundido, ferro ou aço         </t>
  </si>
  <si>
    <t>15 - Gorduras e óleos animais ou vegetais; produtos da sua dissociação; gorduras alimentícias elaboradas; ceras de origem animal ou vegetal</t>
  </si>
  <si>
    <t>73 - Manufacturas de fundición, de hierro o acero</t>
  </si>
  <si>
    <t>15 - Grasas y aceites animales o vegetales; productos de su desdoblamiento; grasas alimenticias elaboradas; ceras de origen animal o vegetal</t>
  </si>
  <si>
    <t>76 - Produtividade aparente (VAB cf/emprego) da Indústria transformadora, 2015</t>
  </si>
  <si>
    <t>77 - Empresas de Construção por número de empregados, 2015</t>
  </si>
  <si>
    <t>80 - Importação de eletricidade, 2006-2015</t>
  </si>
  <si>
    <t>81 - Importação de gás natural, 2006-2015</t>
  </si>
  <si>
    <t>82 - Principais indústrias (VAB cf), 2015</t>
  </si>
  <si>
    <t>83 - Proporção do VAB a preços base do setor da Construção no total do VAB a preços base, 2016</t>
  </si>
  <si>
    <t>84 - Proporção do VAB a preços base do setor da Contrução no total do VAB a preços base, 2007-2016</t>
  </si>
  <si>
    <r>
      <t xml:space="preserve">75 - População empregada na Indústria </t>
    </r>
    <r>
      <rPr>
        <b/>
        <vertAlign val="superscript"/>
        <sz val="6.5"/>
        <color indexed="8"/>
        <rFont val="Arial"/>
        <family val="2"/>
      </rPr>
      <t>(1) (2)</t>
    </r>
    <r>
      <rPr>
        <b/>
        <sz val="10"/>
        <color indexed="8"/>
        <rFont val="Arial"/>
        <family val="2"/>
      </rPr>
      <t>,</t>
    </r>
    <r>
      <rPr>
        <b/>
        <sz val="6.5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2016</t>
    </r>
  </si>
  <si>
    <t>76 - Produtividad aparente (VAB cf/empleo) de la Industria transformadora, 2015</t>
  </si>
  <si>
    <r>
      <t>78 -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2016</t>
    </r>
  </si>
  <si>
    <r>
      <t>78 - Proporción del VAB a precios básicos del sector de la Industria transformadora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sobre el total del VAB a precios básicos, 2016</t>
    </r>
  </si>
  <si>
    <r>
      <t>79 -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2007-2016</t>
    </r>
  </si>
  <si>
    <r>
      <t>79 - Proporción del VAB a precios básicos del sector de la Industria transformadora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sobre el total del VAB a precios básicos, 2007-2016</t>
    </r>
  </si>
  <si>
    <r>
      <t xml:space="preserve">Fonte / </t>
    </r>
    <r>
      <rPr>
        <i/>
        <sz val="9"/>
        <rFont val="Arial"/>
        <family val="2"/>
      </rPr>
      <t>Source</t>
    </r>
    <r>
      <rPr>
        <sz val="9"/>
        <rFont val="Arial"/>
        <family val="2"/>
      </rPr>
      <t>: Eurostat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</si>
  <si>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2015 e/</t>
    </r>
    <r>
      <rPr>
        <i/>
        <sz val="9"/>
        <rFont val="Arial"/>
        <family val="2"/>
      </rPr>
      <t>y</t>
    </r>
    <r>
      <rPr>
        <sz val="9"/>
        <rFont val="Arial"/>
        <family val="2"/>
      </rPr>
      <t xml:space="preserve"> 2016: Dados provisórios / </t>
    </r>
    <r>
      <rPr>
        <i/>
        <sz val="9"/>
        <rFont val="Arial"/>
        <family val="2"/>
      </rPr>
      <t>Datos provisionales</t>
    </r>
  </si>
  <si>
    <t>82 - Principales industrias manufactureras (VAB cf), 2015</t>
  </si>
  <si>
    <t>83 - Proporción del VAB a precios básicos del sector de la Construcción sobre el total del VAB a precios básicos, 2016</t>
  </si>
  <si>
    <t>84 - Proporción del VAB a precios básicos del sector de la Construcción sobre el total del VAB a precios básicos, 2007-2016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</si>
  <si>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2016: Dados provisórios / </t>
    </r>
    <r>
      <rPr>
        <i/>
        <sz val="9"/>
        <rFont val="Arial"/>
        <family val="2"/>
      </rPr>
      <t>Datos provisionales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</si>
  <si>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2015 e/</t>
    </r>
    <r>
      <rPr>
        <i/>
        <sz val="9"/>
        <rFont val="Arial"/>
        <family val="2"/>
      </rPr>
      <t>y</t>
    </r>
    <r>
      <rPr>
        <sz val="9"/>
        <rFont val="Arial"/>
        <family val="2"/>
      </rPr>
      <t xml:space="preserve"> 2016: Dados provisórios / </t>
    </r>
    <r>
      <rPr>
        <i/>
        <sz val="9"/>
        <rFont val="Arial"/>
        <family val="2"/>
      </rPr>
      <t>Datos provisionales</t>
    </r>
  </si>
  <si>
    <t>88 - Produtividade na cultura do trigo, 2008-2017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</si>
  <si>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Toneladas de peso vivo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</si>
  <si>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Agricultura, na Silvicultura e nas Pescas relativamente ao total da população empregada (15-64 anos).</t>
    </r>
  </si>
  <si>
    <t xml:space="preserve">  Los datos se refieren al % de población ocupada en Agricultura, Silvicultura y Pesca dentro del total de ocupados (15-64 años).</t>
  </si>
  <si>
    <r>
      <t>87 - Produção em aquacultura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</si>
  <si>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89 - Produção de vinho, 2007-2016</t>
    </r>
    <r>
      <rPr>
        <b/>
        <vertAlign val="superscript"/>
        <sz val="10"/>
        <rFont val="Arial"/>
        <family val="2"/>
      </rPr>
      <t>1</t>
    </r>
  </si>
  <si>
    <r>
      <t>89 - Producción de vino, 2007-2016</t>
    </r>
    <r>
      <rPr>
        <b/>
        <i/>
        <vertAlign val="superscript"/>
        <sz val="10"/>
        <rFont val="Arial"/>
        <family val="2"/>
      </rPr>
      <t>1</t>
    </r>
  </si>
  <si>
    <r>
      <t>90 - Cabeças de gado vivo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  <r>
      <rPr>
        <b/>
        <vertAlign val="superscript"/>
        <sz val="10"/>
        <rFont val="Arial"/>
        <family val="2"/>
      </rPr>
      <t>2</t>
    </r>
  </si>
  <si>
    <r>
      <t>90 - Cabezas de ganado vivo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  <r>
      <rPr>
        <b/>
        <i/>
        <vertAlign val="superscript"/>
        <sz val="10"/>
        <rFont val="Arial"/>
        <family val="2"/>
      </rPr>
      <t>2</t>
    </r>
  </si>
  <si>
    <t>95 - Produtividade aparente (VAB cf/emprego) das atividades imobiliárias, 2015</t>
  </si>
  <si>
    <t>96 - Proporção dos custos com o pessoal na produção, 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</si>
  <si>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nos serviços
  relativamente ao total da população empregada (15-64 anos).</t>
    </r>
  </si>
  <si>
    <t xml:space="preserve">  Los datos se refieren al % de la población ocupada en los 
  servicios dentro del total de ocupados (15-64 años).</t>
  </si>
  <si>
    <r>
      <t>93 - Volume de negócios resultante de comércio eletrónico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</si>
  <si>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t>94- Produtividade aparente (VAB cf/emprego) do Comércio, 2015</t>
  </si>
  <si>
    <t>95 - Productividad aparente (VAB cf/empleo) de las actividades inmobiliarias, 2015</t>
  </si>
  <si>
    <t>96 - Proporción de los gastos de personal en la producción, 2015</t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</si>
  <si>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i/>
        <sz val="10"/>
        <rFont val="Arial"/>
        <family val="2"/>
      </rPr>
      <t>Comercio al por mayor y al por menor;
Reparación de vehículos de motor y motocicletas</t>
    </r>
  </si>
  <si>
    <r>
      <t xml:space="preserve">Alojamento, Restauração e similares
</t>
    </r>
    <r>
      <rPr>
        <b/>
        <i/>
        <sz val="10"/>
        <rFont val="Arial"/>
        <family val="2"/>
      </rPr>
      <t>Hosteleria</t>
    </r>
  </si>
  <si>
    <r>
      <t xml:space="preserve">Atividades imobiliárias
</t>
    </r>
    <r>
      <rPr>
        <b/>
        <i/>
        <sz val="10"/>
        <rFont val="Arial"/>
        <family val="2"/>
      </rPr>
      <t>Actividades Inmobiliarias</t>
    </r>
  </si>
  <si>
    <r>
      <t xml:space="preserve">Atividades de consultoria, científicas, técnicas e similares
</t>
    </r>
    <r>
      <rPr>
        <b/>
        <i/>
        <sz val="10"/>
        <rFont val="Arial"/>
        <family val="2"/>
      </rPr>
      <t>Actividades profesionales, científicas y técnicas</t>
    </r>
  </si>
  <si>
    <r>
      <t xml:space="preserve">Atividades administrativas e dos serviços de apoio
</t>
    </r>
    <r>
      <rPr>
        <b/>
        <i/>
        <sz val="10"/>
        <rFont val="Arial"/>
        <family val="2"/>
      </rPr>
      <t>Actividades administrativas y servicios auxiliares</t>
    </r>
  </si>
  <si>
    <t>97 - Volume de vendas por empresa, 2015</t>
  </si>
  <si>
    <t>97 - Volumen de ventas por empresa, 2015</t>
  </si>
  <si>
    <r>
      <t xml:space="preserve">Atividades de consultoria, cientificas, técnicas e similares
</t>
    </r>
    <r>
      <rPr>
        <b/>
        <i/>
        <sz val="10"/>
        <rFont val="Arial"/>
        <family val="2"/>
      </rPr>
      <t>Actividades profesionales, científicas y técnicas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</si>
  <si>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2008: Quebra de série / </t>
    </r>
    <r>
      <rPr>
        <i/>
        <sz val="9"/>
        <rFont val="Arial"/>
        <family val="2"/>
      </rPr>
      <t>Ruptura de serie</t>
    </r>
  </si>
  <si>
    <t>101- Movimento de passageiros nos principais aeroportos, 2016</t>
  </si>
  <si>
    <t>103 - Mercadorias movimentadas nos portos, 2006-2015</t>
  </si>
  <si>
    <t>104 - Mortes em acidentes de viação, 2015</t>
  </si>
  <si>
    <t>101 - Movimiento de pasajeros en los principales aeropuertos, 2016</t>
  </si>
  <si>
    <t>104 - Muertes en accidentes de circulación, 2015</t>
  </si>
  <si>
    <r>
      <t>N.º por milhão /</t>
    </r>
    <r>
      <rPr>
        <b/>
        <i/>
        <sz val="10"/>
        <rFont val="Arial"/>
        <family val="2"/>
      </rPr>
      <t xml:space="preserve"> millión</t>
    </r>
    <r>
      <rPr>
        <b/>
        <sz val="10"/>
        <rFont val="Arial"/>
        <family val="2"/>
      </rPr>
      <t xml:space="preserve"> hab.</t>
    </r>
  </si>
  <si>
    <r>
      <t>105 - Vítimas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em acidentes de viação por 1000 habitantes, 2015</t>
    </r>
  </si>
  <si>
    <r>
      <rPr>
        <vertAlign val="superscript"/>
        <sz val="10"/>
        <color indexed="8"/>
        <rFont val="Arial"/>
        <family val="2"/>
      </rPr>
      <t>1</t>
    </r>
    <r>
      <rPr>
        <sz val="10"/>
        <color indexed="8"/>
        <rFont val="Arial"/>
        <family val="2"/>
      </rPr>
      <t xml:space="preserve"> Inclui mortos e feridos / </t>
    </r>
    <r>
      <rPr>
        <i/>
        <sz val="10"/>
        <color indexed="8"/>
        <rFont val="Arial"/>
        <family val="2"/>
      </rPr>
      <t>Incluye fallecidos y heridos</t>
    </r>
  </si>
  <si>
    <t>106 - Taxa de crescimento das camas em estabelecimentos hoteleiros, 2007-2016</t>
  </si>
  <si>
    <t>107 - Dormidas em estabelecimentos hoteleiros, 2015-2016</t>
  </si>
  <si>
    <t>108 - Taxa de ocupação-cama dos estabelecimentos hoteleiros, 2016</t>
  </si>
  <si>
    <t>111 - Intensidade turística, 2016</t>
  </si>
  <si>
    <t>112 - Taxa de ocupação-cama em estabelecimentos hoteleiros, 2016</t>
  </si>
  <si>
    <t>107 - Pernoctaciones en establecimientos hoteleros, 2015-2016</t>
  </si>
  <si>
    <r>
      <t xml:space="preserve">milhares / </t>
    </r>
    <r>
      <rPr>
        <i/>
        <sz val="10"/>
        <rFont val="Arial"/>
        <family val="2"/>
      </rPr>
      <t>milles</t>
    </r>
  </si>
  <si>
    <r>
      <t xml:space="preserve">Fonte / </t>
    </r>
    <r>
      <rPr>
        <i/>
        <sz val="10"/>
        <color indexed="8"/>
        <rFont val="Arial"/>
        <family val="2"/>
      </rPr>
      <t>Fuente</t>
    </r>
    <r>
      <rPr>
        <sz val="10"/>
        <color indexed="8"/>
        <rFont val="Arial"/>
        <family val="2"/>
      </rPr>
      <t>: Eurostat</t>
    </r>
  </si>
  <si>
    <r>
      <t>109 - Principais nacionalidades dos turistas não residentes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</si>
  <si>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110 - Dormidas de não residentes em estabelecimentos hoteleiros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2007-2016</t>
    </r>
  </si>
  <si>
    <r>
      <t>110 - Pernoctaciones de no residentes en establecimientos hoteleros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2007-2016</t>
    </r>
  </si>
  <si>
    <t>111 - Intensidad turística, 2016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</si>
  <si>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estabelecimentos hoteleiros e similares / </t>
    </r>
    <r>
      <rPr>
        <i/>
        <sz val="9"/>
        <rFont val="Arial"/>
        <family val="2"/>
      </rPr>
      <t>En hoteles y similares</t>
    </r>
  </si>
  <si>
    <r>
      <t>(:) Dado não disponível /</t>
    </r>
    <r>
      <rPr>
        <i/>
        <sz val="9"/>
        <rFont val="Arial"/>
        <family val="2"/>
      </rPr>
      <t xml:space="preserve"> Dato no disponible</t>
    </r>
  </si>
  <si>
    <t>112 - Grado de ocupación por plazas en establecimientos hoteleros, 2016</t>
  </si>
  <si>
    <t>PPS</t>
  </si>
  <si>
    <r>
      <t xml:space="preserve">Paridades de Poder de Compra Padrão / </t>
    </r>
    <r>
      <rPr>
        <i/>
        <sz val="10"/>
        <rFont val="Arial"/>
        <family val="2"/>
      </rPr>
      <t>Paridades de Poder Adquisitivo</t>
    </r>
  </si>
  <si>
    <r>
      <t xml:space="preserve">Tonelada equivalente a dióxido de carbono / </t>
    </r>
    <r>
      <rPr>
        <i/>
        <sz val="10"/>
        <rFont val="Arial"/>
        <family val="2"/>
      </rPr>
      <t>Tonelada de dióxido de carbono equivalente</t>
    </r>
  </si>
  <si>
    <t>VAB</t>
  </si>
  <si>
    <r>
      <t xml:space="preserve">Valor Acrescentado Bruto / </t>
    </r>
    <r>
      <rPr>
        <i/>
        <sz val="10"/>
        <rFont val="Arial"/>
        <family val="2"/>
      </rPr>
      <t>Valor Añadido Bruto</t>
    </r>
  </si>
  <si>
    <r>
      <t xml:space="preserve">Valor Acrescentado Bruto a custo de factores / </t>
    </r>
    <r>
      <rPr>
        <i/>
        <sz val="10"/>
        <rFont val="Arial"/>
        <family val="2"/>
      </rPr>
      <t>Valor Añadido Bruto a coste de factores</t>
    </r>
  </si>
  <si>
    <r>
      <t>UE</t>
    </r>
    <r>
      <rPr>
        <b/>
        <sz val="10"/>
        <rFont val="Arial"/>
        <family val="2"/>
      </rPr>
      <t xml:space="preserve"> 28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</si>
  <si>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2014 e/</t>
    </r>
    <r>
      <rPr>
        <i/>
        <sz val="9"/>
        <rFont val="Arial"/>
        <family val="2"/>
      </rPr>
      <t>y</t>
    </r>
    <r>
      <rPr>
        <sz val="9"/>
        <rFont val="Arial"/>
        <family val="2"/>
      </rPr>
      <t xml:space="preserve"> 2015: Dados provisórios / </t>
    </r>
    <r>
      <rPr>
        <i/>
        <sz val="9"/>
        <rFont val="Arial"/>
        <family val="2"/>
      </rPr>
      <t>Datos provisionales</t>
    </r>
  </si>
  <si>
    <r>
      <rPr>
        <vertAlign val="superscript"/>
        <sz val="9"/>
        <rFont val="Arial"/>
        <family val="2"/>
      </rPr>
      <t xml:space="preserve">2 </t>
    </r>
    <r>
      <rPr>
        <sz val="9"/>
        <rFont val="Arial"/>
        <family val="2"/>
      </rPr>
      <t>2006, 2007 e 2015: Dados não disponíveis; 2008-2014: Dados provisórios</t>
    </r>
  </si>
  <si>
    <r>
      <t>59 - Estrutura do nível de instrução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dos empregados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2016</t>
    </r>
  </si>
  <si>
    <r>
      <t>59 - Estructura del nivel de formación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del total de ocupados</t>
    </r>
    <r>
      <rPr>
        <b/>
        <i/>
        <vertAlign val="superscript"/>
        <sz val="10"/>
        <rFont val="Arial"/>
        <family val="2"/>
      </rPr>
      <t>2</t>
    </r>
    <r>
      <rPr>
        <b/>
        <i/>
        <sz val="10"/>
        <rFont val="Arial"/>
        <family val="2"/>
      </rPr>
      <t>, 2016</t>
    </r>
  </si>
  <si>
    <r>
      <t>60 - Empregados estrangeiros no total de 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</si>
  <si>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60 - Ocupados extranjeros sobre el total de empleo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</si>
  <si>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 xml:space="preserve">92 - População empregada nos Serviços </t>
    </r>
    <r>
      <rPr>
        <b/>
        <vertAlign val="superscript"/>
        <sz val="6.5"/>
        <color indexed="8"/>
        <rFont val="Arial"/>
        <family val="2"/>
      </rPr>
      <t>(1) (2)</t>
    </r>
    <r>
      <rPr>
        <b/>
        <sz val="10"/>
        <color indexed="8"/>
        <rFont val="Arial"/>
        <family val="2"/>
      </rPr>
      <t>,</t>
    </r>
    <r>
      <rPr>
        <b/>
        <sz val="6.5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2016</t>
    </r>
  </si>
  <si>
    <t>94 - Produtividad aparente (VAB cf/empleo) del Comercio, 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</si>
  <si>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indústria relativamente ao total da população empregada (15 - 64 anos). </t>
    </r>
  </si>
  <si>
    <t>86 - Capturas de peixe, 2016</t>
  </si>
  <si>
    <r>
      <t>85 - População empregada na Agricultura, silvicultura e pesca</t>
    </r>
    <r>
      <rPr>
        <b/>
        <vertAlign val="superscript"/>
        <sz val="10"/>
        <color indexed="8"/>
        <rFont val="Arial"/>
        <family val="2"/>
      </rPr>
      <t>1</t>
    </r>
    <r>
      <rPr>
        <b/>
        <sz val="10"/>
        <color indexed="8"/>
        <rFont val="Arial"/>
        <family val="2"/>
      </rPr>
      <t>, 2016</t>
    </r>
  </si>
  <si>
    <r>
      <t xml:space="preserve">Alemanha / </t>
    </r>
    <r>
      <rPr>
        <i/>
        <sz val="10"/>
        <color indexed="8"/>
        <rFont val="Arial"/>
        <family val="2"/>
      </rPr>
      <t>Alemania</t>
    </r>
  </si>
  <si>
    <r>
      <rPr>
        <i/>
        <sz val="10"/>
        <color indexed="8"/>
        <rFont val="Arial"/>
        <family val="2"/>
      </rPr>
      <t xml:space="preserve">Alemania </t>
    </r>
    <r>
      <rPr>
        <sz val="10"/>
        <color indexed="8"/>
        <rFont val="Arial"/>
        <family val="2"/>
      </rPr>
      <t>/ Alemanha</t>
    </r>
  </si>
  <si>
    <r>
      <t xml:space="preserve">Espanha / </t>
    </r>
    <r>
      <rPr>
        <i/>
        <sz val="10"/>
        <color indexed="8"/>
        <rFont val="Arial"/>
        <family val="2"/>
      </rPr>
      <t>España</t>
    </r>
  </si>
  <si>
    <r>
      <rPr>
        <i/>
        <sz val="10"/>
        <color indexed="8"/>
        <rFont val="Arial"/>
        <family val="2"/>
      </rPr>
      <t xml:space="preserve">Francia </t>
    </r>
    <r>
      <rPr>
        <sz val="10"/>
        <color indexed="8"/>
        <rFont val="Arial"/>
        <family val="2"/>
      </rPr>
      <t>/ França</t>
    </r>
  </si>
  <si>
    <r>
      <t xml:space="preserve">França / </t>
    </r>
    <r>
      <rPr>
        <i/>
        <sz val="10"/>
        <color indexed="8"/>
        <rFont val="Arial"/>
        <family val="2"/>
      </rPr>
      <t>Francia</t>
    </r>
  </si>
  <si>
    <r>
      <rPr>
        <i/>
        <sz val="10"/>
        <color indexed="8"/>
        <rFont val="Arial"/>
        <family val="2"/>
      </rPr>
      <t xml:space="preserve">Países Bajos </t>
    </r>
    <r>
      <rPr>
        <sz val="10"/>
        <color indexed="8"/>
        <rFont val="Arial"/>
        <family val="2"/>
      </rPr>
      <t>/ Países Baixos</t>
    </r>
  </si>
  <si>
    <r>
      <rPr>
        <i/>
        <sz val="10"/>
        <color indexed="8"/>
        <rFont val="Arial"/>
        <family val="2"/>
      </rPr>
      <t xml:space="preserve">EEUU </t>
    </r>
    <r>
      <rPr>
        <sz val="10"/>
        <color indexed="8"/>
        <rFont val="Arial"/>
        <family val="2"/>
      </rPr>
      <t>/ EUA</t>
    </r>
  </si>
  <si>
    <r>
      <rPr>
        <i/>
        <sz val="10"/>
        <color indexed="8"/>
        <rFont val="Arial"/>
        <family val="2"/>
      </rPr>
      <t xml:space="preserve">Suecia </t>
    </r>
    <r>
      <rPr>
        <sz val="10"/>
        <color indexed="8"/>
        <rFont val="Arial"/>
        <family val="2"/>
      </rPr>
      <t>/ Suécia</t>
    </r>
  </si>
  <si>
    <r>
      <t xml:space="preserve">EUA / </t>
    </r>
    <r>
      <rPr>
        <i/>
        <sz val="10"/>
        <color indexed="8"/>
        <rFont val="Arial"/>
        <family val="2"/>
      </rPr>
      <t>EEUU</t>
    </r>
  </si>
  <si>
    <r>
      <rPr>
        <i/>
        <sz val="10"/>
        <rFont val="Arial"/>
        <family val="2"/>
      </rPr>
      <t xml:space="preserve">Rusia </t>
    </r>
    <r>
      <rPr>
        <sz val="10"/>
        <rFont val="Arial"/>
        <family val="2"/>
      </rPr>
      <t>/ Russia</t>
    </r>
  </si>
  <si>
    <r>
      <t xml:space="preserve">Italia </t>
    </r>
    <r>
      <rPr>
        <sz val="10"/>
        <color indexed="8"/>
        <rFont val="Arial"/>
        <family val="2"/>
      </rPr>
      <t>/</t>
    </r>
    <r>
      <rPr>
        <i/>
        <sz val="10"/>
        <color indexed="8"/>
        <rFont val="Arial"/>
        <family val="2"/>
      </rPr>
      <t xml:space="preserve"> </t>
    </r>
    <r>
      <rPr>
        <sz val="10"/>
        <color indexed="8"/>
        <rFont val="Arial"/>
        <family val="2"/>
      </rPr>
      <t>Itália</t>
    </r>
  </si>
  <si>
    <r>
      <t>Suiza y Liechtenstein</t>
    </r>
    <r>
      <rPr>
        <sz val="10"/>
        <color indexed="8"/>
        <rFont val="Arial"/>
        <family val="2"/>
      </rPr>
      <t xml:space="preserve"> /</t>
    </r>
    <r>
      <rPr>
        <i/>
        <sz val="10"/>
        <color indexed="8"/>
        <rFont val="Arial"/>
        <family val="2"/>
      </rPr>
      <t xml:space="preserve"> </t>
    </r>
    <r>
      <rPr>
        <sz val="10"/>
        <color indexed="8"/>
        <rFont val="Arial"/>
        <family val="2"/>
      </rPr>
      <t>Suíça e Liechtenstein</t>
    </r>
  </si>
  <si>
    <r>
      <rPr>
        <sz val="10"/>
        <color indexed="8"/>
        <rFont val="Arial"/>
        <family val="2"/>
      </rPr>
      <t>Países Baixos /</t>
    </r>
    <r>
      <rPr>
        <i/>
        <sz val="10"/>
        <color indexed="8"/>
        <rFont val="Arial"/>
        <family val="2"/>
      </rPr>
      <t xml:space="preserve"> Países Bajos</t>
    </r>
  </si>
  <si>
    <r>
      <t>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eq</t>
    </r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</si>
  <si>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eq</t>
    </r>
  </si>
  <si>
    <t>t</t>
  </si>
  <si>
    <r>
      <t>%</t>
    </r>
    <r>
      <rPr>
        <b/>
        <vertAlign val="superscript"/>
        <sz val="10"/>
        <rFont val="Arial"/>
        <family val="2"/>
      </rPr>
      <t>2</t>
    </r>
  </si>
  <si>
    <r>
      <t xml:space="preserve">1000 milhões / </t>
    </r>
    <r>
      <rPr>
        <i/>
        <sz val="10"/>
        <rFont val="Arial"/>
        <family val="2"/>
      </rPr>
      <t>millones</t>
    </r>
    <r>
      <rPr>
        <sz val="10"/>
        <rFont val="Arial"/>
        <family val="2"/>
      </rPr>
      <t xml:space="preserve"> €</t>
    </r>
  </si>
  <si>
    <r>
      <t>Milhões /</t>
    </r>
    <r>
      <rPr>
        <i/>
        <sz val="10"/>
        <rFont val="Arial"/>
        <family val="2"/>
      </rPr>
      <t xml:space="preserve"> Millones</t>
    </r>
    <r>
      <rPr>
        <sz val="10"/>
        <rFont val="Arial"/>
        <family val="2"/>
      </rPr>
      <t xml:space="preserve"> m</t>
    </r>
    <r>
      <rPr>
        <vertAlign val="superscript"/>
        <sz val="10"/>
        <rFont val="Arial"/>
        <family val="2"/>
      </rPr>
      <t>3</t>
    </r>
  </si>
  <si>
    <r>
      <t xml:space="preserve">t </t>
    </r>
    <r>
      <rPr>
        <b/>
        <vertAlign val="superscript"/>
        <sz val="10"/>
        <rFont val="Arial"/>
        <family val="2"/>
      </rPr>
      <t>1</t>
    </r>
  </si>
  <si>
    <r>
      <t xml:space="preserve">t </t>
    </r>
    <r>
      <rPr>
        <b/>
        <vertAlign val="superscript"/>
        <sz val="10"/>
        <rFont val="Arial"/>
        <family val="2"/>
      </rPr>
      <t>2</t>
    </r>
  </si>
  <si>
    <t>kg/ha</t>
  </si>
  <si>
    <t>1000 t</t>
  </si>
  <si>
    <t>t/hab.</t>
  </si>
  <si>
    <t xml:space="preserve">Região Autónoma da Madeira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</si>
  <si>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medio de horas habitualmente trabalhadas por semana
  </t>
    </r>
    <r>
      <rPr>
        <i/>
        <sz val="9"/>
        <rFont val="Arial"/>
        <family val="2"/>
      </rPr>
      <t>Número médio de horas habitualmente trabajadas por semana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</si>
  <si>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2011: Quebra de série / </t>
    </r>
    <r>
      <rPr>
        <i/>
        <sz val="10"/>
        <rFont val="Arial"/>
        <family val="2"/>
      </rPr>
      <t>Ruptura de serie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</si>
  <si>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Luxemburgo e Bulgária tiveram os valores mais elevado e mais baixo da UE neste período.</t>
    </r>
  </si>
  <si>
    <t xml:space="preserve">  Luxemburgo y Bulgaria tuvieron los valores más elevados y más bajo de la UE en este período.</t>
  </si>
  <si>
    <r>
      <t>91 - Área dedicada a agricultura biológica no total da SAU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2007-2016</t>
    </r>
  </si>
  <si>
    <r>
      <t>91 - Area dedicada a agricultura biológica en el total de la SAU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2007-2016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</si>
  <si>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Superfície agrícola utilizada / </t>
    </r>
    <r>
      <rPr>
        <i/>
        <sz val="10"/>
        <rFont val="Arial"/>
        <family val="2"/>
      </rPr>
      <t>Superficie agrícola utilizada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</si>
  <si>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2010: Dado estimado /</t>
    </r>
    <r>
      <rPr>
        <i/>
        <sz val="9"/>
        <rFont val="Arial"/>
        <family val="2"/>
      </rPr>
      <t xml:space="preserve"> Dato estimado</t>
    </r>
  </si>
  <si>
    <r>
      <t>milhares/</t>
    </r>
    <r>
      <rPr>
        <i/>
        <sz val="10"/>
        <rFont val="Arial"/>
        <family val="2"/>
      </rPr>
      <t xml:space="preserve">miles </t>
    </r>
    <r>
      <rPr>
        <sz val="10"/>
        <rFont val="Arial"/>
        <family val="2"/>
      </rPr>
      <t>€</t>
    </r>
  </si>
  <si>
    <t>SAU</t>
  </si>
  <si>
    <r>
      <t xml:space="preserve">Superfície Agrícola Utilizada / </t>
    </r>
    <r>
      <rPr>
        <i/>
        <sz val="10"/>
        <rFont val="Arial"/>
        <family val="2"/>
      </rPr>
      <t>Superficie Agrícola Utilizada</t>
    </r>
  </si>
  <si>
    <r>
      <t>43 - População em risco de pobreza ou exclusão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</si>
  <si>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43 - Población en riesgo de pobreza o exclusión social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</si>
  <si>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Após transferências sociais / </t>
    </r>
    <r>
      <rPr>
        <i/>
        <sz val="9"/>
        <rFont val="Arial"/>
        <family val="2"/>
      </rPr>
      <t>Después de transferencias sociales</t>
    </r>
  </si>
  <si>
    <r>
      <t>44 - População jovem (15-29 anos) em risco de pobreza ou exclusão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</si>
  <si>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44 - Población joven (15-29 años) en riesgo de pobreza o exclusión social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</si>
  <si>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24 - Edad media de las madres al nacimiento del 1er hijo, 2006-2015</t>
  </si>
  <si>
    <t>31 - Salud autopercibida, 2015</t>
  </si>
  <si>
    <t>80 - Importaciones de electricidad, 2006-2015</t>
  </si>
  <si>
    <t>81 - Importaciones de gas natural, 2006-2015</t>
  </si>
  <si>
    <t>86 - Capturas pesqueras, 2016</t>
  </si>
  <si>
    <r>
      <t>87 - Producción acuícola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</si>
  <si>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r>
      <t>93 - Facturación del comercio electrónico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</si>
  <si>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103 - Mercancías manipuladas en puertos, 2006-2015</t>
  </si>
  <si>
    <r>
      <t>105 - Víctimas</t>
    </r>
    <r>
      <rPr>
        <b/>
        <i/>
        <vertAlign val="superscript"/>
        <sz val="10"/>
        <rFont val="Arial"/>
        <family val="2"/>
      </rPr>
      <t xml:space="preserve">1 </t>
    </r>
    <r>
      <rPr>
        <b/>
        <i/>
        <sz val="10"/>
        <rFont val="Arial"/>
        <family val="2"/>
      </rPr>
      <t>de accidentes de circulación por 1000 habitantes, 2015</t>
    </r>
  </si>
  <si>
    <t>106 - Crecimiento del número de camas en establecimientos hoteleros, 2007-2016</t>
  </si>
  <si>
    <t>108 - Grado de ocupación de camas en establecimientos hoteleros, 2016</t>
  </si>
  <si>
    <t>88 - Productividad en el cultivo del trigo, 2008-2017</t>
  </si>
  <si>
    <r>
      <t>75 - Empleo en la Industria</t>
    </r>
    <r>
      <rPr>
        <b/>
        <i/>
        <vertAlign val="superscript"/>
        <sz val="6.5"/>
        <rFont val="Arial"/>
        <family val="2"/>
      </rPr>
      <t xml:space="preserve"> (1) (2)</t>
    </r>
    <r>
      <rPr>
        <b/>
        <i/>
        <sz val="10"/>
        <rFont val="Arial"/>
        <family val="2"/>
      </rPr>
      <t>, 2016</t>
    </r>
  </si>
  <si>
    <r>
      <t>85 - Empleo en Agricultura, silvicultura y pesca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</si>
  <si>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>99 - Transporte rodoviário mercadorias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2007-2016</t>
    </r>
  </si>
  <si>
    <r>
      <t>99 - Transporte de mercancías por carretera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2007-2016</t>
    </r>
  </si>
  <si>
    <t>100 - Transporte ferroviário de mercadorias, 2006-2015</t>
  </si>
  <si>
    <r>
      <t xml:space="preserve">92 - Empleo en los Servicios </t>
    </r>
    <r>
      <rPr>
        <b/>
        <i/>
        <vertAlign val="superscript"/>
        <sz val="6.5"/>
        <rFont val="Arial"/>
        <family val="2"/>
      </rPr>
      <t>(1) (2)</t>
    </r>
    <r>
      <rPr>
        <b/>
        <i/>
        <sz val="10"/>
        <rFont val="Arial"/>
        <family val="2"/>
      </rPr>
      <t>, 2016</t>
    </r>
  </si>
  <si>
    <t>19 - Tasas brutas de natalidad y mortalidad, 2007-2016</t>
  </si>
  <si>
    <t>28 - Abandono escolar temprano (población entre 18 y 24 años), 2007-2016</t>
  </si>
  <si>
    <r>
      <t>29 - Taxa de escolaridade do nível de ensino superior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(população de 30 a 34 anos), 2007-2016</t>
    </r>
  </si>
  <si>
    <r>
      <t>29 - Población con estudios superiores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(población de 30 a 34 años), 2007-2016</t>
    </r>
  </si>
  <si>
    <r>
      <t>30 - Población (25-64 años) con nivel de educación media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</si>
  <si>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35 - Gasto en protección social, 2006-2015</t>
  </si>
  <si>
    <r>
      <t>42 - Renta disponible ajustada bruta de los hogares per cápita</t>
    </r>
    <r>
      <rPr>
        <b/>
        <i/>
        <vertAlign val="superscript"/>
        <sz val="10"/>
        <rFont val="Arial"/>
        <family val="2"/>
      </rPr>
      <t>2</t>
    </r>
    <r>
      <rPr>
        <b/>
        <i/>
        <sz val="10"/>
        <rFont val="Arial"/>
        <family val="2"/>
      </rPr>
      <t xml:space="preserve"> en PPA, 2016</t>
    </r>
  </si>
  <si>
    <r>
      <t>62 - PIB per cápita en PPA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</si>
  <si>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>41 - Gasto en consumo final de los hogares per cápita en PPA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2007-2016</t>
    </r>
    <r>
      <rPr>
        <b/>
        <i/>
        <vertAlign val="superscript"/>
        <sz val="10"/>
        <rFont val="Arial"/>
        <family val="2"/>
      </rPr>
      <t>2</t>
    </r>
  </si>
  <si>
    <r>
      <t>63 - PIB per cápita en PPA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2007-2016</t>
    </r>
  </si>
  <si>
    <t>67 - Superávit (+) / Déficit (-) de las administraciones públicas, 2007-2016</t>
  </si>
  <si>
    <t>68 - Exportaciones a la UE 28 sobre el total de las exportaciones, 2007-2016</t>
  </si>
  <si>
    <t>70 - Principales países de intercambio comercial, 2016</t>
  </si>
  <si>
    <t>EXPORT - PT</t>
  </si>
  <si>
    <t>IMPORT - PT</t>
  </si>
  <si>
    <t>Exportaciones</t>
  </si>
  <si>
    <r>
      <rPr>
        <sz val="10"/>
        <rFont val="Arial"/>
        <family val="2"/>
      </rPr>
      <t>milhares/</t>
    </r>
    <r>
      <rPr>
        <i/>
        <sz val="10"/>
        <rFont val="Arial"/>
        <family val="2"/>
      </rPr>
      <t>milles</t>
    </r>
    <r>
      <rPr>
        <sz val="10"/>
        <rFont val="Arial"/>
        <family val="2"/>
      </rPr>
      <t xml:space="preserve"> €</t>
    </r>
  </si>
  <si>
    <t>Importaciones</t>
  </si>
  <si>
    <t>milhares €</t>
  </si>
  <si>
    <t>SPAIN</t>
  </si>
  <si>
    <r>
      <t xml:space="preserve">Alemanha / </t>
    </r>
    <r>
      <rPr>
        <i/>
        <sz val="10"/>
        <rFont val="Arial"/>
        <family val="2"/>
      </rPr>
      <t>Alemania</t>
    </r>
  </si>
  <si>
    <t>FRANCE</t>
  </si>
  <si>
    <t>GERMANY (incl DD from 1991)</t>
  </si>
  <si>
    <t>UNITED KINGDOM</t>
  </si>
  <si>
    <t>ITALY</t>
  </si>
  <si>
    <t>UNITED STATES</t>
  </si>
  <si>
    <t>NETHERLANDS</t>
  </si>
  <si>
    <t>CHINA (PEOPLE'S REPUBLIC OF)</t>
  </si>
  <si>
    <t>ANGOLA</t>
  </si>
  <si>
    <t>BELGIUM (and LUXBG -&gt; 1998)</t>
  </si>
  <si>
    <r>
      <t xml:space="preserve">Federação Russa / </t>
    </r>
    <r>
      <rPr>
        <i/>
        <sz val="10"/>
        <rFont val="Arial"/>
        <family val="2"/>
      </rPr>
      <t>Federación Rusa</t>
    </r>
  </si>
  <si>
    <t>RUSSIAN FEDERATION (RUSSIA)</t>
  </si>
  <si>
    <t>MOROCCO</t>
  </si>
  <si>
    <t>BRAZIL</t>
  </si>
  <si>
    <t>EXPORT - ES</t>
  </si>
  <si>
    <t>IMPORT - ES</t>
  </si>
  <si>
    <r>
      <t>França /</t>
    </r>
    <r>
      <rPr>
        <i/>
        <sz val="10"/>
        <rFont val="Arial"/>
        <family val="2"/>
      </rPr>
      <t xml:space="preserve"> Francia</t>
    </r>
  </si>
  <si>
    <r>
      <t>Alemanha /</t>
    </r>
    <r>
      <rPr>
        <i/>
        <sz val="10"/>
        <rFont val="Arial"/>
        <family val="2"/>
      </rPr>
      <t xml:space="preserve"> Alemania</t>
    </r>
  </si>
  <si>
    <r>
      <t>Itália /</t>
    </r>
    <r>
      <rPr>
        <i/>
        <sz val="10"/>
        <rFont val="Arial"/>
        <family val="2"/>
      </rPr>
      <t xml:space="preserve"> Italia</t>
    </r>
  </si>
  <si>
    <t>PORTUGAL</t>
  </si>
  <si>
    <r>
      <t xml:space="preserve">Marrocos / </t>
    </r>
    <r>
      <rPr>
        <i/>
        <sz val="10"/>
        <rFont val="Arial"/>
        <family val="2"/>
      </rPr>
      <t>Marruecos</t>
    </r>
  </si>
  <si>
    <r>
      <t xml:space="preserve">Turquia / </t>
    </r>
    <r>
      <rPr>
        <i/>
        <sz val="10"/>
        <rFont val="Arial"/>
        <family val="2"/>
      </rPr>
      <t>Turquía</t>
    </r>
  </si>
  <si>
    <t>TURKEY</t>
  </si>
  <si>
    <t>77 - Empresas de la Construcción según número de empleados, 2015</t>
  </si>
  <si>
    <t>100 - Transporte ferroviário de mercancías, 2006-2015</t>
  </si>
  <si>
    <t>101 - Movimento de passageiros nos aeroportos, 2007-2016</t>
  </si>
  <si>
    <t>101 - Movimiento de pasajeros en aeropuertos, 2007-2016</t>
  </si>
  <si>
    <r>
      <t>109 - Principales nacionalidades de procedencia de turistas no residentes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</si>
  <si>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 xml:space="preserve">  Niveles 3 y 4 de la clasificación ISCED (enseñanza secundaria y postsecundaria no superior)</t>
  </si>
  <si>
    <t xml:space="preserve">  2006, 2007 y 2015: Datos no disponibles; 2008-2014: Datos provisionales</t>
  </si>
  <si>
    <r>
      <t xml:space="preserve">Fonte: Dados nacionais / </t>
    </r>
    <r>
      <rPr>
        <i/>
        <sz val="10"/>
        <rFont val="Arial"/>
        <family val="2"/>
      </rPr>
      <t>Fuente: Datos nacionales</t>
    </r>
  </si>
  <si>
    <r>
      <t xml:space="preserve">(:) Dado não disponível / </t>
    </r>
    <r>
      <rPr>
        <i/>
        <sz val="9"/>
        <rFont val="Arial"/>
        <family val="2"/>
      </rPr>
      <t xml:space="preserve">Dato no disponible 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</si>
  <si>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Por n.º de dormidas de não residentes em estabelecimentos hoteleiros 
  </t>
    </r>
    <r>
      <rPr>
        <i/>
        <sz val="9"/>
        <rFont val="Arial"/>
        <family val="2"/>
      </rPr>
      <t>Por n.º de pernoctaciones de no residentes alojados en establecimientos hoteleros</t>
    </r>
  </si>
  <si>
    <t>29 - Taxa de escolaridade do nível de ensino superior1 (população de 30 a 34 anos), 2007-2016</t>
  </si>
  <si>
    <t>30 - População (25-64 anos) com nível de escolaridade média1, 2016</t>
  </si>
  <si>
    <t>50 - Horas trabalhadas a tempo inteiro, 20161</t>
  </si>
  <si>
    <t>89 - Produção de vinho, 2007-20161</t>
  </si>
  <si>
    <t>41 - Gasto en consumo final de los hogares per cápita en PPA1, 2007-20162</t>
  </si>
  <si>
    <t>89 - Producción de vino, 2007-20161</t>
  </si>
  <si>
    <t>Território e Ambiente</t>
  </si>
  <si>
    <t>População</t>
  </si>
  <si>
    <t>Educação e Cultura</t>
  </si>
  <si>
    <t>Saúde e Proteção Social</t>
  </si>
  <si>
    <t>Condições de Vida</t>
  </si>
  <si>
    <t>Tecnologia</t>
  </si>
  <si>
    <t>Mercado de Trabalho</t>
  </si>
  <si>
    <t>Contas Nacionais</t>
  </si>
  <si>
    <t>Comércio Internacional de Bens</t>
  </si>
  <si>
    <t>Indústria, Construção e Energia</t>
  </si>
  <si>
    <t>Agricultura e Pescas</t>
  </si>
  <si>
    <t>Serviços</t>
  </si>
  <si>
    <t>Transportes</t>
  </si>
  <si>
    <t>Turismo</t>
  </si>
  <si>
    <t>40 - Comparação do nível de preços, 2016</t>
  </si>
  <si>
    <t>43 - População em risco de pobreza ou exclusão social, 2016</t>
  </si>
  <si>
    <t>44 - População jovem (15-29 anos) em risco de pobreza ou exclusão social, 2016</t>
  </si>
  <si>
    <t>49 - Horas trabalhadas a tempo inteiro, 2008-2016</t>
  </si>
  <si>
    <t>51 - Horas trabalhadas a tempo parcial, 2016</t>
  </si>
  <si>
    <t>52 - População empregada a tempo parcial, 2016</t>
  </si>
  <si>
    <t>54 - Taxa de desemprego, 2016</t>
  </si>
  <si>
    <t>55 - Taxa de desemprego, 2016</t>
  </si>
  <si>
    <t>56 - Taxa de desemprego, 2016</t>
  </si>
  <si>
    <t>57 - Salário mínimo mensal</t>
  </si>
  <si>
    <t>59 - Estrutura do nível de instrução dos empregados, 2016</t>
  </si>
  <si>
    <t>60 - Empregados estrangeiros no total de emprego, 2016</t>
  </si>
  <si>
    <t>63 - PIB per capita em PPS, 2007-2016</t>
  </si>
  <si>
    <t>71 - Saldo da balança comercial entre Portugal e Espanha, 2007-2016 (1000 milhões €)</t>
  </si>
  <si>
    <t>74 - Produtos mais importantes (em valor) nas trocas comerciais entre Portugal e Espanha, 2016</t>
  </si>
  <si>
    <t>75 - População empregada na Indústria, 2016</t>
  </si>
  <si>
    <t>78 - Proporção do VAB a preços base do setor da Indústria transformadora no total do VAB a preços base, 2016</t>
  </si>
  <si>
    <t>79 - Proporção do VAB a preços base do setor da Indústria transformadora no total do VAB a preços base, 2007-2016</t>
  </si>
  <si>
    <t>85 - População empregada na Agricultura, silvicultura e pesca, 2016</t>
  </si>
  <si>
    <t>87 - Produção em aquacultura, 2015</t>
  </si>
  <si>
    <t>90 - Cabeças de gado vivo, 20162</t>
  </si>
  <si>
    <t>91 - Área dedicada a agricultura biológica no total da SAU, 2007-2016</t>
  </si>
  <si>
    <t>92 - População empregada nos Serviços, 2016</t>
  </si>
  <si>
    <t>93 - Volume de negócios resultante de comércio eletrónico, 2016</t>
  </si>
  <si>
    <t>98 - Novas empresas no setor do Comércio</t>
  </si>
  <si>
    <t>99 - Transporte rodoviário mercadorias, 2007-2016</t>
  </si>
  <si>
    <t>105 - Vítimas em acidentes de viação por 1000 habitantes, 2015</t>
  </si>
  <si>
    <t>109 - Principais nacionalidades dos turistas não residentes, 2016</t>
  </si>
  <si>
    <t>110 - Dormidas de não residentes em estabelecimentos hoteleiros, 2007-2016</t>
  </si>
  <si>
    <t>Territorio y Medio Ambiente</t>
  </si>
  <si>
    <t>Población</t>
  </si>
  <si>
    <t>Educación y Cultura</t>
  </si>
  <si>
    <t>Salud y Protección Social</t>
  </si>
  <si>
    <t>Condiciones de Vida</t>
  </si>
  <si>
    <t>Tecnología</t>
  </si>
  <si>
    <t>Mercado Laboral</t>
  </si>
  <si>
    <t>Cuentas Nacionales</t>
  </si>
  <si>
    <t>Comercio Exterior de Biennes</t>
  </si>
  <si>
    <t>Industria, Construcción y Energía</t>
  </si>
  <si>
    <t>Agricultura y Pesca</t>
  </si>
  <si>
    <t>Servicios</t>
  </si>
  <si>
    <t>Transportes y Comunicaciones</t>
  </si>
  <si>
    <t>29 - Población con estudios superiores (población de 30 a 34 años), 2007-2016</t>
  </si>
  <si>
    <t>30 - Población (25-64 años) con nivel de educación media, 2016</t>
  </si>
  <si>
    <t>40 - Comparación del nivel de precios, 2016</t>
  </si>
  <si>
    <t>42 - Renta disponible ajustada bruta de los hogares per cápita en PPA, 2016</t>
  </si>
  <si>
    <t>43 - Población en riesgo de pobreza o exclusión social, 2016</t>
  </si>
  <si>
    <t>41 - Despesa do consumo final das famílias per capita em PPS, 2007-20162</t>
  </si>
  <si>
    <t>42 - Rendimento real bruto disponível das famílias per capita em PPS, 2016</t>
  </si>
  <si>
    <t>44 - Población joven (15-29 años) en riesgo de pobreza o exclusión social, 2016</t>
  </si>
  <si>
    <t>49 - Horas trabajadas a tiempo completo, 2008-2016</t>
  </si>
  <si>
    <t>50 - Horas trabajadas a tiempo completo, 2016</t>
  </si>
  <si>
    <t>51 - Horas trabajadas a tiempo parcial, 2016</t>
  </si>
  <si>
    <t>52 - Población ocupada a tiempo parcial, 2016</t>
  </si>
  <si>
    <t>54 - Tasa de paro, 2016</t>
  </si>
  <si>
    <t>55 - Tasa de paro, 2016</t>
  </si>
  <si>
    <t>56 - Tasa de paro, 2016</t>
  </si>
  <si>
    <t>57 - Salario mínimo mensual</t>
  </si>
  <si>
    <t>58 - Salario mínimo mensual, 20172</t>
  </si>
  <si>
    <t>59 - Estructura del nivel de formación del total de ocupados, 2016</t>
  </si>
  <si>
    <t>58 - Salário mínimo mensal, 2017</t>
  </si>
  <si>
    <t>60 - Ocupados extranjeros sobre el total de empleo, 2016</t>
  </si>
  <si>
    <t>62 - PIB per cápita en PPA, 2016</t>
  </si>
  <si>
    <t>63 - PIB per cápita en PPA, 2007-2016</t>
  </si>
  <si>
    <t>71 - Saldo de la balanza comercial entre Portugal y España, 2007-2016 (1000 millones €)</t>
  </si>
  <si>
    <t>74- Productos más importantes (en valor) en los intercambios comerciales entre Portugal y España, 2016</t>
  </si>
  <si>
    <t>75 - Empleo en la Industria, 2016</t>
  </si>
  <si>
    <t>78 - Proporción del VAB a precios básicos del sector de la Industria transformadora sobre el total del VAB a precios básicos, 2016</t>
  </si>
  <si>
    <t>79 - Proporción del VAB a precios básicos del sector de la Industria transformadora sobre el total del VAB a precios básicos, 2007-2016</t>
  </si>
  <si>
    <t>85 - Empleo en Agricultura, silvicultura y pesca, 2016</t>
  </si>
  <si>
    <t>87 - Producción acuícola, 2015</t>
  </si>
  <si>
    <t>90 - Cabezas de ganado vivo, 20162</t>
  </si>
  <si>
    <t>91 - Area dedicada a agricultura biológica en el total de la SAU, 2007-2016</t>
  </si>
  <si>
    <t>92 - Empleo en los Servicios, 2016</t>
  </si>
  <si>
    <t>93 - Facturación del comercio electrónico, 2016</t>
  </si>
  <si>
    <t>98 - Nuevas empresas en el sector del Comercio</t>
  </si>
  <si>
    <t>99 - Transporte de mercancías por carretera, 2007-2016</t>
  </si>
  <si>
    <t>105 - Víctimas de accidentes de circulación por 1000 habitantes, 2015</t>
  </si>
  <si>
    <t>109 - Principales nacionalidades de procedencia de turistas no residentes, 2016</t>
  </si>
  <si>
    <t>110 - Pernoctaciones de no residentes en establecimientos hoteleros, 2007-2016</t>
  </si>
  <si>
    <t>62 - PIB per capita em PPS, 2016</t>
  </si>
  <si>
    <t>Península Ibérica en Cifras - 2017</t>
  </si>
  <si>
    <t>Península Ibérica em Números - 2017</t>
  </si>
</sst>
</file>

<file path=xl/styles.xml><?xml version="1.0" encoding="utf-8"?>
<styleSheet xmlns="http://schemas.openxmlformats.org/spreadsheetml/2006/main">
  <numFmts count="14">
    <numFmt numFmtId="8" formatCode="#,##0.00\ &quot;€&quot;;[Red]\-#,##0.00\ &quot;€&quot;"/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#\ ##0"/>
    <numFmt numFmtId="171" formatCode="dd\.mm\.yy"/>
    <numFmt numFmtId="172" formatCode="###\ ###\ ##0.0"/>
    <numFmt numFmtId="173" formatCode="###\ ###\ ###\ ##0"/>
    <numFmt numFmtId="174" formatCode="#,###,###.0"/>
    <numFmt numFmtId="175" formatCode="#\ ##0"/>
    <numFmt numFmtId="176" formatCode="#,##0.0_ ;\-#,##0.0\ "/>
  </numFmts>
  <fonts count="45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i/>
      <sz val="9"/>
      <color indexed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i/>
      <sz val="10"/>
      <color indexed="8"/>
      <name val="Arial"/>
      <family val="2"/>
    </font>
    <font>
      <b/>
      <i/>
      <vertAlign val="superscript"/>
      <sz val="10"/>
      <name val="Arial"/>
      <family val="2"/>
    </font>
    <font>
      <sz val="10"/>
      <color indexed="63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b/>
      <vertAlign val="superscript"/>
      <sz val="6.5"/>
      <color indexed="8"/>
      <name val="Arial"/>
      <family val="2"/>
    </font>
    <font>
      <b/>
      <i/>
      <vertAlign val="superscript"/>
      <sz val="6.5"/>
      <name val="Arial"/>
      <family val="2"/>
    </font>
    <font>
      <sz val="9"/>
      <color indexed="63"/>
      <name val="Arial"/>
      <family val="2"/>
    </font>
    <font>
      <b/>
      <i/>
      <vertAlign val="superscript"/>
      <sz val="10"/>
      <color indexed="8"/>
      <name val="Arial"/>
      <family val="2"/>
    </font>
    <font>
      <b/>
      <sz val="16"/>
      <name val="Arial"/>
      <family val="2"/>
    </font>
    <font>
      <vertAlign val="superscript"/>
      <sz val="10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b/>
      <vertAlign val="subscript"/>
      <sz val="10"/>
      <name val="Arial"/>
      <family val="2"/>
    </font>
    <font>
      <vertAlign val="subscript"/>
      <sz val="10"/>
      <name val="Arial"/>
      <family val="2"/>
    </font>
    <font>
      <u/>
      <sz val="10"/>
      <color theme="10"/>
      <name val="Arial"/>
    </font>
    <font>
      <i/>
      <sz val="12"/>
      <color rgb="FF6600CC"/>
      <name val="Verdana"/>
      <family val="2"/>
    </font>
    <font>
      <b/>
      <sz val="8"/>
      <color rgb="FF566471"/>
      <name val="Tahoma"/>
      <family val="2"/>
    </font>
    <font>
      <sz val="11"/>
      <color indexed="8"/>
      <name val="Calibri"/>
      <family val="2"/>
      <scheme val="minor"/>
    </font>
    <font>
      <b/>
      <sz val="10"/>
      <color theme="3"/>
      <name val="Arial"/>
      <family val="2"/>
    </font>
    <font>
      <b/>
      <u/>
      <sz val="10"/>
      <color indexed="12"/>
      <name val="Arial"/>
      <family val="2"/>
    </font>
    <font>
      <b/>
      <i/>
      <u/>
      <sz val="10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6">
    <xf numFmtId="0" fontId="0" fillId="0" borderId="0">
      <alignment vertical="top"/>
    </xf>
    <xf numFmtId="0" fontId="18" fillId="0" borderId="0">
      <alignment vertical="top"/>
    </xf>
    <xf numFmtId="0" fontId="38" fillId="0" borderId="0" applyNumberFormat="0" applyFill="0" applyBorder="0" applyAlignment="0" applyProtection="0">
      <alignment vertical="top"/>
    </xf>
    <xf numFmtId="0" fontId="1" fillId="0" borderId="0">
      <alignment vertical="top"/>
    </xf>
    <xf numFmtId="0" fontId="7" fillId="0" borderId="0"/>
    <xf numFmtId="9" fontId="1" fillId="0" borderId="0" applyFont="0" applyFill="0" applyBorder="0" applyAlignment="0" applyProtection="0"/>
  </cellStyleXfs>
  <cellXfs count="778">
    <xf numFmtId="0" fontId="0" fillId="0" borderId="0" xfId="0" applyAlignment="1"/>
    <xf numFmtId="0" fontId="3" fillId="0" borderId="0" xfId="1" applyFont="1" applyAlignment="1">
      <alignment horizontal="center"/>
    </xf>
    <xf numFmtId="0" fontId="4" fillId="0" borderId="1" xfId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left" vertical="center" indent="1"/>
    </xf>
    <xf numFmtId="0" fontId="5" fillId="0" borderId="0" xfId="1" applyFont="1" applyAlignment="1">
      <alignment horizontal="center" vertical="center"/>
    </xf>
    <xf numFmtId="0" fontId="5" fillId="0" borderId="0" xfId="1" applyFont="1" applyFill="1" applyAlignment="1">
      <alignment horizontal="left" vertical="center" indent="1"/>
    </xf>
    <xf numFmtId="0" fontId="5" fillId="0" borderId="0" xfId="1" applyFont="1" applyAlignment="1">
      <alignment vertical="center" wrapText="1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4" fillId="0" borderId="2" xfId="4" applyFont="1" applyFill="1" applyBorder="1" applyAlignment="1">
      <alignment horizontal="center" vertical="center" wrapText="1"/>
    </xf>
    <xf numFmtId="0" fontId="3" fillId="0" borderId="1" xfId="1" applyFont="1" applyBorder="1" applyAlignment="1"/>
    <xf numFmtId="0" fontId="2" fillId="0" borderId="0" xfId="1" applyFont="1" applyAlignment="1"/>
    <xf numFmtId="0" fontId="14" fillId="0" borderId="0" xfId="1" applyFont="1" applyAlignment="1"/>
    <xf numFmtId="0" fontId="0" fillId="0" borderId="0" xfId="1" applyFont="1" applyAlignment="1">
      <alignment horizontal="left"/>
    </xf>
    <xf numFmtId="0" fontId="13" fillId="0" borderId="0" xfId="1" applyFont="1" applyFill="1" applyAlignment="1">
      <alignment vertical="center"/>
    </xf>
    <xf numFmtId="0" fontId="3" fillId="0" borderId="0" xfId="0" applyFont="1" applyAlignment="1">
      <alignment horizontal="left"/>
    </xf>
    <xf numFmtId="0" fontId="0" fillId="2" borderId="0" xfId="0" applyFill="1" applyAlignment="1"/>
    <xf numFmtId="0" fontId="1" fillId="2" borderId="0" xfId="0" applyFont="1" applyFill="1" applyAlignment="1"/>
    <xf numFmtId="0" fontId="14" fillId="2" borderId="0" xfId="0" applyFont="1" applyFill="1" applyAlignment="1"/>
    <xf numFmtId="0" fontId="14" fillId="0" borderId="0" xfId="0" applyFont="1" applyAlignment="1"/>
    <xf numFmtId="0" fontId="0" fillId="2" borderId="1" xfId="0" applyFill="1" applyBorder="1" applyAlignment="1"/>
    <xf numFmtId="0" fontId="1" fillId="0" borderId="0" xfId="0" applyFont="1" applyAlignment="1"/>
    <xf numFmtId="0" fontId="3" fillId="2" borderId="0" xfId="0" applyFont="1" applyFill="1" applyAlignment="1"/>
    <xf numFmtId="166" fontId="0" fillId="2" borderId="0" xfId="0" applyNumberFormat="1" applyFill="1" applyAlignment="1"/>
    <xf numFmtId="0" fontId="19" fillId="0" borderId="0" xfId="0" applyFont="1" applyAlignment="1"/>
    <xf numFmtId="0" fontId="4" fillId="2" borderId="1" xfId="1" applyFont="1" applyFill="1" applyBorder="1" applyAlignment="1">
      <alignment horizontal="center" vertical="center"/>
    </xf>
    <xf numFmtId="0" fontId="12" fillId="0" borderId="0" xfId="0" applyFont="1" applyAlignment="1"/>
    <xf numFmtId="0" fontId="0" fillId="0" borderId="0" xfId="0" applyAlignment="1">
      <alignment horizontal="right"/>
    </xf>
    <xf numFmtId="0" fontId="4" fillId="2" borderId="0" xfId="1" applyFont="1" applyFill="1" applyAlignment="1">
      <alignment vertical="center"/>
    </xf>
    <xf numFmtId="10" fontId="0" fillId="0" borderId="0" xfId="0" applyNumberFormat="1" applyAlignment="1"/>
    <xf numFmtId="0" fontId="19" fillId="0" borderId="1" xfId="1" applyFont="1" applyBorder="1" applyAlignment="1"/>
    <xf numFmtId="0" fontId="11" fillId="0" borderId="1" xfId="1" applyFont="1" applyFill="1" applyBorder="1" applyAlignment="1">
      <alignment horizontal="center" vertical="center"/>
    </xf>
    <xf numFmtId="166" fontId="1" fillId="2" borderId="0" xfId="0" applyNumberFormat="1" applyFont="1" applyFill="1" applyAlignment="1"/>
    <xf numFmtId="166" fontId="1" fillId="2" borderId="3" xfId="0" applyNumberFormat="1" applyFont="1" applyFill="1" applyBorder="1" applyAlignment="1"/>
    <xf numFmtId="167" fontId="1" fillId="2" borderId="0" xfId="0" applyNumberFormat="1" applyFont="1" applyFill="1" applyBorder="1" applyAlignment="1"/>
    <xf numFmtId="167" fontId="3" fillId="2" borderId="0" xfId="0" applyNumberFormat="1" applyFont="1" applyFill="1" applyBorder="1" applyAlignment="1"/>
    <xf numFmtId="0" fontId="1" fillId="2" borderId="0" xfId="0" applyNumberFormat="1" applyFont="1" applyFill="1" applyBorder="1" applyAlignment="1">
      <alignment horizontal="right"/>
    </xf>
    <xf numFmtId="0" fontId="3" fillId="0" borderId="0" xfId="0" applyNumberFormat="1" applyFont="1" applyFill="1" applyBorder="1" applyAlignment="1"/>
    <xf numFmtId="166" fontId="1" fillId="2" borderId="0" xfId="0" applyNumberFormat="1" applyFont="1" applyFill="1" applyBorder="1" applyAlignment="1">
      <alignment horizontal="right"/>
    </xf>
    <xf numFmtId="167" fontId="1" fillId="2" borderId="4" xfId="0" applyNumberFormat="1" applyFont="1" applyFill="1" applyBorder="1" applyAlignment="1"/>
    <xf numFmtId="3" fontId="1" fillId="2" borderId="0" xfId="0" applyNumberFormat="1" applyFont="1" applyFill="1" applyBorder="1" applyAlignment="1"/>
    <xf numFmtId="0" fontId="14" fillId="2" borderId="0" xfId="0" applyNumberFormat="1" applyFont="1" applyFill="1" applyBorder="1" applyAlignment="1"/>
    <xf numFmtId="0" fontId="24" fillId="2" borderId="0" xfId="0" applyNumberFormat="1" applyFont="1" applyFill="1" applyBorder="1" applyAlignment="1"/>
    <xf numFmtId="9" fontId="2" fillId="0" borderId="0" xfId="5" applyFont="1"/>
    <xf numFmtId="0" fontId="1" fillId="2" borderId="0" xfId="0" applyNumberFormat="1" applyFont="1" applyFill="1" applyBorder="1" applyAlignment="1"/>
    <xf numFmtId="0" fontId="3" fillId="2" borderId="0" xfId="0" applyFont="1" applyFill="1" applyBorder="1" applyAlignment="1">
      <alignment horizontal="center"/>
    </xf>
    <xf numFmtId="0" fontId="3" fillId="2" borderId="0" xfId="0" applyNumberFormat="1" applyFont="1" applyFill="1" applyBorder="1" applyAlignment="1"/>
    <xf numFmtId="0" fontId="26" fillId="2" borderId="0" xfId="1" applyFont="1" applyFill="1" applyAlignment="1"/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9" fillId="2" borderId="0" xfId="0" applyFont="1" applyFill="1" applyAlignment="1"/>
    <xf numFmtId="0" fontId="3" fillId="2" borderId="3" xfId="0" applyFont="1" applyFill="1" applyBorder="1" applyAlignment="1">
      <alignment horizontal="center"/>
    </xf>
    <xf numFmtId="0" fontId="0" fillId="2" borderId="3" xfId="0" applyFill="1" applyBorder="1" applyAlignment="1"/>
    <xf numFmtId="0" fontId="3" fillId="2" borderId="0" xfId="1" applyFont="1" applyFill="1" applyAlignment="1"/>
    <xf numFmtId="0" fontId="19" fillId="2" borderId="0" xfId="1" applyFont="1" applyFill="1" applyAlignment="1"/>
    <xf numFmtId="0" fontId="1" fillId="0" borderId="0" xfId="0" applyNumberFormat="1" applyFont="1" applyFill="1" applyBorder="1" applyAlignment="1"/>
    <xf numFmtId="0" fontId="19" fillId="2" borderId="0" xfId="0" applyNumberFormat="1" applyFont="1" applyFill="1" applyBorder="1" applyAlignment="1"/>
    <xf numFmtId="166" fontId="1" fillId="2" borderId="0" xfId="0" applyNumberFormat="1" applyFont="1" applyFill="1" applyBorder="1" applyAlignment="1"/>
    <xf numFmtId="166" fontId="3" fillId="2" borderId="0" xfId="0" applyNumberFormat="1" applyFont="1" applyFill="1" applyBorder="1" applyAlignment="1"/>
    <xf numFmtId="166" fontId="14" fillId="2" borderId="0" xfId="0" applyNumberFormat="1" applyFont="1" applyFill="1" applyAlignment="1"/>
    <xf numFmtId="0" fontId="5" fillId="2" borderId="0" xfId="4" applyFont="1" applyFill="1" applyBorder="1" applyAlignment="1">
      <alignment wrapText="1"/>
    </xf>
    <xf numFmtId="0" fontId="5" fillId="2" borderId="4" xfId="4" applyFont="1" applyFill="1" applyBorder="1" applyAlignment="1">
      <alignment wrapText="1"/>
    </xf>
    <xf numFmtId="0" fontId="14" fillId="2" borderId="0" xfId="1" applyFont="1" applyFill="1" applyAlignment="1"/>
    <xf numFmtId="167" fontId="3" fillId="2" borderId="5" xfId="0" applyNumberFormat="1" applyFont="1" applyFill="1" applyBorder="1" applyAlignment="1"/>
    <xf numFmtId="0" fontId="0" fillId="2" borderId="0" xfId="0" applyNumberFormat="1" applyFont="1" applyFill="1" applyBorder="1" applyAlignment="1">
      <alignment horizontal="left"/>
    </xf>
    <xf numFmtId="0" fontId="0" fillId="2" borderId="0" xfId="0" applyNumberFormat="1" applyFont="1" applyFill="1" applyBorder="1" applyAlignment="1"/>
    <xf numFmtId="0" fontId="1" fillId="2" borderId="6" xfId="0" applyNumberFormat="1" applyFont="1" applyFill="1" applyBorder="1" applyAlignment="1"/>
    <xf numFmtId="0" fontId="1" fillId="2" borderId="0" xfId="0" applyFont="1" applyFill="1" applyBorder="1" applyAlignment="1">
      <alignment vertical="top" wrapText="1"/>
    </xf>
    <xf numFmtId="0" fontId="0" fillId="2" borderId="0" xfId="0" applyFill="1" applyBorder="1" applyAlignment="1"/>
    <xf numFmtId="0" fontId="1" fillId="2" borderId="0" xfId="0" applyFont="1" applyFill="1" applyBorder="1" applyAlignment="1"/>
    <xf numFmtId="0" fontId="19" fillId="2" borderId="1" xfId="1" applyFont="1" applyFill="1" applyBorder="1" applyAlignment="1"/>
    <xf numFmtId="166" fontId="1" fillId="2" borderId="1" xfId="0" applyNumberFormat="1" applyFont="1" applyFill="1" applyBorder="1" applyAlignment="1"/>
    <xf numFmtId="2" fontId="3" fillId="2" borderId="7" xfId="1" applyNumberFormat="1" applyFont="1" applyFill="1" applyBorder="1" applyAlignment="1"/>
    <xf numFmtId="2" fontId="19" fillId="2" borderId="8" xfId="1" applyNumberFormat="1" applyFont="1" applyFill="1" applyBorder="1" applyAlignment="1"/>
    <xf numFmtId="0" fontId="19" fillId="0" borderId="0" xfId="0" applyFont="1" applyAlignment="1">
      <alignment horizontal="left"/>
    </xf>
    <xf numFmtId="0" fontId="3" fillId="2" borderId="9" xfId="1" applyFont="1" applyFill="1" applyBorder="1" applyAlignment="1"/>
    <xf numFmtId="0" fontId="2" fillId="2" borderId="0" xfId="0" applyFont="1" applyFill="1" applyAlignment="1"/>
    <xf numFmtId="0" fontId="1" fillId="2" borderId="3" xfId="0" applyNumberFormat="1" applyFont="1" applyFill="1" applyBorder="1" applyAlignment="1">
      <alignment horizontal="right"/>
    </xf>
    <xf numFmtId="3" fontId="1" fillId="2" borderId="5" xfId="0" applyNumberFormat="1" applyFont="1" applyFill="1" applyBorder="1" applyAlignment="1"/>
    <xf numFmtId="0" fontId="3" fillId="2" borderId="0" xfId="0" applyFont="1" applyFill="1" applyBorder="1" applyAlignment="1"/>
    <xf numFmtId="167" fontId="1" fillId="2" borderId="3" xfId="0" applyNumberFormat="1" applyFont="1" applyFill="1" applyBorder="1" applyAlignment="1"/>
    <xf numFmtId="0" fontId="3" fillId="2" borderId="0" xfId="0" applyNumberFormat="1" applyFont="1" applyFill="1" applyBorder="1" applyAlignment="1">
      <alignment horizontal="center"/>
    </xf>
    <xf numFmtId="49" fontId="14" fillId="2" borderId="0" xfId="0" applyNumberFormat="1" applyFont="1" applyFill="1" applyBorder="1" applyAlignment="1"/>
    <xf numFmtId="0" fontId="3" fillId="2" borderId="4" xfId="0" applyNumberFormat="1" applyFont="1" applyFill="1" applyBorder="1" applyAlignment="1"/>
    <xf numFmtId="0" fontId="4" fillId="2" borderId="1" xfId="1" applyFont="1" applyFill="1" applyBorder="1" applyAlignment="1">
      <alignment vertical="center" wrapText="1"/>
    </xf>
    <xf numFmtId="0" fontId="0" fillId="0" borderId="0" xfId="0" applyNumberFormat="1" applyFont="1" applyFill="1" applyBorder="1" applyAlignment="1"/>
    <xf numFmtId="0" fontId="3" fillId="2" borderId="10" xfId="1" applyFont="1" applyFill="1" applyBorder="1" applyAlignment="1"/>
    <xf numFmtId="0" fontId="1" fillId="2" borderId="0" xfId="0" applyNumberFormat="1" applyFont="1" applyFill="1" applyBorder="1" applyAlignment="1">
      <alignment horizontal="center"/>
    </xf>
    <xf numFmtId="0" fontId="0" fillId="0" borderId="0" xfId="0" applyFill="1" applyAlignment="1"/>
    <xf numFmtId="0" fontId="3" fillId="2" borderId="0" xfId="0" applyNumberFormat="1" applyFont="1" applyFill="1" applyBorder="1" applyAlignment="1">
      <alignment horizontal="right"/>
    </xf>
    <xf numFmtId="0" fontId="0" fillId="2" borderId="0" xfId="0" applyFill="1" applyAlignment="1">
      <alignment horizontal="left"/>
    </xf>
    <xf numFmtId="0" fontId="26" fillId="2" borderId="0" xfId="0" applyFont="1" applyFill="1" applyAlignment="1"/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right"/>
    </xf>
    <xf numFmtId="0" fontId="5" fillId="2" borderId="11" xfId="0" applyFont="1" applyFill="1" applyBorder="1">
      <alignment vertical="top"/>
    </xf>
    <xf numFmtId="0" fontId="5" fillId="2" borderId="0" xfId="0" applyFont="1" applyFill="1" applyAlignment="1">
      <alignment horizontal="left"/>
    </xf>
    <xf numFmtId="166" fontId="5" fillId="2" borderId="0" xfId="0" applyNumberFormat="1" applyFont="1" applyFill="1" applyAlignment="1">
      <alignment vertical="center"/>
    </xf>
    <xf numFmtId="166" fontId="5" fillId="2" borderId="4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1" fillId="2" borderId="0" xfId="1" applyFont="1" applyFill="1" applyAlignment="1">
      <alignment horizontal="left"/>
    </xf>
    <xf numFmtId="166" fontId="0" fillId="2" borderId="1" xfId="0" applyNumberFormat="1" applyFill="1" applyBorder="1" applyAlignment="1"/>
    <xf numFmtId="166" fontId="3" fillId="2" borderId="0" xfId="0" applyNumberFormat="1" applyFont="1" applyFill="1" applyAlignment="1"/>
    <xf numFmtId="166" fontId="0" fillId="2" borderId="3" xfId="0" applyNumberFormat="1" applyFill="1" applyBorder="1" applyAlignment="1"/>
    <xf numFmtId="0" fontId="1" fillId="2" borderId="3" xfId="0" applyFont="1" applyFill="1" applyBorder="1" applyAlignment="1"/>
    <xf numFmtId="0" fontId="19" fillId="0" borderId="0" xfId="0" applyNumberFormat="1" applyFont="1" applyFill="1" applyBorder="1" applyAlignment="1"/>
    <xf numFmtId="0" fontId="5" fillId="2" borderId="0" xfId="0" applyFont="1" applyFill="1" applyAlignment="1">
      <alignment vertical="center"/>
    </xf>
    <xf numFmtId="0" fontId="5" fillId="2" borderId="4" xfId="0" applyFont="1" applyFill="1" applyBorder="1" applyAlignment="1">
      <alignment vertical="center"/>
    </xf>
    <xf numFmtId="0" fontId="3" fillId="2" borderId="0" xfId="0" applyFont="1" applyFill="1" applyAlignment="1">
      <alignment horizontal="center" wrapText="1"/>
    </xf>
    <xf numFmtId="0" fontId="12" fillId="2" borderId="0" xfId="0" applyFont="1" applyFill="1" applyAlignment="1"/>
    <xf numFmtId="0" fontId="1" fillId="2" borderId="0" xfId="0" applyFont="1" applyFill="1" applyAlignment="1">
      <alignment horizontal="left"/>
    </xf>
    <xf numFmtId="0" fontId="0" fillId="2" borderId="11" xfId="0" applyFill="1" applyBorder="1" applyAlignment="1"/>
    <xf numFmtId="0" fontId="1" fillId="2" borderId="0" xfId="1" applyFont="1" applyFill="1" applyAlignment="1"/>
    <xf numFmtId="0" fontId="5" fillId="2" borderId="3" xfId="4" applyFont="1" applyFill="1" applyBorder="1" applyAlignment="1">
      <alignment wrapText="1"/>
    </xf>
    <xf numFmtId="0" fontId="2" fillId="2" borderId="0" xfId="1" applyFont="1" applyFill="1" applyAlignment="1"/>
    <xf numFmtId="0" fontId="0" fillId="2" borderId="0" xfId="0" applyFill="1" applyAlignment="1">
      <alignment horizontal="right"/>
    </xf>
    <xf numFmtId="0" fontId="3" fillId="0" borderId="0" xfId="0" applyFont="1" applyAlignment="1"/>
    <xf numFmtId="0" fontId="19" fillId="0" borderId="0" xfId="0" applyFont="1" applyFill="1" applyAlignment="1"/>
    <xf numFmtId="167" fontId="1" fillId="0" borderId="2" xfId="0" applyNumberFormat="1" applyFont="1" applyFill="1" applyBorder="1" applyAlignment="1"/>
    <xf numFmtId="167" fontId="1" fillId="0" borderId="0" xfId="0" applyNumberFormat="1" applyFont="1" applyFill="1" applyBorder="1" applyAlignment="1"/>
    <xf numFmtId="0" fontId="23" fillId="2" borderId="0" xfId="0" applyFont="1" applyFill="1" applyBorder="1" applyAlignment="1">
      <alignment horizontal="right" vertical="top"/>
    </xf>
    <xf numFmtId="0" fontId="14" fillId="2" borderId="0" xfId="0" applyFont="1" applyFill="1" applyBorder="1" applyAlignment="1"/>
    <xf numFmtId="1" fontId="14" fillId="2" borderId="0" xfId="0" applyNumberFormat="1" applyFont="1" applyFill="1" applyBorder="1" applyAlignment="1"/>
    <xf numFmtId="0" fontId="26" fillId="2" borderId="0" xfId="0" applyFont="1" applyFill="1" applyAlignment="1">
      <alignment horizontal="center"/>
    </xf>
    <xf numFmtId="49" fontId="31" fillId="2" borderId="12" xfId="0" applyNumberFormat="1" applyFont="1" applyFill="1" applyBorder="1" applyAlignment="1">
      <alignment horizontal="left" vertical="top"/>
    </xf>
    <xf numFmtId="0" fontId="12" fillId="2" borderId="0" xfId="0" applyNumberFormat="1" applyFont="1" applyFill="1" applyBorder="1" applyAlignment="1">
      <alignment horizontal="center"/>
    </xf>
    <xf numFmtId="0" fontId="19" fillId="2" borderId="0" xfId="0" applyFont="1" applyFill="1" applyBorder="1" applyAlignment="1">
      <alignment vertical="center" wrapText="1"/>
    </xf>
    <xf numFmtId="166" fontId="1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 wrapText="1"/>
    </xf>
    <xf numFmtId="0" fontId="1" fillId="2" borderId="2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left" vertical="center" indent="1"/>
    </xf>
    <xf numFmtId="0" fontId="3" fillId="2" borderId="0" xfId="1" applyFont="1" applyFill="1" applyAlignment="1">
      <alignment wrapText="1"/>
    </xf>
    <xf numFmtId="0" fontId="1" fillId="2" borderId="0" xfId="1" applyFont="1" applyFill="1" applyBorder="1" applyAlignment="1">
      <alignment horizontal="center" wrapText="1"/>
    </xf>
    <xf numFmtId="0" fontId="2" fillId="2" borderId="0" xfId="1" applyFont="1" applyFill="1" applyAlignment="1">
      <alignment horizontal="right"/>
    </xf>
    <xf numFmtId="2" fontId="1" fillId="2" borderId="0" xfId="0" applyNumberFormat="1" applyFont="1" applyFill="1" applyBorder="1" applyAlignment="1"/>
    <xf numFmtId="2" fontId="3" fillId="2" borderId="0" xfId="0" applyNumberFormat="1" applyFont="1" applyFill="1" applyBorder="1" applyAlignment="1"/>
    <xf numFmtId="49" fontId="1" fillId="2" borderId="0" xfId="0" applyNumberFormat="1" applyFont="1" applyFill="1" applyBorder="1" applyAlignment="1"/>
    <xf numFmtId="0" fontId="1" fillId="2" borderId="2" xfId="0" applyFont="1" applyFill="1" applyBorder="1" applyAlignment="1">
      <alignment wrapText="1"/>
    </xf>
    <xf numFmtId="3" fontId="1" fillId="2" borderId="2" xfId="0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" fillId="2" borderId="13" xfId="0" applyNumberFormat="1" applyFont="1" applyFill="1" applyBorder="1" applyAlignment="1"/>
    <xf numFmtId="0" fontId="1" fillId="2" borderId="10" xfId="1" applyFont="1" applyFill="1" applyBorder="1" applyAlignment="1"/>
    <xf numFmtId="0" fontId="1" fillId="2" borderId="14" xfId="1" applyFont="1" applyFill="1" applyBorder="1" applyAlignment="1"/>
    <xf numFmtId="170" fontId="3" fillId="2" borderId="0" xfId="0" applyNumberFormat="1" applyFont="1" applyFill="1" applyBorder="1" applyAlignment="1"/>
    <xf numFmtId="170" fontId="1" fillId="2" borderId="0" xfId="0" applyNumberFormat="1" applyFont="1" applyFill="1" applyBorder="1" applyAlignment="1"/>
    <xf numFmtId="0" fontId="5" fillId="2" borderId="3" xfId="0" applyFont="1" applyFill="1" applyBorder="1" applyAlignment="1">
      <alignment horizontal="right" vertical="center"/>
    </xf>
    <xf numFmtId="166" fontId="5" fillId="2" borderId="0" xfId="0" applyNumberFormat="1" applyFont="1" applyFill="1" applyBorder="1" applyAlignment="1">
      <alignment vertical="center"/>
    </xf>
    <xf numFmtId="164" fontId="1" fillId="2" borderId="0" xfId="0" applyNumberFormat="1" applyFont="1" applyFill="1" applyBorder="1" applyAlignment="1"/>
    <xf numFmtId="3" fontId="3" fillId="2" borderId="0" xfId="0" applyNumberFormat="1" applyFont="1" applyFill="1" applyBorder="1" applyAlignment="1"/>
    <xf numFmtId="0" fontId="1" fillId="2" borderId="3" xfId="0" applyFont="1" applyFill="1" applyBorder="1" applyAlignment="1">
      <alignment horizontal="right"/>
    </xf>
    <xf numFmtId="1" fontId="1" fillId="2" borderId="0" xfId="0" applyNumberFormat="1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center"/>
    </xf>
    <xf numFmtId="2" fontId="0" fillId="2" borderId="0" xfId="0" applyNumberFormat="1" applyFill="1" applyBorder="1" applyAlignment="1"/>
    <xf numFmtId="2" fontId="0" fillId="2" borderId="0" xfId="0" applyNumberFormat="1" applyFill="1" applyAlignment="1"/>
    <xf numFmtId="0" fontId="1" fillId="2" borderId="15" xfId="0" applyNumberFormat="1" applyFont="1" applyFill="1" applyBorder="1" applyAlignment="1"/>
    <xf numFmtId="0" fontId="1" fillId="2" borderId="16" xfId="0" applyNumberFormat="1" applyFont="1" applyFill="1" applyBorder="1" applyAlignment="1"/>
    <xf numFmtId="171" fontId="1" fillId="2" borderId="0" xfId="0" applyNumberFormat="1" applyFont="1" applyFill="1" applyBorder="1" applyAlignment="1"/>
    <xf numFmtId="166" fontId="1" fillId="2" borderId="0" xfId="1" applyNumberFormat="1" applyFont="1" applyFill="1" applyBorder="1" applyAlignment="1">
      <alignment horizontal="center"/>
    </xf>
    <xf numFmtId="166" fontId="1" fillId="0" borderId="0" xfId="0" applyNumberFormat="1" applyFont="1" applyAlignment="1"/>
    <xf numFmtId="166" fontId="23" fillId="2" borderId="17" xfId="0" applyNumberFormat="1" applyFont="1" applyFill="1" applyBorder="1" applyAlignment="1">
      <alignment horizontal="right" vertical="top"/>
    </xf>
    <xf numFmtId="167" fontId="1" fillId="2" borderId="0" xfId="0" applyNumberFormat="1" applyFont="1" applyFill="1" applyBorder="1" applyAlignment="1">
      <alignment horizontal="right"/>
    </xf>
    <xf numFmtId="167" fontId="1" fillId="2" borderId="3" xfId="0" applyNumberFormat="1" applyFont="1" applyFill="1" applyBorder="1" applyAlignment="1">
      <alignment horizontal="right"/>
    </xf>
    <xf numFmtId="0" fontId="1" fillId="2" borderId="0" xfId="0" applyNumberFormat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0" fontId="23" fillId="2" borderId="18" xfId="0" applyFont="1" applyFill="1" applyBorder="1" applyAlignment="1">
      <alignment horizontal="right" vertical="top"/>
    </xf>
    <xf numFmtId="1" fontId="0" fillId="2" borderId="0" xfId="0" applyNumberFormat="1" applyFill="1" applyBorder="1" applyAlignment="1"/>
    <xf numFmtId="0" fontId="20" fillId="2" borderId="0" xfId="0" applyFont="1" applyFill="1" applyAlignment="1"/>
    <xf numFmtId="0" fontId="3" fillId="0" borderId="10" xfId="0" applyFont="1" applyBorder="1" applyAlignment="1">
      <alignment horizontal="center"/>
    </xf>
    <xf numFmtId="0" fontId="1" fillId="2" borderId="3" xfId="0" applyNumberFormat="1" applyFont="1" applyFill="1" applyBorder="1" applyAlignment="1"/>
    <xf numFmtId="165" fontId="1" fillId="0" borderId="0" xfId="0" applyNumberFormat="1" applyFont="1" applyAlignment="1"/>
    <xf numFmtId="0" fontId="3" fillId="2" borderId="19" xfId="0" applyNumberFormat="1" applyFont="1" applyFill="1" applyBorder="1" applyAlignment="1">
      <alignment horizontal="center" vertical="center" wrapText="1"/>
    </xf>
    <xf numFmtId="166" fontId="14" fillId="2" borderId="0" xfId="0" applyNumberFormat="1" applyFont="1" applyFill="1" applyBorder="1" applyAlignment="1">
      <alignment vertical="center"/>
    </xf>
    <xf numFmtId="167" fontId="1" fillId="2" borderId="20" xfId="0" applyNumberFormat="1" applyFont="1" applyFill="1" applyBorder="1" applyAlignment="1"/>
    <xf numFmtId="0" fontId="3" fillId="2" borderId="6" xfId="0" applyNumberFormat="1" applyFont="1" applyFill="1" applyBorder="1" applyAlignment="1">
      <alignment horizontal="center"/>
    </xf>
    <xf numFmtId="0" fontId="3" fillId="2" borderId="21" xfId="1" applyFont="1" applyFill="1" applyBorder="1" applyAlignment="1">
      <alignment horizontal="center" vertical="center" wrapText="1"/>
    </xf>
    <xf numFmtId="0" fontId="3" fillId="2" borderId="22" xfId="1" applyFont="1" applyFill="1" applyBorder="1" applyAlignment="1">
      <alignment horizontal="center" vertical="center" wrapText="1"/>
    </xf>
    <xf numFmtId="0" fontId="0" fillId="0" borderId="0" xfId="1" applyFont="1" applyAlignment="1">
      <alignment vertical="center"/>
    </xf>
    <xf numFmtId="0" fontId="3" fillId="0" borderId="0" xfId="0" applyFont="1" applyFill="1" applyAlignment="1">
      <alignment horizontal="left"/>
    </xf>
    <xf numFmtId="0" fontId="1" fillId="0" borderId="0" xfId="0" applyFont="1" applyAlignment="1">
      <alignment horizontal="right"/>
    </xf>
    <xf numFmtId="166" fontId="1" fillId="2" borderId="3" xfId="0" applyNumberFormat="1" applyFont="1" applyFill="1" applyBorder="1" applyAlignment="1">
      <alignment horizontal="right"/>
    </xf>
    <xf numFmtId="0" fontId="3" fillId="2" borderId="0" xfId="0" applyNumberFormat="1" applyFont="1" applyFill="1" applyBorder="1" applyAlignment="1">
      <alignment wrapText="1"/>
    </xf>
    <xf numFmtId="1" fontId="1" fillId="2" borderId="0" xfId="0" applyNumberFormat="1" applyFont="1" applyFill="1" applyBorder="1" applyAlignment="1"/>
    <xf numFmtId="0" fontId="1" fillId="2" borderId="3" xfId="0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right"/>
    </xf>
    <xf numFmtId="0" fontId="26" fillId="2" borderId="0" xfId="1" applyFont="1" applyFill="1" applyAlignment="1">
      <alignment horizontal="left"/>
    </xf>
    <xf numFmtId="0" fontId="14" fillId="0" borderId="0" xfId="0" applyFont="1" applyFill="1" applyBorder="1" applyAlignment="1"/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/>
    </xf>
    <xf numFmtId="0" fontId="5" fillId="2" borderId="11" xfId="0" applyFont="1" applyFill="1" applyBorder="1" applyAlignment="1">
      <alignment vertical="center" wrapText="1"/>
    </xf>
    <xf numFmtId="170" fontId="1" fillId="2" borderId="0" xfId="0" applyNumberFormat="1" applyFont="1" applyFill="1" applyAlignment="1"/>
    <xf numFmtId="0" fontId="1" fillId="2" borderId="23" xfId="0" applyFont="1" applyFill="1" applyBorder="1" applyAlignment="1"/>
    <xf numFmtId="170" fontId="1" fillId="2" borderId="15" xfId="0" applyNumberFormat="1" applyFont="1" applyFill="1" applyBorder="1" applyAlignment="1"/>
    <xf numFmtId="0" fontId="5" fillId="2" borderId="24" xfId="0" applyFont="1" applyFill="1" applyBorder="1" applyAlignment="1">
      <alignment vertical="center"/>
    </xf>
    <xf numFmtId="0" fontId="1" fillId="2" borderId="25" xfId="0" applyFont="1" applyFill="1" applyBorder="1" applyAlignment="1"/>
    <xf numFmtId="170" fontId="1" fillId="2" borderId="26" xfId="0" applyNumberFormat="1" applyFont="1" applyFill="1" applyBorder="1" applyAlignment="1"/>
    <xf numFmtId="170" fontId="1" fillId="2" borderId="16" xfId="0" applyNumberFormat="1" applyFont="1" applyFill="1" applyBorder="1" applyAlignment="1"/>
    <xf numFmtId="0" fontId="14" fillId="2" borderId="0" xfId="0" applyFont="1" applyFill="1" applyAlignment="1">
      <alignment horizontal="right"/>
    </xf>
    <xf numFmtId="0" fontId="1" fillId="2" borderId="27" xfId="0" applyNumberFormat="1" applyFont="1" applyFill="1" applyBorder="1" applyAlignment="1"/>
    <xf numFmtId="0" fontId="3" fillId="2" borderId="20" xfId="0" applyNumberFormat="1" applyFont="1" applyFill="1" applyBorder="1" applyAlignment="1"/>
    <xf numFmtId="166" fontId="1" fillId="2" borderId="0" xfId="1" applyNumberFormat="1" applyFont="1" applyFill="1" applyAlignment="1"/>
    <xf numFmtId="0" fontId="3" fillId="2" borderId="11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right" vertical="center"/>
    </xf>
    <xf numFmtId="0" fontId="21" fillId="2" borderId="0" xfId="0" applyFont="1" applyFill="1" applyAlignment="1">
      <alignment vertical="center"/>
    </xf>
    <xf numFmtId="0" fontId="1" fillId="2" borderId="3" xfId="0" applyNumberFormat="1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/>
    </xf>
    <xf numFmtId="166" fontId="0" fillId="2" borderId="0" xfId="0" applyNumberFormat="1" applyFont="1" applyFill="1" applyBorder="1" applyAlignment="1"/>
    <xf numFmtId="166" fontId="5" fillId="2" borderId="3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horizontal="right" vertical="center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/>
    <xf numFmtId="0" fontId="9" fillId="2" borderId="0" xfId="0" applyFont="1" applyFill="1" applyBorder="1" applyAlignment="1">
      <alignment horizontal="left"/>
    </xf>
    <xf numFmtId="0" fontId="25" fillId="2" borderId="0" xfId="0" applyNumberFormat="1" applyFont="1" applyFill="1" applyBorder="1" applyAlignment="1">
      <alignment wrapText="1"/>
    </xf>
    <xf numFmtId="0" fontId="28" fillId="2" borderId="0" xfId="0" applyFont="1" applyFill="1" applyAlignment="1">
      <alignment horizontal="center"/>
    </xf>
    <xf numFmtId="166" fontId="4" fillId="2" borderId="0" xfId="0" applyNumberFormat="1" applyFont="1" applyFill="1" applyBorder="1" applyAlignment="1">
      <alignment vertical="top"/>
    </xf>
    <xf numFmtId="0" fontId="28" fillId="2" borderId="0" xfId="0" applyNumberFormat="1" applyFont="1" applyFill="1" applyBorder="1" applyAlignment="1"/>
    <xf numFmtId="0" fontId="5" fillId="2" borderId="0" xfId="0" applyFont="1" applyFill="1" applyBorder="1" applyAlignment="1">
      <alignment horizontal="right" vertical="top"/>
    </xf>
    <xf numFmtId="0" fontId="9" fillId="2" borderId="0" xfId="0" applyFont="1" applyFill="1" applyAlignment="1">
      <alignment horizontal="left" vertical="top" wrapText="1"/>
    </xf>
    <xf numFmtId="0" fontId="27" fillId="2" borderId="0" xfId="0" applyFont="1" applyFill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2" fillId="2" borderId="0" xfId="0" applyNumberFormat="1" applyFont="1" applyFill="1" applyBorder="1" applyAlignment="1">
      <alignment vertical="top"/>
    </xf>
    <xf numFmtId="0" fontId="27" fillId="2" borderId="0" xfId="0" applyFont="1" applyFill="1" applyBorder="1" applyAlignment="1">
      <alignment horizontal="left" vertical="top" wrapText="1"/>
    </xf>
    <xf numFmtId="0" fontId="25" fillId="2" borderId="0" xfId="0" applyNumberFormat="1" applyFont="1" applyFill="1" applyBorder="1" applyAlignment="1">
      <alignment vertical="top"/>
    </xf>
    <xf numFmtId="0" fontId="2" fillId="2" borderId="0" xfId="0" applyNumberFormat="1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right" vertical="top"/>
    </xf>
    <xf numFmtId="0" fontId="27" fillId="2" borderId="3" xfId="0" applyFont="1" applyFill="1" applyBorder="1" applyAlignment="1">
      <alignment horizontal="left" vertical="top" wrapText="1"/>
    </xf>
    <xf numFmtId="0" fontId="16" fillId="2" borderId="0" xfId="0" applyFont="1" applyFill="1" applyAlignment="1"/>
    <xf numFmtId="0" fontId="3" fillId="2" borderId="0" xfId="0" applyNumberFormat="1" applyFont="1" applyFill="1" applyBorder="1" applyAlignment="1">
      <alignment horizontal="left"/>
    </xf>
    <xf numFmtId="0" fontId="3" fillId="2" borderId="29" xfId="1" applyFont="1" applyFill="1" applyBorder="1" applyAlignment="1">
      <alignment horizontal="center" vertical="center"/>
    </xf>
    <xf numFmtId="0" fontId="19" fillId="2" borderId="10" xfId="1" applyFont="1" applyFill="1" applyBorder="1" applyAlignment="1">
      <alignment horizontal="center" vertical="center"/>
    </xf>
    <xf numFmtId="0" fontId="3" fillId="2" borderId="0" xfId="3" applyFont="1" applyFill="1" applyAlignment="1"/>
    <xf numFmtId="0" fontId="1" fillId="2" borderId="0" xfId="3" applyFill="1" applyAlignment="1"/>
    <xf numFmtId="0" fontId="19" fillId="2" borderId="0" xfId="3" applyFont="1" applyFill="1" applyAlignment="1"/>
    <xf numFmtId="0" fontId="1" fillId="0" borderId="0" xfId="3" applyAlignment="1"/>
    <xf numFmtId="0" fontId="3" fillId="0" borderId="0" xfId="3" applyFont="1" applyAlignment="1"/>
    <xf numFmtId="0" fontId="1" fillId="0" borderId="0" xfId="1" applyFont="1" applyAlignment="1">
      <alignment horizontal="left"/>
    </xf>
    <xf numFmtId="166" fontId="1" fillId="2" borderId="3" xfId="1" applyNumberFormat="1" applyFont="1" applyFill="1" applyBorder="1" applyAlignment="1"/>
    <xf numFmtId="0" fontId="13" fillId="2" borderId="0" xfId="1" applyFont="1" applyFill="1" applyAlignment="1">
      <alignment vertical="center"/>
    </xf>
    <xf numFmtId="0" fontId="12" fillId="2" borderId="1" xfId="0" applyFont="1" applyFill="1" applyBorder="1" applyAlignment="1"/>
    <xf numFmtId="166" fontId="0" fillId="2" borderId="30" xfId="0" applyNumberFormat="1" applyFill="1" applyBorder="1" applyAlignment="1"/>
    <xf numFmtId="0" fontId="1" fillId="0" borderId="0" xfId="0" applyFont="1" applyBorder="1" applyAlignment="1"/>
    <xf numFmtId="0" fontId="3" fillId="0" borderId="31" xfId="0" applyFont="1" applyBorder="1" applyAlignment="1">
      <alignment horizontal="center"/>
    </xf>
    <xf numFmtId="10" fontId="1" fillId="0" borderId="32" xfId="0" applyNumberFormat="1" applyFont="1" applyBorder="1" applyAlignment="1"/>
    <xf numFmtId="0" fontId="1" fillId="0" borderId="3" xfId="0" applyFont="1" applyBorder="1" applyAlignment="1"/>
    <xf numFmtId="2" fontId="1" fillId="0" borderId="0" xfId="0" applyNumberFormat="1" applyFont="1" applyAlignment="1"/>
    <xf numFmtId="0" fontId="2" fillId="0" borderId="0" xfId="0" applyFont="1" applyAlignment="1"/>
    <xf numFmtId="0" fontId="26" fillId="0" borderId="0" xfId="0" applyFont="1" applyAlignment="1"/>
    <xf numFmtId="0" fontId="3" fillId="2" borderId="0" xfId="1" applyFont="1" applyFill="1" applyBorder="1" applyAlignment="1">
      <alignment horizontal="center"/>
    </xf>
    <xf numFmtId="171" fontId="3" fillId="2" borderId="0" xfId="0" applyNumberFormat="1" applyFont="1" applyFill="1" applyBorder="1" applyAlignment="1"/>
    <xf numFmtId="171" fontId="19" fillId="2" borderId="0" xfId="0" applyNumberFormat="1" applyFont="1" applyFill="1" applyBorder="1" applyAlignment="1"/>
    <xf numFmtId="0" fontId="3" fillId="2" borderId="4" xfId="0" applyNumberFormat="1" applyFont="1" applyFill="1" applyBorder="1" applyAlignment="1">
      <alignment horizontal="center" wrapText="1"/>
    </xf>
    <xf numFmtId="0" fontId="3" fillId="2" borderId="4" xfId="0" applyNumberFormat="1" applyFont="1" applyFill="1" applyBorder="1" applyAlignment="1">
      <alignment horizontal="right" wrapText="1"/>
    </xf>
    <xf numFmtId="0" fontId="3" fillId="2" borderId="15" xfId="0" applyNumberFormat="1" applyFont="1" applyFill="1" applyBorder="1" applyAlignment="1">
      <alignment wrapText="1"/>
    </xf>
    <xf numFmtId="0" fontId="3" fillId="2" borderId="5" xfId="0" applyFont="1" applyFill="1" applyBorder="1" applyAlignment="1">
      <alignment horizontal="right"/>
    </xf>
    <xf numFmtId="0" fontId="3" fillId="2" borderId="0" xfId="0" applyNumberFormat="1" applyFont="1" applyFill="1" applyBorder="1" applyAlignment="1">
      <alignment horizontal="center" wrapText="1"/>
    </xf>
    <xf numFmtId="0" fontId="3" fillId="2" borderId="0" xfId="0" applyNumberFormat="1" applyFont="1" applyFill="1" applyBorder="1" applyAlignment="1">
      <alignment horizontal="right" wrapText="1"/>
    </xf>
    <xf numFmtId="166" fontId="3" fillId="2" borderId="33" xfId="0" applyNumberFormat="1" applyFont="1" applyFill="1" applyBorder="1" applyAlignment="1">
      <alignment horizontal="right"/>
    </xf>
    <xf numFmtId="166" fontId="3" fillId="2" borderId="0" xfId="0" applyNumberFormat="1" applyFont="1" applyFill="1" applyBorder="1" applyAlignment="1">
      <alignment horizontal="right"/>
    </xf>
    <xf numFmtId="166" fontId="1" fillId="2" borderId="2" xfId="0" applyNumberFormat="1" applyFont="1" applyFill="1" applyBorder="1" applyAlignment="1"/>
    <xf numFmtId="165" fontId="1" fillId="2" borderId="1" xfId="5" applyNumberFormat="1" applyFont="1" applyFill="1" applyBorder="1"/>
    <xf numFmtId="9" fontId="0" fillId="2" borderId="1" xfId="0" applyNumberFormat="1" applyFill="1" applyBorder="1" applyAlignment="1"/>
    <xf numFmtId="0" fontId="2" fillId="2" borderId="33" xfId="1" applyFont="1" applyFill="1" applyBorder="1" applyAlignment="1"/>
    <xf numFmtId="0" fontId="3" fillId="0" borderId="1" xfId="1" applyFont="1" applyBorder="1" applyAlignment="1">
      <alignment horizontal="center" vertical="center" wrapText="1"/>
    </xf>
    <xf numFmtId="166" fontId="1" fillId="0" borderId="34" xfId="0" applyNumberFormat="1" applyFont="1" applyBorder="1" applyAlignment="1"/>
    <xf numFmtId="0" fontId="19" fillId="2" borderId="20" xfId="0" applyNumberFormat="1" applyFont="1" applyFill="1" applyBorder="1" applyAlignment="1"/>
    <xf numFmtId="1" fontId="3" fillId="2" borderId="10" xfId="1" quotePrefix="1" applyNumberFormat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vertical="center" wrapText="1"/>
    </xf>
    <xf numFmtId="0" fontId="3" fillId="2" borderId="35" xfId="1" applyFont="1" applyFill="1" applyBorder="1" applyAlignment="1">
      <alignment vertical="center" wrapText="1"/>
    </xf>
    <xf numFmtId="0" fontId="3" fillId="2" borderId="30" xfId="1" applyFont="1" applyFill="1" applyBorder="1" applyAlignment="1">
      <alignment vertical="center" wrapText="1"/>
    </xf>
    <xf numFmtId="0" fontId="14" fillId="2" borderId="3" xfId="0" applyNumberFormat="1" applyFont="1" applyFill="1" applyBorder="1" applyAlignment="1"/>
    <xf numFmtId="0" fontId="1" fillId="3" borderId="0" xfId="0" applyFont="1" applyFill="1" applyAlignment="1">
      <alignment vertical="top" wrapText="1"/>
    </xf>
    <xf numFmtId="0" fontId="12" fillId="2" borderId="33" xfId="0" applyFont="1" applyFill="1" applyBorder="1" applyAlignment="1"/>
    <xf numFmtId="0" fontId="12" fillId="2" borderId="0" xfId="0" applyFont="1" applyFill="1" applyBorder="1" applyAlignment="1"/>
    <xf numFmtId="0" fontId="3" fillId="2" borderId="10" xfId="1" applyFont="1" applyFill="1" applyBorder="1" applyAlignment="1">
      <alignment horizontal="center" vertical="center" wrapText="1"/>
    </xf>
    <xf numFmtId="0" fontId="5" fillId="2" borderId="0" xfId="4" applyFont="1" applyFill="1" applyBorder="1" applyAlignment="1"/>
    <xf numFmtId="167" fontId="1" fillId="2" borderId="2" xfId="0" applyNumberFormat="1" applyFont="1" applyFill="1" applyBorder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Fill="1" applyBorder="1" applyAlignment="1">
      <alignment horizontal="left"/>
    </xf>
    <xf numFmtId="2" fontId="3" fillId="2" borderId="5" xfId="0" applyNumberFormat="1" applyFont="1" applyFill="1" applyBorder="1" applyAlignment="1"/>
    <xf numFmtId="49" fontId="1" fillId="2" borderId="0" xfId="0" applyNumberFormat="1" applyFont="1" applyFill="1" applyBorder="1" applyAlignment="1">
      <alignment horizontal="left"/>
    </xf>
    <xf numFmtId="0" fontId="1" fillId="2" borderId="3" xfId="0" applyNumberFormat="1" applyFont="1" applyFill="1" applyBorder="1" applyAlignment="1">
      <alignment horizontal="left"/>
    </xf>
    <xf numFmtId="0" fontId="19" fillId="2" borderId="2" xfId="0" applyNumberFormat="1" applyFont="1" applyFill="1" applyBorder="1" applyAlignment="1">
      <alignment horizontal="center" vertical="center"/>
    </xf>
    <xf numFmtId="3" fontId="1" fillId="2" borderId="3" xfId="0" applyNumberFormat="1" applyFont="1" applyFill="1" applyBorder="1" applyAlignment="1"/>
    <xf numFmtId="49" fontId="3" fillId="2" borderId="2" xfId="0" applyNumberFormat="1" applyFont="1" applyFill="1" applyBorder="1" applyAlignment="1">
      <alignment horizontal="center" wrapText="1"/>
    </xf>
    <xf numFmtId="0" fontId="3" fillId="2" borderId="36" xfId="0" applyNumberFormat="1" applyFont="1" applyFill="1" applyBorder="1" applyAlignment="1">
      <alignment wrapText="1"/>
    </xf>
    <xf numFmtId="168" fontId="1" fillId="2" borderId="0" xfId="0" applyNumberFormat="1" applyFont="1" applyFill="1" applyBorder="1" applyAlignment="1"/>
    <xf numFmtId="167" fontId="1" fillId="2" borderId="24" xfId="0" applyNumberFormat="1" applyFont="1" applyFill="1" applyBorder="1" applyAlignment="1"/>
    <xf numFmtId="0" fontId="1" fillId="2" borderId="31" xfId="1" applyFont="1" applyFill="1" applyBorder="1" applyAlignment="1"/>
    <xf numFmtId="0" fontId="1" fillId="2" borderId="1" xfId="1" applyFont="1" applyFill="1" applyBorder="1" applyAlignment="1"/>
    <xf numFmtId="167" fontId="1" fillId="2" borderId="2" xfId="0" applyNumberFormat="1" applyFont="1" applyFill="1" applyBorder="1" applyAlignment="1"/>
    <xf numFmtId="0" fontId="19" fillId="2" borderId="9" xfId="1" applyFont="1" applyFill="1" applyBorder="1" applyAlignment="1"/>
    <xf numFmtId="0" fontId="3" fillId="2" borderId="1" xfId="1" applyFont="1" applyFill="1" applyBorder="1" applyAlignment="1"/>
    <xf numFmtId="0" fontId="3" fillId="2" borderId="1" xfId="1" quotePrefix="1" applyFont="1" applyFill="1" applyBorder="1" applyAlignment="1">
      <alignment horizontal="center"/>
    </xf>
    <xf numFmtId="0" fontId="3" fillId="2" borderId="1" xfId="1" quotePrefix="1" applyFont="1" applyFill="1" applyBorder="1" applyAlignment="1">
      <alignment horizontal="center" wrapText="1"/>
    </xf>
    <xf numFmtId="0" fontId="3" fillId="2" borderId="37" xfId="1" applyFont="1" applyFill="1" applyBorder="1" applyAlignment="1"/>
    <xf numFmtId="0" fontId="19" fillId="2" borderId="37" xfId="1" applyFont="1" applyFill="1" applyBorder="1" applyAlignment="1"/>
    <xf numFmtId="0" fontId="3" fillId="2" borderId="2" xfId="1" applyFont="1" applyFill="1" applyBorder="1" applyAlignment="1"/>
    <xf numFmtId="0" fontId="3" fillId="2" borderId="38" xfId="1" applyFont="1" applyFill="1" applyBorder="1" applyAlignment="1"/>
    <xf numFmtId="0" fontId="19" fillId="2" borderId="28" xfId="1" applyFont="1" applyFill="1" applyBorder="1" applyAlignment="1"/>
    <xf numFmtId="0" fontId="3" fillId="2" borderId="2" xfId="0" applyNumberFormat="1" applyFont="1" applyFill="1" applyBorder="1" applyAlignment="1">
      <alignment horizontal="center"/>
    </xf>
    <xf numFmtId="0" fontId="3" fillId="2" borderId="9" xfId="0" applyFont="1" applyFill="1" applyBorder="1" applyAlignment="1"/>
    <xf numFmtId="0" fontId="19" fillId="2" borderId="9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1" xfId="0" quotePrefix="1" applyFont="1" applyFill="1" applyBorder="1" applyAlignment="1">
      <alignment horizontal="center"/>
    </xf>
    <xf numFmtId="0" fontId="19" fillId="2" borderId="38" xfId="0" applyFont="1" applyFill="1" applyBorder="1" applyAlignment="1"/>
    <xf numFmtId="0" fontId="0" fillId="0" borderId="0" xfId="0" applyAlignment="1">
      <alignment horizontal="left"/>
    </xf>
    <xf numFmtId="0" fontId="5" fillId="0" borderId="39" xfId="0" applyFont="1" applyFill="1" applyBorder="1" applyAlignment="1">
      <alignment horizontal="right" vertical="center"/>
    </xf>
    <xf numFmtId="0" fontId="1" fillId="0" borderId="19" xfId="0" applyNumberFormat="1" applyFont="1" applyFill="1" applyBorder="1" applyAlignment="1"/>
    <xf numFmtId="0" fontId="1" fillId="2" borderId="19" xfId="0" applyNumberFormat="1" applyFont="1" applyFill="1" applyBorder="1" applyAlignment="1"/>
    <xf numFmtId="0" fontId="5" fillId="0" borderId="23" xfId="0" applyFont="1" applyFill="1" applyBorder="1" applyAlignment="1">
      <alignment horizontal="right" vertical="center"/>
    </xf>
    <xf numFmtId="0" fontId="1" fillId="0" borderId="15" xfId="0" applyNumberFormat="1" applyFont="1" applyFill="1" applyBorder="1" applyAlignment="1"/>
    <xf numFmtId="0" fontId="5" fillId="0" borderId="25" xfId="0" applyFont="1" applyFill="1" applyBorder="1" applyAlignment="1">
      <alignment horizontal="right" vertical="center"/>
    </xf>
    <xf numFmtId="0" fontId="1" fillId="0" borderId="16" xfId="0" applyNumberFormat="1" applyFont="1" applyFill="1" applyBorder="1" applyAlignment="1"/>
    <xf numFmtId="0" fontId="3" fillId="2" borderId="1" xfId="0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wrapText="1"/>
    </xf>
    <xf numFmtId="0" fontId="3" fillId="2" borderId="33" xfId="0" applyNumberFormat="1" applyFont="1" applyFill="1" applyBorder="1" applyAlignment="1">
      <alignment horizontal="center"/>
    </xf>
    <xf numFmtId="0" fontId="3" fillId="2" borderId="33" xfId="0" applyNumberFormat="1" applyFont="1" applyFill="1" applyBorder="1" applyAlignment="1">
      <alignment horizontal="right"/>
    </xf>
    <xf numFmtId="0" fontId="3" fillId="2" borderId="1" xfId="0" quotePrefix="1" applyFont="1" applyFill="1" applyBorder="1" applyAlignment="1">
      <alignment horizontal="center" vertical="center"/>
    </xf>
    <xf numFmtId="2" fontId="0" fillId="2" borderId="8" xfId="0" applyNumberFormat="1" applyFill="1" applyBorder="1" applyAlignment="1"/>
    <xf numFmtId="2" fontId="0" fillId="2" borderId="1" xfId="0" applyNumberFormat="1" applyFill="1" applyBorder="1" applyAlignment="1"/>
    <xf numFmtId="2" fontId="0" fillId="2" borderId="40" xfId="0" applyNumberFormat="1" applyFill="1" applyBorder="1" applyAlignment="1"/>
    <xf numFmtId="0" fontId="19" fillId="2" borderId="1" xfId="0" applyFont="1" applyFill="1" applyBorder="1" applyAlignment="1"/>
    <xf numFmtId="0" fontId="4" fillId="2" borderId="14" xfId="0" applyFont="1" applyFill="1" applyBorder="1" applyAlignment="1">
      <alignment vertical="top" wrapText="1"/>
    </xf>
    <xf numFmtId="0" fontId="11" fillId="2" borderId="7" xfId="0" applyFont="1" applyFill="1" applyBorder="1" applyAlignment="1">
      <alignment vertical="top" wrapText="1"/>
    </xf>
    <xf numFmtId="0" fontId="25" fillId="2" borderId="0" xfId="0" applyNumberFormat="1" applyFont="1" applyFill="1" applyBorder="1" applyAlignment="1">
      <alignment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19" xfId="0" applyNumberFormat="1" applyFont="1" applyFill="1" applyBorder="1" applyAlignment="1">
      <alignment horizontal="center" wrapText="1"/>
    </xf>
    <xf numFmtId="0" fontId="3" fillId="2" borderId="5" xfId="0" applyNumberFormat="1" applyFont="1" applyFill="1" applyBorder="1" applyAlignment="1">
      <alignment horizontal="center"/>
    </xf>
    <xf numFmtId="167" fontId="3" fillId="2" borderId="33" xfId="0" applyNumberFormat="1" applyFont="1" applyFill="1" applyBorder="1" applyAlignment="1">
      <alignment horizontal="right"/>
    </xf>
    <xf numFmtId="49" fontId="3" fillId="2" borderId="1" xfId="0" quotePrefix="1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/>
    <xf numFmtId="165" fontId="1" fillId="2" borderId="2" xfId="0" applyNumberFormat="1" applyFont="1" applyFill="1" applyBorder="1" applyAlignment="1"/>
    <xf numFmtId="0" fontId="14" fillId="2" borderId="0" xfId="0" applyFont="1" applyFill="1" applyBorder="1" applyAlignment="1">
      <alignment horizontal="left"/>
    </xf>
    <xf numFmtId="0" fontId="26" fillId="2" borderId="0" xfId="0" applyFont="1" applyFill="1" applyBorder="1" applyAlignment="1">
      <alignment horizontal="right"/>
    </xf>
    <xf numFmtId="0" fontId="3" fillId="2" borderId="21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41" xfId="0" applyFont="1" applyFill="1" applyBorder="1" applyAlignment="1">
      <alignment horizontal="center"/>
    </xf>
    <xf numFmtId="0" fontId="5" fillId="2" borderId="5" xfId="4" applyFont="1" applyFill="1" applyBorder="1" applyAlignment="1">
      <alignment wrapText="1"/>
    </xf>
    <xf numFmtId="0" fontId="5" fillId="0" borderId="0" xfId="0" applyFont="1" applyAlignment="1">
      <alignment horizontal="left"/>
    </xf>
    <xf numFmtId="0" fontId="3" fillId="2" borderId="42" xfId="0" applyFont="1" applyFill="1" applyBorder="1" applyAlignment="1"/>
    <xf numFmtId="170" fontId="1" fillId="2" borderId="2" xfId="0" applyNumberFormat="1" applyFont="1" applyFill="1" applyBorder="1" applyAlignment="1"/>
    <xf numFmtId="0" fontId="19" fillId="2" borderId="43" xfId="0" applyFont="1" applyFill="1" applyBorder="1" applyAlignment="1"/>
    <xf numFmtId="166" fontId="0" fillId="0" borderId="0" xfId="0" applyNumberFormat="1" applyAlignment="1"/>
    <xf numFmtId="0" fontId="3" fillId="2" borderId="5" xfId="0" applyFont="1" applyFill="1" applyBorder="1" applyAlignment="1">
      <alignment horizontal="center"/>
    </xf>
    <xf numFmtId="170" fontId="1" fillId="2" borderId="0" xfId="0" applyNumberFormat="1" applyFont="1" applyFill="1" applyBorder="1" applyAlignment="1">
      <alignment horizontal="right"/>
    </xf>
    <xf numFmtId="0" fontId="1" fillId="2" borderId="2" xfId="0" applyNumberFormat="1" applyFont="1" applyFill="1" applyBorder="1" applyAlignment="1"/>
    <xf numFmtId="0" fontId="3" fillId="2" borderId="2" xfId="0" applyNumberFormat="1" applyFont="1" applyFill="1" applyBorder="1" applyAlignment="1"/>
    <xf numFmtId="166" fontId="1" fillId="0" borderId="2" xfId="0" applyNumberFormat="1" applyFont="1" applyFill="1" applyBorder="1" applyAlignment="1"/>
    <xf numFmtId="0" fontId="19" fillId="2" borderId="2" xfId="0" applyNumberFormat="1" applyFont="1" applyFill="1" applyBorder="1" applyAlignme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/>
    <xf numFmtId="0" fontId="19" fillId="0" borderId="1" xfId="0" applyFont="1" applyBorder="1" applyAlignment="1"/>
    <xf numFmtId="0" fontId="39" fillId="0" borderId="0" xfId="0" applyFont="1" applyAlignment="1"/>
    <xf numFmtId="166" fontId="14" fillId="2" borderId="0" xfId="0" applyNumberFormat="1" applyFont="1" applyFill="1" applyBorder="1" applyAlignment="1"/>
    <xf numFmtId="9" fontId="3" fillId="2" borderId="2" xfId="0" quotePrefix="1" applyNumberFormat="1" applyFont="1" applyFill="1" applyBorder="1" applyAlignment="1">
      <alignment horizontal="center"/>
    </xf>
    <xf numFmtId="0" fontId="20" fillId="2" borderId="0" xfId="0" applyNumberFormat="1" applyFont="1" applyFill="1" applyBorder="1" applyAlignment="1"/>
    <xf numFmtId="0" fontId="3" fillId="2" borderId="2" xfId="0" applyNumberFormat="1" applyFont="1" applyFill="1" applyBorder="1" applyAlignment="1">
      <alignment horizont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>
      <alignment horizontal="center"/>
    </xf>
    <xf numFmtId="0" fontId="3" fillId="2" borderId="19" xfId="0" applyNumberFormat="1" applyFont="1" applyFill="1" applyBorder="1" applyAlignment="1">
      <alignment horizontal="center" vertical="center"/>
    </xf>
    <xf numFmtId="167" fontId="3" fillId="2" borderId="5" xfId="0" applyNumberFormat="1" applyFont="1" applyFill="1" applyBorder="1" applyAlignment="1">
      <alignment horizontal="right"/>
    </xf>
    <xf numFmtId="49" fontId="1" fillId="2" borderId="0" xfId="0" quotePrefix="1" applyNumberFormat="1" applyFont="1" applyFill="1" applyBorder="1" applyAlignment="1"/>
    <xf numFmtId="170" fontId="0" fillId="2" borderId="14" xfId="0" applyNumberFormat="1" applyFill="1" applyBorder="1" applyAlignment="1"/>
    <xf numFmtId="170" fontId="0" fillId="2" borderId="10" xfId="0" applyNumberFormat="1" applyFill="1" applyBorder="1" applyAlignment="1"/>
    <xf numFmtId="170" fontId="0" fillId="2" borderId="1" xfId="0" applyNumberFormat="1" applyFill="1" applyBorder="1" applyAlignment="1"/>
    <xf numFmtId="170" fontId="0" fillId="2" borderId="8" xfId="0" applyNumberFormat="1" applyFill="1" applyBorder="1" applyAlignment="1"/>
    <xf numFmtId="170" fontId="0" fillId="0" borderId="1" xfId="0" applyNumberFormat="1" applyBorder="1" applyAlignment="1"/>
    <xf numFmtId="0" fontId="1" fillId="2" borderId="39" xfId="0" applyFont="1" applyFill="1" applyBorder="1" applyAlignment="1"/>
    <xf numFmtId="170" fontId="1" fillId="2" borderId="44" xfId="0" applyNumberFormat="1" applyFont="1" applyFill="1" applyBorder="1" applyAlignment="1"/>
    <xf numFmtId="0" fontId="3" fillId="2" borderId="11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170" fontId="1" fillId="2" borderId="8" xfId="0" applyNumberFormat="1" applyFont="1" applyFill="1" applyBorder="1" applyAlignment="1"/>
    <xf numFmtId="0" fontId="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 wrapText="1"/>
    </xf>
    <xf numFmtId="0" fontId="3" fillId="2" borderId="10" xfId="1" quotePrefix="1" applyFont="1" applyFill="1" applyBorder="1" applyAlignment="1">
      <alignment horizontal="center"/>
    </xf>
    <xf numFmtId="0" fontId="3" fillId="2" borderId="10" xfId="1" applyFont="1" applyFill="1" applyBorder="1" applyAlignment="1">
      <alignment horizontal="center"/>
    </xf>
    <xf numFmtId="0" fontId="3" fillId="2" borderId="10" xfId="1" quotePrefix="1" applyFont="1" applyFill="1" applyBorder="1" applyAlignment="1">
      <alignment horizontal="center" vertical="center"/>
    </xf>
    <xf numFmtId="173" fontId="1" fillId="2" borderId="2" xfId="0" applyNumberFormat="1" applyFont="1" applyFill="1" applyBorder="1" applyAlignment="1"/>
    <xf numFmtId="0" fontId="5" fillId="2" borderId="33" xfId="4" applyFont="1" applyFill="1" applyBorder="1" applyAlignment="1">
      <alignment wrapText="1"/>
    </xf>
    <xf numFmtId="49" fontId="4" fillId="2" borderId="1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horizontal="left" vertical="center"/>
    </xf>
    <xf numFmtId="166" fontId="3" fillId="2" borderId="5" xfId="0" applyNumberFormat="1" applyFont="1" applyFill="1" applyBorder="1" applyAlignment="1">
      <alignment horizontal="right"/>
    </xf>
    <xf numFmtId="166" fontId="1" fillId="2" borderId="0" xfId="0" applyNumberFormat="1" applyFont="1" applyFill="1" applyAlignment="1">
      <alignment horizontal="right"/>
    </xf>
    <xf numFmtId="0" fontId="4" fillId="0" borderId="10" xfId="1" applyFont="1" applyFill="1" applyBorder="1" applyAlignment="1">
      <alignment horizontal="center" vertical="center"/>
    </xf>
    <xf numFmtId="0" fontId="11" fillId="0" borderId="10" xfId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/>
    </xf>
    <xf numFmtId="0" fontId="0" fillId="2" borderId="3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166" fontId="1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/>
    </xf>
    <xf numFmtId="0" fontId="3" fillId="2" borderId="11" xfId="0" applyFont="1" applyFill="1" applyBorder="1" applyAlignment="1"/>
    <xf numFmtId="0" fontId="2" fillId="2" borderId="3" xfId="0" applyFont="1" applyFill="1" applyBorder="1" applyAlignment="1"/>
    <xf numFmtId="0" fontId="0" fillId="2" borderId="0" xfId="0" applyNumberFormat="1" applyFill="1" applyBorder="1" applyAlignment="1">
      <alignment horizontal="center"/>
    </xf>
    <xf numFmtId="171" fontId="1" fillId="0" borderId="0" xfId="0" applyNumberFormat="1" applyFont="1" applyFill="1" applyBorder="1" applyAlignment="1"/>
    <xf numFmtId="3" fontId="1" fillId="2" borderId="2" xfId="0" applyNumberFormat="1" applyFont="1" applyFill="1" applyBorder="1" applyAlignment="1"/>
    <xf numFmtId="0" fontId="19" fillId="2" borderId="0" xfId="0" applyNumberFormat="1" applyFont="1" applyFill="1" applyBorder="1" applyAlignment="1">
      <alignment horizontal="left"/>
    </xf>
    <xf numFmtId="169" fontId="1" fillId="2" borderId="0" xfId="3" applyNumberFormat="1" applyFill="1" applyBorder="1" applyAlignment="1">
      <alignment horizontal="right"/>
    </xf>
    <xf numFmtId="170" fontId="3" fillId="2" borderId="33" xfId="0" applyNumberFormat="1" applyFont="1" applyFill="1" applyBorder="1" applyAlignment="1"/>
    <xf numFmtId="0" fontId="1" fillId="2" borderId="4" xfId="0" applyFont="1" applyFill="1" applyBorder="1" applyAlignment="1">
      <alignment horizontal="right"/>
    </xf>
    <xf numFmtId="166" fontId="23" fillId="2" borderId="18" xfId="0" applyNumberFormat="1" applyFont="1" applyFill="1" applyBorder="1" applyAlignment="1">
      <alignment horizontal="right" vertical="top"/>
    </xf>
    <xf numFmtId="167" fontId="1" fillId="0" borderId="1" xfId="0" applyNumberFormat="1" applyFont="1" applyFill="1" applyBorder="1" applyAlignment="1"/>
    <xf numFmtId="0" fontId="3" fillId="2" borderId="45" xfId="0" applyFont="1" applyFill="1" applyBorder="1" applyAlignment="1">
      <alignment horizontal="center"/>
    </xf>
    <xf numFmtId="172" fontId="3" fillId="2" borderId="5" xfId="0" applyNumberFormat="1" applyFont="1" applyFill="1" applyBorder="1" applyAlignment="1">
      <alignment horizontal="right"/>
    </xf>
    <xf numFmtId="174" fontId="1" fillId="2" borderId="0" xfId="0" applyNumberFormat="1" applyFont="1" applyFill="1" applyAlignment="1"/>
    <xf numFmtId="174" fontId="1" fillId="2" borderId="0" xfId="0" applyNumberFormat="1" applyFont="1" applyFill="1" applyBorder="1" applyAlignment="1"/>
    <xf numFmtId="174" fontId="3" fillId="2" borderId="0" xfId="0" applyNumberFormat="1" applyFont="1" applyFill="1" applyBorder="1" applyAlignment="1"/>
    <xf numFmtId="0" fontId="1" fillId="2" borderId="11" xfId="1" applyFont="1" applyFill="1" applyBorder="1" applyAlignment="1">
      <alignment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19" fillId="2" borderId="1" xfId="1" applyFont="1" applyFill="1" applyBorder="1" applyAlignment="1">
      <alignment horizontal="center" vertical="center" wrapText="1"/>
    </xf>
    <xf numFmtId="0" fontId="12" fillId="2" borderId="0" xfId="1" applyFont="1" applyFill="1" applyBorder="1" applyAlignment="1">
      <alignment horizontal="center" wrapText="1"/>
    </xf>
    <xf numFmtId="49" fontId="24" fillId="2" borderId="0" xfId="0" applyNumberFormat="1" applyFont="1" applyFill="1" applyBorder="1" applyAlignment="1"/>
    <xf numFmtId="0" fontId="26" fillId="2" borderId="0" xfId="1" applyFont="1" applyFill="1" applyBorder="1" applyAlignment="1"/>
    <xf numFmtId="0" fontId="3" fillId="2" borderId="0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vertical="center" wrapText="1"/>
    </xf>
    <xf numFmtId="0" fontId="8" fillId="2" borderId="0" xfId="1" applyFont="1" applyFill="1" applyAlignment="1">
      <alignment vertical="center"/>
    </xf>
    <xf numFmtId="0" fontId="3" fillId="0" borderId="0" xfId="1" applyFont="1" applyBorder="1" applyAlignment="1">
      <alignment vertical="center" wrapText="1"/>
    </xf>
    <xf numFmtId="166" fontId="1" fillId="0" borderId="0" xfId="1" applyNumberFormat="1" applyFont="1" applyFill="1" applyBorder="1" applyAlignment="1">
      <alignment horizontal="right"/>
    </xf>
    <xf numFmtId="0" fontId="19" fillId="0" borderId="0" xfId="1" applyFont="1" applyBorder="1" applyAlignment="1"/>
    <xf numFmtId="0" fontId="3" fillId="0" borderId="0" xfId="1" applyFont="1" applyBorder="1" applyAlignment="1"/>
    <xf numFmtId="3" fontId="1" fillId="0" borderId="2" xfId="0" applyNumberFormat="1" applyFont="1" applyFill="1" applyBorder="1" applyAlignment="1"/>
    <xf numFmtId="0" fontId="12" fillId="2" borderId="0" xfId="0" applyFont="1" applyFill="1" applyAlignment="1">
      <alignment horizontal="left" wrapText="1"/>
    </xf>
    <xf numFmtId="0" fontId="3" fillId="2" borderId="27" xfId="0" applyFont="1" applyFill="1" applyBorder="1" applyAlignment="1">
      <alignment horizontal="center"/>
    </xf>
    <xf numFmtId="0" fontId="1" fillId="2" borderId="16" xfId="0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14" fillId="2" borderId="3" xfId="0" applyNumberFormat="1" applyFont="1" applyFill="1" applyBorder="1" applyAlignment="1">
      <alignment horizontal="center"/>
    </xf>
    <xf numFmtId="0" fontId="3" fillId="2" borderId="19" xfId="0" applyNumberFormat="1" applyFont="1" applyFill="1" applyBorder="1" applyAlignment="1">
      <alignment horizontal="center"/>
    </xf>
    <xf numFmtId="166" fontId="0" fillId="0" borderId="1" xfId="0" applyNumberFormat="1" applyBorder="1" applyAlignment="1"/>
    <xf numFmtId="3" fontId="0" fillId="2" borderId="2" xfId="0" applyNumberFormat="1" applyFill="1" applyBorder="1" applyAlignment="1"/>
    <xf numFmtId="0" fontId="3" fillId="0" borderId="0" xfId="0" applyFont="1" applyBorder="1" applyAlignment="1"/>
    <xf numFmtId="3" fontId="0" fillId="0" borderId="1" xfId="0" applyNumberFormat="1" applyBorder="1" applyAlignment="1"/>
    <xf numFmtId="0" fontId="12" fillId="2" borderId="39" xfId="0" applyFont="1" applyFill="1" applyBorder="1" applyAlignment="1"/>
    <xf numFmtId="0" fontId="12" fillId="2" borderId="23" xfId="0" applyFont="1" applyFill="1" applyBorder="1" applyAlignment="1"/>
    <xf numFmtId="0" fontId="12" fillId="2" borderId="25" xfId="0" applyFont="1" applyFill="1" applyBorder="1" applyAlignment="1"/>
    <xf numFmtId="3" fontId="3" fillId="2" borderId="5" xfId="0" applyNumberFormat="1" applyFont="1" applyFill="1" applyBorder="1" applyAlignment="1"/>
    <xf numFmtId="0" fontId="1" fillId="2" borderId="4" xfId="0" applyNumberFormat="1" applyFont="1" applyFill="1" applyBorder="1" applyAlignment="1">
      <alignment horizontal="center"/>
    </xf>
    <xf numFmtId="3" fontId="1" fillId="2" borderId="4" xfId="0" applyNumberFormat="1" applyFont="1" applyFill="1" applyBorder="1" applyAlignment="1"/>
    <xf numFmtId="0" fontId="20" fillId="0" borderId="0" xfId="0" applyFont="1" applyAlignment="1"/>
    <xf numFmtId="3" fontId="5" fillId="0" borderId="0" xfId="1" applyNumberFormat="1" applyFont="1" applyAlignment="1">
      <alignment horizontal="center" vertical="center"/>
    </xf>
    <xf numFmtId="0" fontId="14" fillId="0" borderId="0" xfId="0" applyFont="1" applyFill="1" applyAlignment="1"/>
    <xf numFmtId="0" fontId="3" fillId="2" borderId="0" xfId="1" applyFont="1" applyFill="1" applyAlignment="1">
      <alignment horizontal="left"/>
    </xf>
    <xf numFmtId="0" fontId="3" fillId="2" borderId="1" xfId="1" applyFont="1" applyFill="1" applyBorder="1" applyAlignment="1">
      <alignment horizontal="center"/>
    </xf>
    <xf numFmtId="0" fontId="19" fillId="2" borderId="1" xfId="1" applyFont="1" applyFill="1" applyBorder="1" applyAlignment="1">
      <alignment horizontal="center"/>
    </xf>
    <xf numFmtId="0" fontId="13" fillId="2" borderId="0" xfId="4" applyFont="1" applyFill="1" applyBorder="1" applyAlignment="1">
      <alignment horizontal="left" wrapText="1"/>
    </xf>
    <xf numFmtId="0" fontId="3" fillId="2" borderId="0" xfId="0" applyFont="1" applyFill="1" applyAlignment="1">
      <alignment horizontal="left"/>
    </xf>
    <xf numFmtId="0" fontId="19" fillId="2" borderId="0" xfId="0" applyFont="1" applyFill="1" applyAlignment="1">
      <alignment horizontal="left"/>
    </xf>
    <xf numFmtId="0" fontId="1" fillId="0" borderId="4" xfId="0" applyFont="1" applyBorder="1" applyAlignment="1">
      <alignment horizontal="right"/>
    </xf>
    <xf numFmtId="0" fontId="14" fillId="2" borderId="0" xfId="0" applyFont="1" applyFill="1" applyAlignment="1">
      <alignment horizontal="left" vertical="center" wrapText="1"/>
    </xf>
    <xf numFmtId="0" fontId="3" fillId="0" borderId="2" xfId="0" applyFont="1" applyBorder="1" applyAlignment="1"/>
    <xf numFmtId="3" fontId="1" fillId="0" borderId="16" xfId="0" applyNumberFormat="1" applyFont="1" applyFill="1" applyBorder="1" applyAlignment="1"/>
    <xf numFmtId="0" fontId="19" fillId="0" borderId="2" xfId="0" applyFont="1" applyBorder="1" applyAlignment="1"/>
    <xf numFmtId="0" fontId="1" fillId="0" borderId="0" xfId="0" applyFont="1" applyAlignment="1">
      <alignment horizontal="center"/>
    </xf>
    <xf numFmtId="0" fontId="1" fillId="2" borderId="11" xfId="1" applyFont="1" applyFill="1" applyBorder="1" applyAlignment="1"/>
    <xf numFmtId="0" fontId="3" fillId="2" borderId="4" xfId="0" applyNumberFormat="1" applyFont="1" applyFill="1" applyBorder="1" applyAlignment="1">
      <alignment horizontal="right"/>
    </xf>
    <xf numFmtId="0" fontId="19" fillId="2" borderId="30" xfId="1" applyFont="1" applyFill="1" applyBorder="1" applyAlignment="1">
      <alignment horizontal="center"/>
    </xf>
    <xf numFmtId="171" fontId="1" fillId="2" borderId="0" xfId="0" applyNumberFormat="1" applyFont="1" applyFill="1" applyBorder="1" applyAlignment="1">
      <alignment horizontal="left"/>
    </xf>
    <xf numFmtId="0" fontId="3" fillId="2" borderId="15" xfId="0" applyNumberFormat="1" applyFont="1" applyFill="1" applyBorder="1" applyAlignment="1">
      <alignment horizontal="left" wrapText="1"/>
    </xf>
    <xf numFmtId="0" fontId="1" fillId="2" borderId="0" xfId="0" quotePrefix="1" applyFont="1" applyFill="1" applyAlignment="1"/>
    <xf numFmtId="166" fontId="1" fillId="2" borderId="4" xfId="0" applyNumberFormat="1" applyFont="1" applyFill="1" applyBorder="1" applyAlignment="1">
      <alignment horizontal="right"/>
    </xf>
    <xf numFmtId="0" fontId="1" fillId="0" borderId="4" xfId="0" applyFont="1" applyBorder="1" applyAlignment="1"/>
    <xf numFmtId="0" fontId="1" fillId="3" borderId="0" xfId="0" applyFont="1" applyFill="1" applyBorder="1" applyAlignment="1">
      <alignment vertical="top" wrapText="1"/>
    </xf>
    <xf numFmtId="0" fontId="1" fillId="3" borderId="3" xfId="0" applyFont="1" applyFill="1" applyBorder="1" applyAlignment="1">
      <alignment vertical="top" wrapText="1"/>
    </xf>
    <xf numFmtId="166" fontId="0" fillId="2" borderId="0" xfId="0" applyNumberFormat="1" applyFill="1" applyAlignment="1">
      <alignment horizontal="right"/>
    </xf>
    <xf numFmtId="175" fontId="3" fillId="2" borderId="0" xfId="0" applyNumberFormat="1" applyFont="1" applyFill="1" applyAlignment="1"/>
    <xf numFmtId="175" fontId="1" fillId="2" borderId="0" xfId="0" applyNumberFormat="1" applyFont="1" applyFill="1" applyAlignment="1"/>
    <xf numFmtId="0" fontId="3" fillId="2" borderId="0" xfId="0" applyFont="1" applyFill="1" applyBorder="1" applyAlignment="1">
      <alignment wrapText="1"/>
    </xf>
    <xf numFmtId="166" fontId="3" fillId="0" borderId="0" xfId="0" applyNumberFormat="1" applyFont="1" applyAlignment="1"/>
    <xf numFmtId="0" fontId="1" fillId="2" borderId="6" xfId="0" applyNumberFormat="1" applyFont="1" applyFill="1" applyBorder="1" applyAlignment="1">
      <alignment horizontal="center"/>
    </xf>
    <xf numFmtId="0" fontId="19" fillId="2" borderId="2" xfId="0" applyNumberFormat="1" applyFont="1" applyFill="1" applyBorder="1" applyAlignment="1">
      <alignment horizontal="center"/>
    </xf>
    <xf numFmtId="1" fontId="1" fillId="2" borderId="0" xfId="0" applyNumberFormat="1" applyFont="1" applyFill="1" applyAlignment="1"/>
    <xf numFmtId="1" fontId="3" fillId="2" borderId="0" xfId="0" applyNumberFormat="1" applyFont="1" applyFill="1" applyAlignment="1"/>
    <xf numFmtId="1" fontId="1" fillId="2" borderId="0" xfId="0" applyNumberFormat="1" applyFont="1" applyFill="1" applyAlignment="1">
      <alignment horizontal="right"/>
    </xf>
    <xf numFmtId="1" fontId="3" fillId="2" borderId="5" xfId="0" applyNumberFormat="1" applyFont="1" applyFill="1" applyBorder="1" applyAlignment="1"/>
    <xf numFmtId="166" fontId="1" fillId="0" borderId="0" xfId="0" applyNumberFormat="1" applyFont="1" applyBorder="1" applyAlignment="1"/>
    <xf numFmtId="0" fontId="2" fillId="2" borderId="0" xfId="0" applyNumberFormat="1" applyFont="1" applyFill="1" applyBorder="1" applyAlignment="1">
      <alignment vertical="top" wrapText="1"/>
    </xf>
    <xf numFmtId="0" fontId="25" fillId="2" borderId="0" xfId="0" applyNumberFormat="1" applyFont="1" applyFill="1" applyBorder="1" applyAlignment="1">
      <alignment vertical="top" wrapText="1"/>
    </xf>
    <xf numFmtId="0" fontId="5" fillId="2" borderId="28" xfId="0" applyFont="1" applyFill="1" applyBorder="1">
      <alignment vertical="top"/>
    </xf>
    <xf numFmtId="175" fontId="1" fillId="0" borderId="2" xfId="0" applyNumberFormat="1" applyFont="1" applyFill="1" applyBorder="1" applyAlignment="1"/>
    <xf numFmtId="175" fontId="1" fillId="2" borderId="2" xfId="0" applyNumberFormat="1" applyFont="1" applyFill="1" applyBorder="1" applyAlignment="1"/>
    <xf numFmtId="1" fontId="1" fillId="2" borderId="1" xfId="0" applyNumberFormat="1" applyFont="1" applyFill="1" applyBorder="1" applyAlignment="1"/>
    <xf numFmtId="3" fontId="3" fillId="0" borderId="5" xfId="0" applyNumberFormat="1" applyFont="1" applyFill="1" applyBorder="1" applyAlignment="1"/>
    <xf numFmtId="0" fontId="4" fillId="2" borderId="0" xfId="4" applyFont="1" applyFill="1" applyBorder="1" applyAlignment="1">
      <alignment horizontal="center"/>
    </xf>
    <xf numFmtId="166" fontId="1" fillId="2" borderId="0" xfId="1" applyNumberFormat="1" applyFont="1" applyFill="1" applyBorder="1" applyAlignment="1"/>
    <xf numFmtId="166" fontId="0" fillId="2" borderId="0" xfId="0" applyNumberFormat="1" applyFill="1" applyAlignment="1">
      <alignment vertical="center"/>
    </xf>
    <xf numFmtId="166" fontId="0" fillId="2" borderId="0" xfId="0" applyNumberFormat="1" applyFill="1" applyBorder="1" applyAlignment="1">
      <alignment vertical="center"/>
    </xf>
    <xf numFmtId="166" fontId="0" fillId="2" borderId="3" xfId="0" applyNumberFormat="1" applyFill="1" applyBorder="1" applyAlignment="1">
      <alignment vertical="center"/>
    </xf>
    <xf numFmtId="166" fontId="14" fillId="2" borderId="0" xfId="0" applyNumberFormat="1" applyFont="1" applyFill="1" applyBorder="1" applyAlignment="1">
      <alignment horizontal="right" vertical="center"/>
    </xf>
    <xf numFmtId="166" fontId="0" fillId="2" borderId="0" xfId="0" applyNumberFormat="1" applyFill="1" applyAlignment="1">
      <alignment horizontal="right" vertical="center"/>
    </xf>
    <xf numFmtId="166" fontId="0" fillId="2" borderId="3" xfId="0" applyNumberFormat="1" applyFill="1" applyBorder="1" applyAlignment="1">
      <alignment horizontal="right" vertical="center"/>
    </xf>
    <xf numFmtId="0" fontId="12" fillId="2" borderId="0" xfId="0" applyFont="1" applyFill="1" applyAlignment="1">
      <alignment wrapText="1"/>
    </xf>
    <xf numFmtId="0" fontId="12" fillId="2" borderId="3" xfId="0" applyFont="1" applyFill="1" applyBorder="1" applyAlignment="1">
      <alignment wrapText="1"/>
    </xf>
    <xf numFmtId="0" fontId="3" fillId="2" borderId="2" xfId="0" applyNumberFormat="1" applyFont="1" applyFill="1" applyBorder="1" applyAlignment="1">
      <alignment horizontal="center" vertical="center" wrapText="1"/>
    </xf>
    <xf numFmtId="166" fontId="5" fillId="2" borderId="8" xfId="1" applyNumberFormat="1" applyFont="1" applyFill="1" applyBorder="1" applyAlignment="1">
      <alignment vertical="center"/>
    </xf>
    <xf numFmtId="166" fontId="5" fillId="2" borderId="1" xfId="1" applyNumberFormat="1" applyFont="1" applyFill="1" applyBorder="1" applyAlignment="1">
      <alignment vertical="center"/>
    </xf>
    <xf numFmtId="166" fontId="5" fillId="2" borderId="3" xfId="1" applyNumberFormat="1" applyFont="1" applyFill="1" applyBorder="1" applyAlignment="1">
      <alignment vertical="center"/>
    </xf>
    <xf numFmtId="166" fontId="5" fillId="2" borderId="30" xfId="1" applyNumberFormat="1" applyFont="1" applyFill="1" applyBorder="1" applyAlignment="1">
      <alignment vertical="center"/>
    </xf>
    <xf numFmtId="166" fontId="5" fillId="2" borderId="1" xfId="1" applyNumberFormat="1" applyFont="1" applyFill="1" applyBorder="1" applyAlignment="1">
      <alignment horizontal="right" vertical="center"/>
    </xf>
    <xf numFmtId="166" fontId="5" fillId="2" borderId="30" xfId="1" applyNumberFormat="1" applyFont="1" applyFill="1" applyBorder="1" applyAlignment="1">
      <alignment horizontal="right" vertical="center"/>
    </xf>
    <xf numFmtId="0" fontId="3" fillId="0" borderId="1" xfId="1" applyFont="1" applyBorder="1" applyAlignment="1">
      <alignment vertical="center" wrapText="1"/>
    </xf>
    <xf numFmtId="166" fontId="1" fillId="0" borderId="10" xfId="1" applyNumberFormat="1" applyFont="1" applyFill="1" applyBorder="1" applyAlignment="1">
      <alignment horizontal="right"/>
    </xf>
    <xf numFmtId="166" fontId="1" fillId="0" borderId="1" xfId="1" applyNumberFormat="1" applyFont="1" applyFill="1" applyBorder="1" applyAlignment="1">
      <alignment horizontal="right"/>
    </xf>
    <xf numFmtId="166" fontId="1" fillId="0" borderId="30" xfId="1" applyNumberFormat="1" applyFont="1" applyFill="1" applyBorder="1" applyAlignment="1">
      <alignment horizontal="right"/>
    </xf>
    <xf numFmtId="0" fontId="1" fillId="0" borderId="0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3" fillId="2" borderId="1" xfId="0" applyNumberFormat="1" applyFont="1" applyFill="1" applyBorder="1" applyAlignment="1"/>
    <xf numFmtId="0" fontId="3" fillId="2" borderId="1" xfId="0" applyNumberFormat="1" applyFont="1" applyFill="1" applyBorder="1" applyAlignment="1"/>
    <xf numFmtId="164" fontId="3" fillId="2" borderId="0" xfId="0" applyNumberFormat="1" applyFont="1" applyFill="1" applyBorder="1" applyAlignment="1"/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2" borderId="0" xfId="1" applyFont="1" applyFill="1" applyAlignment="1">
      <alignment horizontal="center" wrapText="1"/>
    </xf>
    <xf numFmtId="0" fontId="3" fillId="2" borderId="3" xfId="1" applyFont="1" applyFill="1" applyBorder="1" applyAlignment="1">
      <alignment horizontal="center" wrapText="1"/>
    </xf>
    <xf numFmtId="0" fontId="3" fillId="2" borderId="45" xfId="0" applyFont="1" applyFill="1" applyBorder="1" applyAlignment="1">
      <alignment horizontal="center" wrapText="1"/>
    </xf>
    <xf numFmtId="0" fontId="3" fillId="2" borderId="37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166" fontId="3" fillId="0" borderId="0" xfId="0" applyNumberFormat="1" applyFont="1" applyBorder="1" applyAlignment="1"/>
    <xf numFmtId="0" fontId="5" fillId="0" borderId="0" xfId="4" applyFont="1" applyFill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left"/>
    </xf>
    <xf numFmtId="0" fontId="3" fillId="2" borderId="8" xfId="0" applyFont="1" applyFill="1" applyBorder="1" applyAlignment="1">
      <alignment horizontal="center"/>
    </xf>
    <xf numFmtId="0" fontId="3" fillId="2" borderId="40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47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19" fillId="2" borderId="1" xfId="1" applyFont="1" applyFill="1" applyBorder="1" applyAlignment="1">
      <alignment horizontal="center"/>
    </xf>
    <xf numFmtId="0" fontId="1" fillId="2" borderId="0" xfId="0" applyNumberFormat="1" applyFont="1" applyFill="1" applyBorder="1" applyAlignment="1">
      <alignment horizontal="center"/>
    </xf>
    <xf numFmtId="0" fontId="3" fillId="0" borderId="33" xfId="3" applyFont="1" applyBorder="1" applyAlignment="1"/>
    <xf numFmtId="169" fontId="1" fillId="0" borderId="33" xfId="3" applyNumberFormat="1" applyBorder="1" applyAlignment="1">
      <alignment horizontal="right"/>
    </xf>
    <xf numFmtId="169" fontId="1" fillId="2" borderId="33" xfId="3" applyNumberFormat="1" applyFill="1" applyBorder="1" applyAlignment="1">
      <alignment horizontal="right"/>
    </xf>
    <xf numFmtId="169" fontId="1" fillId="0" borderId="0" xfId="3" applyNumberFormat="1" applyAlignment="1">
      <alignment horizontal="right"/>
    </xf>
    <xf numFmtId="0" fontId="3" fillId="0" borderId="3" xfId="3" applyFont="1" applyBorder="1" applyAlignment="1"/>
    <xf numFmtId="169" fontId="1" fillId="0" borderId="3" xfId="3" applyNumberFormat="1" applyBorder="1" applyAlignment="1">
      <alignment horizontal="right"/>
    </xf>
    <xf numFmtId="169" fontId="1" fillId="2" borderId="3" xfId="3" applyNumberFormat="1" applyFill="1" applyBorder="1" applyAlignment="1">
      <alignment horizontal="right"/>
    </xf>
    <xf numFmtId="169" fontId="1" fillId="0" borderId="0" xfId="3" applyNumberFormat="1" applyAlignment="1"/>
    <xf numFmtId="0" fontId="5" fillId="0" borderId="3" xfId="1" applyFont="1" applyBorder="1" applyAlignment="1">
      <alignment vertical="center" wrapText="1"/>
    </xf>
    <xf numFmtId="0" fontId="5" fillId="0" borderId="3" xfId="1" applyFont="1" applyBorder="1" applyAlignment="1">
      <alignment horizontal="left" vertical="center" indent="1"/>
    </xf>
    <xf numFmtId="3" fontId="5" fillId="0" borderId="3" xfId="1" applyNumberFormat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3" xfId="1" applyFont="1" applyBorder="1" applyAlignment="1">
      <alignment vertical="center"/>
    </xf>
    <xf numFmtId="166" fontId="3" fillId="0" borderId="0" xfId="0" applyNumberFormat="1" applyFont="1" applyAlignment="1">
      <alignment horizontal="right"/>
    </xf>
    <xf numFmtId="0" fontId="3" fillId="2" borderId="1" xfId="0" applyNumberFormat="1" applyFont="1" applyFill="1" applyBorder="1" applyAlignment="1">
      <alignment horizontal="center"/>
    </xf>
    <xf numFmtId="0" fontId="40" fillId="0" borderId="0" xfId="0" applyFont="1" applyAlignment="1"/>
    <xf numFmtId="0" fontId="3" fillId="2" borderId="1" xfId="0" applyFont="1" applyFill="1" applyBorder="1" applyAlignment="1">
      <alignment horizontal="left"/>
    </xf>
    <xf numFmtId="0" fontId="3" fillId="0" borderId="0" xfId="0" applyFont="1" applyFill="1" applyAlignment="1">
      <alignment horizontal="center"/>
    </xf>
    <xf numFmtId="170" fontId="1" fillId="2" borderId="3" xfId="0" applyNumberFormat="1" applyFont="1" applyFill="1" applyBorder="1" applyAlignment="1"/>
    <xf numFmtId="0" fontId="1" fillId="2" borderId="0" xfId="1" applyFont="1" applyFill="1" applyAlignment="1">
      <alignment horizontal="center" wrapText="1"/>
    </xf>
    <xf numFmtId="166" fontId="1" fillId="2" borderId="0" xfId="1" applyNumberFormat="1" applyFont="1" applyFill="1" applyAlignment="1">
      <alignment horizontal="right"/>
    </xf>
    <xf numFmtId="0" fontId="1" fillId="2" borderId="0" xfId="1" applyNumberFormat="1" applyFont="1" applyFill="1" applyAlignment="1">
      <alignment horizontal="right"/>
    </xf>
    <xf numFmtId="0" fontId="1" fillId="2" borderId="3" xfId="1" applyFont="1" applyFill="1" applyBorder="1" applyAlignment="1">
      <alignment horizontal="center" wrapText="1"/>
    </xf>
    <xf numFmtId="166" fontId="1" fillId="2" borderId="3" xfId="1" applyNumberFormat="1" applyFont="1" applyFill="1" applyBorder="1" applyAlignment="1">
      <alignment horizontal="right"/>
    </xf>
    <xf numFmtId="0" fontId="1" fillId="2" borderId="3" xfId="1" applyNumberFormat="1" applyFont="1" applyFill="1" applyBorder="1" applyAlignment="1">
      <alignment horizontal="right"/>
    </xf>
    <xf numFmtId="0" fontId="2" fillId="2" borderId="0" xfId="1" applyFont="1" applyFill="1" applyBorder="1" applyAlignment="1"/>
    <xf numFmtId="10" fontId="1" fillId="0" borderId="10" xfId="0" applyNumberFormat="1" applyFont="1" applyBorder="1" applyAlignment="1"/>
    <xf numFmtId="10" fontId="1" fillId="0" borderId="46" xfId="0" applyNumberFormat="1" applyFont="1" applyBorder="1" applyAlignment="1"/>
    <xf numFmtId="10" fontId="1" fillId="0" borderId="1" xfId="0" applyNumberFormat="1" applyFont="1" applyBorder="1" applyAlignment="1"/>
    <xf numFmtId="0" fontId="3" fillId="0" borderId="0" xfId="0" applyNumberFormat="1" applyFont="1" applyAlignment="1"/>
    <xf numFmtId="0" fontId="3" fillId="2" borderId="0" xfId="0" quotePrefix="1" applyNumberFormat="1" applyFont="1" applyFill="1" applyBorder="1" applyAlignment="1"/>
    <xf numFmtId="0" fontId="1" fillId="2" borderId="0" xfId="0" quotePrefix="1" applyNumberFormat="1" applyFont="1" applyFill="1" applyBorder="1" applyAlignment="1"/>
    <xf numFmtId="0" fontId="28" fillId="2" borderId="0" xfId="0" quotePrefix="1" applyFont="1" applyFill="1" applyAlignment="1"/>
    <xf numFmtId="0" fontId="26" fillId="2" borderId="0" xfId="0" quotePrefix="1" applyFont="1" applyFill="1" applyAlignment="1"/>
    <xf numFmtId="49" fontId="1" fillId="2" borderId="48" xfId="1" applyNumberFormat="1" applyFont="1" applyFill="1" applyBorder="1" applyAlignment="1">
      <alignment horizontal="center"/>
    </xf>
    <xf numFmtId="166" fontId="1" fillId="2" borderId="48" xfId="1" applyNumberFormat="1" applyFont="1" applyFill="1" applyBorder="1" applyAlignment="1">
      <alignment horizontal="center"/>
    </xf>
    <xf numFmtId="0" fontId="1" fillId="2" borderId="48" xfId="1" quotePrefix="1" applyNumberFormat="1" applyFont="1" applyFill="1" applyBorder="1" applyAlignment="1">
      <alignment horizontal="center"/>
    </xf>
    <xf numFmtId="49" fontId="1" fillId="2" borderId="48" xfId="1" quotePrefix="1" applyNumberFormat="1" applyFont="1" applyFill="1" applyBorder="1" applyAlignment="1">
      <alignment horizontal="center"/>
    </xf>
    <xf numFmtId="0" fontId="1" fillId="2" borderId="30" xfId="1" quotePrefix="1" applyNumberFormat="1" applyFont="1" applyFill="1" applyBorder="1" applyAlignment="1">
      <alignment horizontal="center"/>
    </xf>
    <xf numFmtId="0" fontId="1" fillId="0" borderId="2" xfId="0" applyNumberFormat="1" applyFont="1" applyFill="1" applyBorder="1" applyAlignment="1"/>
    <xf numFmtId="0" fontId="41" fillId="0" borderId="0" xfId="3" applyFont="1" applyAlignment="1"/>
    <xf numFmtId="0" fontId="0" fillId="2" borderId="0" xfId="0" applyNumberForma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2" fontId="0" fillId="2" borderId="0" xfId="0" applyNumberFormat="1" applyFill="1" applyAlignment="1">
      <alignment horizontal="center"/>
    </xf>
    <xf numFmtId="0" fontId="1" fillId="2" borderId="0" xfId="0" quotePrefix="1" applyNumberFormat="1" applyFont="1" applyFill="1" applyAlignment="1">
      <alignment horizontal="right"/>
    </xf>
    <xf numFmtId="8" fontId="1" fillId="2" borderId="0" xfId="0" applyNumberFormat="1" applyFont="1" applyFill="1" applyAlignment="1">
      <alignment horizontal="left"/>
    </xf>
    <xf numFmtId="49" fontId="1" fillId="2" borderId="3" xfId="0" applyNumberFormat="1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40" xfId="0" applyFont="1" applyFill="1" applyBorder="1" applyAlignment="1">
      <alignment horizontal="center"/>
    </xf>
    <xf numFmtId="0" fontId="3" fillId="2" borderId="8" xfId="1" applyFont="1" applyFill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/>
    </xf>
    <xf numFmtId="0" fontId="3" fillId="2" borderId="37" xfId="0" applyNumberFormat="1" applyFont="1" applyFill="1" applyBorder="1" applyAlignment="1">
      <alignment horizontal="center"/>
    </xf>
    <xf numFmtId="0" fontId="1" fillId="2" borderId="0" xfId="0" applyNumberFormat="1" applyFont="1" applyFill="1" applyBorder="1" applyAlignment="1">
      <alignment horizontal="center"/>
    </xf>
    <xf numFmtId="0" fontId="14" fillId="2" borderId="0" xfId="0" applyNumberFormat="1" applyFont="1" applyFill="1" applyBorder="1" applyAlignment="1">
      <alignment horizontal="left" wrapText="1"/>
    </xf>
    <xf numFmtId="166" fontId="14" fillId="2" borderId="0" xfId="0" applyNumberFormat="1" applyFont="1" applyFill="1" applyBorder="1" applyAlignment="1">
      <alignment horizontal="center" vertical="center"/>
    </xf>
    <xf numFmtId="9" fontId="4" fillId="2" borderId="29" xfId="5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19" fillId="2" borderId="40" xfId="0" applyFont="1" applyFill="1" applyBorder="1" applyAlignment="1">
      <alignment horizontal="center"/>
    </xf>
    <xf numFmtId="0" fontId="5" fillId="2" borderId="0" xfId="4" applyFont="1" applyFill="1" applyBorder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3" fillId="0" borderId="19" xfId="0" applyFont="1" applyBorder="1" applyAlignment="1">
      <alignment horizontal="center"/>
    </xf>
    <xf numFmtId="0" fontId="1" fillId="0" borderId="1" xfId="0" applyNumberFormat="1" applyFont="1" applyFill="1" applyBorder="1" applyAlignment="1"/>
    <xf numFmtId="0" fontId="5" fillId="2" borderId="3" xfId="4" applyFont="1" applyFill="1" applyBorder="1" applyAlignment="1">
      <alignment wrapText="1"/>
    </xf>
    <xf numFmtId="166" fontId="1" fillId="2" borderId="3" xfId="0" applyNumberFormat="1" applyFont="1" applyFill="1" applyBorder="1" applyAlignment="1">
      <alignment horizontal="right"/>
    </xf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3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174" fontId="3" fillId="2" borderId="0" xfId="0" applyNumberFormat="1" applyFont="1" applyFill="1" applyAlignment="1"/>
    <xf numFmtId="0" fontId="1" fillId="2" borderId="3" xfId="0" applyFont="1" applyFill="1" applyBorder="1" applyAlignment="1">
      <alignment horizontal="center"/>
    </xf>
    <xf numFmtId="172" fontId="1" fillId="2" borderId="3" xfId="0" applyNumberFormat="1" applyFont="1" applyFill="1" applyBorder="1" applyAlignment="1">
      <alignment horizontal="right"/>
    </xf>
    <xf numFmtId="0" fontId="5" fillId="0" borderId="5" xfId="4" applyFont="1" applyFill="1" applyBorder="1" applyAlignment="1">
      <alignment wrapText="1"/>
    </xf>
    <xf numFmtId="0" fontId="5" fillId="0" borderId="4" xfId="4" applyFont="1" applyFill="1" applyBorder="1" applyAlignment="1">
      <alignment wrapText="1"/>
    </xf>
    <xf numFmtId="0" fontId="13" fillId="0" borderId="5" xfId="4" applyFont="1" applyFill="1" applyBorder="1" applyAlignment="1">
      <alignment wrapText="1"/>
    </xf>
    <xf numFmtId="0" fontId="3" fillId="0" borderId="0" xfId="0" applyFont="1" applyAlignment="1">
      <alignment horizontal="right"/>
    </xf>
    <xf numFmtId="0" fontId="26" fillId="2" borderId="0" xfId="0" applyFont="1" applyFill="1" applyAlignment="1">
      <alignment horizontal="right"/>
    </xf>
    <xf numFmtId="170" fontId="1" fillId="2" borderId="37" xfId="0" applyNumberFormat="1" applyFont="1" applyFill="1" applyBorder="1" applyAlignment="1"/>
    <xf numFmtId="0" fontId="3" fillId="2" borderId="0" xfId="0" applyFont="1" applyFill="1" applyAlignment="1">
      <alignment horizontal="right"/>
    </xf>
    <xf numFmtId="0" fontId="1" fillId="2" borderId="0" xfId="0" applyNumberFormat="1" applyFont="1" applyFill="1" applyAlignment="1">
      <alignment horizontal="right"/>
    </xf>
    <xf numFmtId="0" fontId="3" fillId="2" borderId="0" xfId="0" applyNumberFormat="1" applyFont="1" applyFill="1" applyAlignment="1">
      <alignment horizontal="right"/>
    </xf>
    <xf numFmtId="49" fontId="3" fillId="2" borderId="0" xfId="0" applyNumberFormat="1" applyFont="1" applyFill="1" applyBorder="1" applyAlignment="1">
      <alignment horizontal="left"/>
    </xf>
    <xf numFmtId="0" fontId="1" fillId="2" borderId="33" xfId="1" applyFont="1" applyFill="1" applyBorder="1" applyAlignment="1"/>
    <xf numFmtId="0" fontId="3" fillId="0" borderId="33" xfId="0" applyFont="1" applyBorder="1" applyAlignment="1">
      <alignment horizontal="center"/>
    </xf>
    <xf numFmtId="166" fontId="3" fillId="0" borderId="33" xfId="0" applyNumberFormat="1" applyFont="1" applyBorder="1" applyAlignment="1"/>
    <xf numFmtId="0" fontId="12" fillId="0" borderId="0" xfId="0" applyFont="1" applyAlignment="1">
      <alignment horizontal="right"/>
    </xf>
    <xf numFmtId="3" fontId="1" fillId="2" borderId="44" xfId="0" applyNumberFormat="1" applyFont="1" applyFill="1" applyBorder="1" applyAlignment="1"/>
    <xf numFmtId="3" fontId="1" fillId="2" borderId="10" xfId="0" applyNumberFormat="1" applyFont="1" applyFill="1" applyBorder="1" applyAlignment="1"/>
    <xf numFmtId="3" fontId="1" fillId="2" borderId="15" xfId="0" applyNumberFormat="1" applyFont="1" applyFill="1" applyBorder="1" applyAlignment="1"/>
    <xf numFmtId="3" fontId="1" fillId="2" borderId="48" xfId="0" applyNumberFormat="1" applyFont="1" applyFill="1" applyBorder="1" applyAlignment="1"/>
    <xf numFmtId="3" fontId="1" fillId="2" borderId="16" xfId="0" applyNumberFormat="1" applyFont="1" applyFill="1" applyBorder="1" applyAlignment="1"/>
    <xf numFmtId="0" fontId="1" fillId="2" borderId="24" xfId="0" applyNumberFormat="1" applyFont="1" applyFill="1" applyBorder="1" applyAlignment="1"/>
    <xf numFmtId="3" fontId="1" fillId="2" borderId="30" xfId="0" applyNumberFormat="1" applyFont="1" applyFill="1" applyBorder="1" applyAlignment="1"/>
    <xf numFmtId="166" fontId="1" fillId="2" borderId="30" xfId="0" applyNumberFormat="1" applyFont="1" applyFill="1" applyBorder="1" applyAlignment="1"/>
    <xf numFmtId="0" fontId="5" fillId="2" borderId="0" xfId="0" applyFont="1" applyFill="1" applyBorder="1" applyAlignment="1">
      <alignment horizontal="center" vertical="top"/>
    </xf>
    <xf numFmtId="0" fontId="13" fillId="2" borderId="0" xfId="0" applyFont="1" applyFill="1" applyBorder="1" applyAlignment="1">
      <alignment horizontal="right" vertical="top"/>
    </xf>
    <xf numFmtId="0" fontId="1" fillId="0" borderId="0" xfId="0" applyFont="1" applyFill="1" applyAlignment="1"/>
    <xf numFmtId="164" fontId="1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 applyAlignment="1">
      <alignment horizontal="right"/>
    </xf>
    <xf numFmtId="167" fontId="1" fillId="0" borderId="13" xfId="0" applyNumberFormat="1" applyFont="1" applyFill="1" applyBorder="1" applyAlignment="1"/>
    <xf numFmtId="0" fontId="3" fillId="2" borderId="1" xfId="0" applyFont="1" applyFill="1" applyBorder="1" applyAlignment="1">
      <alignment vertical="top"/>
    </xf>
    <xf numFmtId="1" fontId="1" fillId="0" borderId="1" xfId="0" applyNumberFormat="1" applyFont="1" applyBorder="1" applyAlignment="1"/>
    <xf numFmtId="0" fontId="19" fillId="2" borderId="1" xfId="0" applyFont="1" applyFill="1" applyBorder="1" applyAlignment="1">
      <alignment vertical="top"/>
    </xf>
    <xf numFmtId="170" fontId="1" fillId="2" borderId="49" xfId="0" applyNumberFormat="1" applyFont="1" applyFill="1" applyBorder="1" applyAlignment="1"/>
    <xf numFmtId="170" fontId="1" fillId="2" borderId="1" xfId="0" applyNumberFormat="1" applyFont="1" applyFill="1" applyBorder="1" applyAlignment="1"/>
    <xf numFmtId="0" fontId="3" fillId="2" borderId="20" xfId="0" applyNumberFormat="1" applyFont="1" applyFill="1" applyBorder="1" applyAlignment="1">
      <alignment vertical="center"/>
    </xf>
    <xf numFmtId="0" fontId="1" fillId="2" borderId="0" xfId="0" applyFont="1" applyFill="1" applyAlignment="1">
      <alignment horizontal="center"/>
    </xf>
    <xf numFmtId="0" fontId="5" fillId="2" borderId="3" xfId="0" applyFont="1" applyFill="1" applyBorder="1" applyAlignment="1">
      <alignment horizontal="right" vertical="center"/>
    </xf>
    <xf numFmtId="166" fontId="1" fillId="2" borderId="10" xfId="1" applyNumberFormat="1" applyFont="1" applyFill="1" applyBorder="1" applyAlignment="1">
      <alignment horizontal="center"/>
    </xf>
    <xf numFmtId="0" fontId="3" fillId="2" borderId="48" xfId="1" quotePrefix="1" applyFont="1" applyFill="1" applyBorder="1" applyAlignment="1">
      <alignment horizontal="center"/>
    </xf>
    <xf numFmtId="0" fontId="3" fillId="2" borderId="30" xfId="1" quotePrefix="1" applyFont="1" applyFill="1" applyBorder="1" applyAlignment="1">
      <alignment horizontal="center"/>
    </xf>
    <xf numFmtId="0" fontId="1" fillId="0" borderId="3" xfId="1" applyFont="1" applyFill="1" applyBorder="1" applyAlignment="1">
      <alignment horizontal="right" vertical="center" wrapText="1"/>
    </xf>
    <xf numFmtId="0" fontId="5" fillId="0" borderId="3" xfId="4" applyFont="1" applyFill="1" applyBorder="1" applyAlignment="1">
      <alignment wrapText="1"/>
    </xf>
    <xf numFmtId="3" fontId="3" fillId="2" borderId="2" xfId="0" applyNumberFormat="1" applyFont="1" applyFill="1" applyBorder="1" applyAlignment="1">
      <alignment horizontal="right"/>
    </xf>
    <xf numFmtId="3" fontId="1" fillId="2" borderId="19" xfId="0" applyNumberFormat="1" applyFont="1" applyFill="1" applyBorder="1" applyAlignment="1"/>
    <xf numFmtId="3" fontId="1" fillId="2" borderId="15" xfId="0" applyNumberFormat="1" applyFont="1" applyFill="1" applyBorder="1" applyAlignment="1">
      <alignment horizontal="right"/>
    </xf>
    <xf numFmtId="3" fontId="1" fillId="2" borderId="16" xfId="0" applyNumberFormat="1" applyFont="1" applyFill="1" applyBorder="1" applyAlignment="1">
      <alignment horizontal="right"/>
    </xf>
    <xf numFmtId="0" fontId="3" fillId="2" borderId="40" xfId="0" applyFont="1" applyFill="1" applyBorder="1" applyAlignment="1">
      <alignment horizont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168" fontId="1" fillId="2" borderId="2" xfId="0" applyNumberFormat="1" applyFont="1" applyFill="1" applyBorder="1" applyAlignment="1"/>
    <xf numFmtId="0" fontId="14" fillId="2" borderId="5" xfId="0" applyNumberFormat="1" applyFont="1" applyFill="1" applyBorder="1" applyAlignment="1"/>
    <xf numFmtId="168" fontId="14" fillId="2" borderId="5" xfId="0" applyNumberFormat="1" applyFont="1" applyFill="1" applyBorder="1" applyAlignment="1"/>
    <xf numFmtId="0" fontId="1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19" fillId="2" borderId="0" xfId="1" applyFont="1" applyFill="1" applyAlignment="1">
      <alignment horizontal="left"/>
    </xf>
    <xf numFmtId="0" fontId="1" fillId="2" borderId="3" xfId="0" applyFont="1" applyFill="1" applyBorder="1" applyAlignment="1">
      <alignment horizontal="right"/>
    </xf>
    <xf numFmtId="0" fontId="4" fillId="2" borderId="33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left" vertical="center" wrapText="1"/>
    </xf>
    <xf numFmtId="0" fontId="0" fillId="2" borderId="28" xfId="0" applyFill="1" applyBorder="1" applyAlignment="1">
      <alignment horizontal="left"/>
    </xf>
    <xf numFmtId="0" fontId="0" fillId="2" borderId="28" xfId="0" applyFill="1" applyBorder="1" applyAlignment="1"/>
    <xf numFmtId="0" fontId="8" fillId="2" borderId="28" xfId="0" applyFont="1" applyFill="1" applyBorder="1" applyAlignment="1">
      <alignment horizontal="center" vertical="center"/>
    </xf>
    <xf numFmtId="0" fontId="12" fillId="0" borderId="0" xfId="0" applyFont="1" applyBorder="1" applyAlignment="1"/>
    <xf numFmtId="0" fontId="12" fillId="0" borderId="0" xfId="0" applyFont="1" applyAlignment="1">
      <alignment horizontal="center"/>
    </xf>
    <xf numFmtId="0" fontId="1" fillId="2" borderId="50" xfId="0" applyNumberFormat="1" applyFont="1" applyFill="1" applyBorder="1" applyAlignment="1"/>
    <xf numFmtId="0" fontId="2" fillId="4" borderId="2" xfId="0" applyNumberFormat="1" applyFont="1" applyFill="1" applyBorder="1" applyAlignment="1">
      <alignment horizontal="left"/>
    </xf>
    <xf numFmtId="3" fontId="0" fillId="0" borderId="0" xfId="0" applyNumberFormat="1" applyAlignment="1"/>
    <xf numFmtId="0" fontId="1" fillId="0" borderId="13" xfId="0" applyNumberFormat="1" applyFont="1" applyFill="1" applyBorder="1" applyAlignment="1"/>
    <xf numFmtId="0" fontId="13" fillId="0" borderId="0" xfId="0" applyFont="1" applyFill="1" applyBorder="1" applyAlignment="1">
      <alignment horizontal="left" vertical="center"/>
    </xf>
    <xf numFmtId="0" fontId="0" fillId="2" borderId="28" xfId="0" applyNumberFormat="1" applyFont="1" applyFill="1" applyBorder="1" applyAlignment="1"/>
    <xf numFmtId="176" fontId="1" fillId="0" borderId="0" xfId="0" applyNumberFormat="1" applyFont="1" applyAlignment="1"/>
    <xf numFmtId="0" fontId="38" fillId="0" borderId="0" xfId="2" applyAlignment="1"/>
    <xf numFmtId="0" fontId="38" fillId="0" borderId="0" xfId="2" applyAlignment="1" applyProtection="1"/>
    <xf numFmtId="0" fontId="43" fillId="0" borderId="0" xfId="2" applyFont="1" applyAlignment="1" applyProtection="1"/>
    <xf numFmtId="0" fontId="38" fillId="0" borderId="0" xfId="2" applyAlignment="1" applyProtection="1">
      <alignment horizontal="left" indent="3"/>
    </xf>
    <xf numFmtId="0" fontId="38" fillId="0" borderId="0" xfId="2" applyAlignment="1" applyProtection="1">
      <alignment horizontal="left" indent="1"/>
    </xf>
    <xf numFmtId="0" fontId="44" fillId="0" borderId="0" xfId="2" applyFont="1" applyAlignment="1" applyProtection="1"/>
    <xf numFmtId="0" fontId="38" fillId="0" borderId="0" xfId="2" applyAlignment="1" applyProtection="1">
      <alignment horizontal="left" indent="2"/>
    </xf>
    <xf numFmtId="0" fontId="42" fillId="0" borderId="0" xfId="0" applyFont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2" borderId="0" xfId="1" applyFont="1" applyFill="1" applyAlignment="1">
      <alignment vertical="center" wrapText="1"/>
    </xf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3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1" fillId="0" borderId="3" xfId="0" applyFont="1" applyBorder="1" applyAlignment="1">
      <alignment horizontal="right"/>
    </xf>
    <xf numFmtId="0" fontId="3" fillId="0" borderId="8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2" borderId="8" xfId="1" applyFont="1" applyFill="1" applyBorder="1" applyAlignment="1">
      <alignment horizontal="center"/>
    </xf>
    <xf numFmtId="0" fontId="3" fillId="2" borderId="40" xfId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47" xfId="0" applyFont="1" applyBorder="1" applyAlignment="1">
      <alignment horizontal="center"/>
    </xf>
    <xf numFmtId="0" fontId="3" fillId="2" borderId="50" xfId="0" applyFont="1" applyFill="1" applyBorder="1" applyAlignment="1">
      <alignment horizontal="left" wrapText="1"/>
    </xf>
    <xf numFmtId="0" fontId="3" fillId="2" borderId="51" xfId="0" applyFont="1" applyFill="1" applyBorder="1" applyAlignment="1">
      <alignment horizontal="left" wrapText="1"/>
    </xf>
    <xf numFmtId="0" fontId="3" fillId="2" borderId="50" xfId="0" applyNumberFormat="1" applyFont="1" applyFill="1" applyBorder="1" applyAlignment="1">
      <alignment horizontal="left" wrapText="1"/>
    </xf>
    <xf numFmtId="0" fontId="3" fillId="2" borderId="51" xfId="0" applyNumberFormat="1" applyFont="1" applyFill="1" applyBorder="1" applyAlignment="1">
      <alignment horizontal="left" wrapText="1"/>
    </xf>
    <xf numFmtId="0" fontId="19" fillId="2" borderId="24" xfId="0" applyFont="1" applyFill="1" applyBorder="1" applyAlignment="1">
      <alignment horizontal="right" wrapText="1"/>
    </xf>
    <xf numFmtId="0" fontId="3" fillId="2" borderId="6" xfId="0" applyFont="1" applyFill="1" applyBorder="1" applyAlignment="1">
      <alignment horizontal="right" wrapText="1"/>
    </xf>
    <xf numFmtId="0" fontId="19" fillId="2" borderId="13" xfId="0" applyFont="1" applyFill="1" applyBorder="1" applyAlignment="1">
      <alignment horizontal="right" wrapText="1"/>
    </xf>
    <xf numFmtId="0" fontId="3" fillId="2" borderId="36" xfId="0" applyFont="1" applyFill="1" applyBorder="1" applyAlignment="1">
      <alignment horizontal="right" wrapText="1"/>
    </xf>
    <xf numFmtId="0" fontId="3" fillId="2" borderId="1" xfId="1" applyFont="1" applyFill="1" applyBorder="1" applyAlignment="1">
      <alignment horizontal="center"/>
    </xf>
    <xf numFmtId="0" fontId="19" fillId="2" borderId="1" xfId="1" applyFont="1" applyFill="1" applyBorder="1" applyAlignment="1">
      <alignment horizontal="center"/>
    </xf>
    <xf numFmtId="0" fontId="13" fillId="2" borderId="33" xfId="4" applyFont="1" applyFill="1" applyBorder="1" applyAlignment="1">
      <alignment horizontal="left" wrapText="1"/>
    </xf>
    <xf numFmtId="0" fontId="13" fillId="2" borderId="0" xfId="4" applyFont="1" applyFill="1" applyBorder="1" applyAlignment="1">
      <alignment horizontal="left" wrapText="1"/>
    </xf>
    <xf numFmtId="0" fontId="3" fillId="2" borderId="8" xfId="0" applyFont="1" applyFill="1" applyBorder="1" applyAlignment="1">
      <alignment horizontal="center"/>
    </xf>
    <xf numFmtId="0" fontId="3" fillId="2" borderId="40" xfId="0" applyFont="1" applyFill="1" applyBorder="1" applyAlignment="1">
      <alignment horizontal="center"/>
    </xf>
    <xf numFmtId="0" fontId="33" fillId="2" borderId="0" xfId="0" applyFont="1" applyFill="1" applyAlignment="1">
      <alignment horizontal="center" vertical="center"/>
    </xf>
    <xf numFmtId="0" fontId="3" fillId="2" borderId="8" xfId="1" applyFont="1" applyFill="1" applyBorder="1" applyAlignment="1">
      <alignment horizontal="center" vertical="center" wrapText="1"/>
    </xf>
    <xf numFmtId="0" fontId="3" fillId="2" borderId="40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3" fillId="2" borderId="52" xfId="0" applyNumberFormat="1" applyFont="1" applyFill="1" applyBorder="1" applyAlignment="1">
      <alignment horizontal="center" wrapText="1"/>
    </xf>
    <xf numFmtId="0" fontId="3" fillId="2" borderId="53" xfId="0" applyNumberFormat="1" applyFont="1" applyFill="1" applyBorder="1" applyAlignment="1">
      <alignment horizontal="center" wrapText="1"/>
    </xf>
    <xf numFmtId="0" fontId="3" fillId="2" borderId="52" xfId="0" applyFont="1" applyFill="1" applyBorder="1" applyAlignment="1">
      <alignment horizontal="center" wrapText="1"/>
    </xf>
    <xf numFmtId="0" fontId="3" fillId="2" borderId="53" xfId="0" applyFont="1" applyFill="1" applyBorder="1" applyAlignment="1">
      <alignment horizont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1" fillId="0" borderId="8" xfId="0" applyFont="1" applyFill="1" applyBorder="1" applyAlignment="1">
      <alignment horizontal="center" vertical="center"/>
    </xf>
    <xf numFmtId="0" fontId="11" fillId="0" borderId="31" xfId="0" applyFont="1" applyFill="1" applyBorder="1" applyAlignment="1">
      <alignment horizontal="center" vertical="center"/>
    </xf>
    <xf numFmtId="0" fontId="11" fillId="0" borderId="40" xfId="0" applyFont="1" applyFill="1" applyBorder="1" applyAlignment="1">
      <alignment horizontal="center" vertical="center"/>
    </xf>
    <xf numFmtId="0" fontId="14" fillId="2" borderId="0" xfId="0" applyNumberFormat="1" applyFont="1" applyFill="1" applyBorder="1" applyAlignment="1">
      <alignment horizontal="left" wrapText="1"/>
    </xf>
    <xf numFmtId="0" fontId="20" fillId="2" borderId="0" xfId="0" applyNumberFormat="1" applyFont="1" applyFill="1" applyBorder="1" applyAlignment="1">
      <alignment horizontal="left" wrapText="1"/>
    </xf>
    <xf numFmtId="0" fontId="1" fillId="0" borderId="3" xfId="0" applyFont="1" applyBorder="1" applyAlignment="1">
      <alignment horizontal="center"/>
    </xf>
    <xf numFmtId="166" fontId="14" fillId="2" borderId="0" xfId="0" applyNumberFormat="1" applyFont="1" applyFill="1" applyAlignment="1">
      <alignment horizontal="center" vertical="center"/>
    </xf>
    <xf numFmtId="166" fontId="14" fillId="2" borderId="0" xfId="0" applyNumberFormat="1" applyFont="1" applyFill="1" applyBorder="1" applyAlignment="1">
      <alignment horizontal="center" vertical="center"/>
    </xf>
    <xf numFmtId="166" fontId="14" fillId="2" borderId="3" xfId="0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 vertical="top" wrapText="1"/>
    </xf>
    <xf numFmtId="0" fontId="4" fillId="2" borderId="33" xfId="0" applyFont="1" applyFill="1" applyBorder="1" applyAlignment="1">
      <alignment horizontal="left" vertical="top" wrapText="1"/>
    </xf>
    <xf numFmtId="9" fontId="4" fillId="2" borderId="29" xfId="5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166" fontId="14" fillId="2" borderId="33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wrapText="1"/>
    </xf>
    <xf numFmtId="0" fontId="20" fillId="0" borderId="0" xfId="0" applyFont="1" applyAlignment="1">
      <alignment horizontal="left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left" vertical="center" wrapText="1"/>
    </xf>
    <xf numFmtId="0" fontId="14" fillId="2" borderId="0" xfId="0" applyNumberFormat="1" applyFont="1" applyFill="1" applyBorder="1" applyAlignment="1">
      <alignment horizontal="left" vertical="center" wrapText="1"/>
    </xf>
    <xf numFmtId="0" fontId="19" fillId="2" borderId="8" xfId="0" applyFont="1" applyFill="1" applyBorder="1" applyAlignment="1">
      <alignment horizontal="center"/>
    </xf>
    <xf numFmtId="0" fontId="19" fillId="2" borderId="40" xfId="0" applyFont="1" applyFill="1" applyBorder="1" applyAlignment="1">
      <alignment horizontal="center"/>
    </xf>
    <xf numFmtId="0" fontId="5" fillId="2" borderId="0" xfId="4" applyFont="1" applyFill="1" applyBorder="1" applyAlignment="1">
      <alignment horizontal="left" wrapText="1"/>
    </xf>
    <xf numFmtId="0" fontId="14" fillId="0" borderId="0" xfId="0" applyFont="1" applyAlignment="1">
      <alignment horizontal="left" vertical="center" wrapText="1"/>
    </xf>
  </cellXfs>
  <cellStyles count="6">
    <cellStyle name="%" xfId="1"/>
    <cellStyle name="Hyperlink" xfId="2" builtinId="8"/>
    <cellStyle name="Normal" xfId="0" builtinId="0"/>
    <cellStyle name="Normal 2" xfId="3"/>
    <cellStyle name="Normal_Input_Arcview" xfId="4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externalLink" Target="externalLinks/externalLink2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externalLink" Target="externalLinks/externalLink18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externalLink" Target="externalLinks/externalLink8.xml"/><Relationship Id="rId128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externalLink" Target="externalLinks/externalLink3.xml"/><Relationship Id="rId126" Type="http://schemas.openxmlformats.org/officeDocument/2006/relationships/externalLink" Target="externalLinks/externalLink11.xml"/><Relationship Id="rId13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externalLink" Target="externalLinks/externalLink1.xml"/><Relationship Id="rId124" Type="http://schemas.openxmlformats.org/officeDocument/2006/relationships/externalLink" Target="externalLinks/externalLink9.xml"/><Relationship Id="rId129" Type="http://schemas.openxmlformats.org/officeDocument/2006/relationships/externalLink" Target="externalLinks/externalLink14.xml"/><Relationship Id="rId13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externalLink" Target="externalLinks/externalLink4.xml"/><Relationship Id="rId127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externalLink" Target="externalLinks/externalLink7.xml"/><Relationship Id="rId130" Type="http://schemas.openxmlformats.org/officeDocument/2006/relationships/externalLink" Target="externalLinks/externalLink15.xml"/><Relationship Id="rId13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externalLink" Target="externalLinks/externalLink5.xml"/><Relationship Id="rId125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externalLink" Target="externalLinks/externalLink16.xml"/><Relationship Id="rId136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'2'!$A$5:$A$5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'2'!$A$6:$A$6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14662784"/>
        <c:axId val="114664576"/>
      </c:barChart>
      <c:catAx>
        <c:axId val="1146627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4664576"/>
        <c:crosses val="autoZero"/>
        <c:auto val="1"/>
        <c:lblAlgn val="ctr"/>
        <c:lblOffset val="100"/>
        <c:tickLblSkip val="1"/>
        <c:tickMarkSkip val="1"/>
      </c:catAx>
      <c:valAx>
        <c:axId val="114664576"/>
        <c:scaling>
          <c:orientation val="minMax"/>
        </c:scaling>
        <c:delete val="1"/>
        <c:axPos val="l"/>
        <c:numFmt formatCode="General" sourceLinked="1"/>
        <c:tickLblPos val="none"/>
        <c:crossAx val="11466278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866" r="0.75000000000000866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15028736"/>
        <c:axId val="115030272"/>
      </c:barChart>
      <c:catAx>
        <c:axId val="11502873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5030272"/>
        <c:crosses val="autoZero"/>
        <c:auto val="1"/>
        <c:lblAlgn val="ctr"/>
        <c:lblOffset val="100"/>
        <c:tickLblSkip val="1"/>
        <c:tickMarkSkip val="1"/>
      </c:catAx>
      <c:valAx>
        <c:axId val="115030272"/>
        <c:scaling>
          <c:orientation val="minMax"/>
        </c:scaling>
        <c:delete val="1"/>
        <c:axPos val="l"/>
        <c:numFmt formatCode="General" sourceLinked="1"/>
        <c:tickLblPos val="none"/>
        <c:crossAx val="11502873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866" r="0.75000000000000866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15709824"/>
        <c:axId val="115711360"/>
      </c:barChart>
      <c:catAx>
        <c:axId val="11570982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5711360"/>
        <c:crosses val="autoZero"/>
        <c:auto val="1"/>
        <c:lblAlgn val="ctr"/>
        <c:lblOffset val="100"/>
        <c:tickLblSkip val="1"/>
        <c:tickMarkSkip val="1"/>
      </c:catAx>
      <c:valAx>
        <c:axId val="115711360"/>
        <c:scaling>
          <c:orientation val="minMax"/>
        </c:scaling>
        <c:delete val="1"/>
        <c:axPos val="l"/>
        <c:numFmt formatCode="General" sourceLinked="1"/>
        <c:tickLblPos val="none"/>
        <c:crossAx val="11570982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888" r="0.75000000000000888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15874816"/>
        <c:axId val="115876608"/>
      </c:barChart>
      <c:catAx>
        <c:axId val="11587481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5876608"/>
        <c:crosses val="autoZero"/>
        <c:auto val="1"/>
        <c:lblAlgn val="ctr"/>
        <c:lblOffset val="100"/>
        <c:tickLblSkip val="1"/>
        <c:tickMarkSkip val="1"/>
      </c:catAx>
      <c:valAx>
        <c:axId val="115876608"/>
        <c:scaling>
          <c:orientation val="minMax"/>
        </c:scaling>
        <c:delete val="1"/>
        <c:axPos val="l"/>
        <c:numFmt formatCode="General" sourceLinked="1"/>
        <c:tickLblPos val="none"/>
        <c:crossAx val="11587481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888" r="0.7500000000000088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102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102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0</xdr:rowOff>
    </xdr:from>
    <xdr:to>
      <xdr:col>4</xdr:col>
      <xdr:colOff>0</xdr:colOff>
      <xdr:row>63</xdr:row>
      <xdr:rowOff>0</xdr:rowOff>
    </xdr:to>
    <xdr:graphicFrame macro="">
      <xdr:nvGraphicFramePr>
        <xdr:cNvPr id="205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0</xdr:colOff>
      <xdr:row>63</xdr:row>
      <xdr:rowOff>0</xdr:rowOff>
    </xdr:to>
    <xdr:graphicFrame macro="">
      <xdr:nvGraphicFramePr>
        <xdr:cNvPr id="205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5/Portal/PIN2015_portuges_espanhol/PIN_2015_PT-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3.Transportes/102.Movimento%20de%20passageiros%20nos%20aeroportos_UE_PT%20e%20ES_2007-2016_gr&#225;fic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3.Transportes/103.Mercadorias%20movimentadas%20nos%20portos_PE%20e%20ES_2006-2015_quad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3.Transportes/104.Mortes%20em%20acidentes%20de%20via&#231;&#227;o_UE_2015_quadr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06.Tx%20crescimento_camas%20estab.%20hoteleiros,%20PT%20e%20ES_2007-2016_quadr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07.Dormidas%20em%20estabelecimentos%20hoteleiros_PT%20e%20ES_2015%20e%202016_quad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08.Taxa%20de%20ocupa&#231;&#227;o%20cama%20nos%20estabelecimentos%20hoteleiros_2016_NUTS%20II_map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10.Dormidas_n&#227;o%20residentes%20em%20estab.%20hoteleiros,%20PT%20e%20ES_2007-2016_gr&#225;fic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11.Intensidade%20tur&#237;stica,%20UE_2016_quadro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12.Taxa%20de%20ocupa&#231;&#227;o-cama%20em%20estabelecimentos%20hoteleiros_PT%20e%20ES,%202016_gr&#225;fic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2.Popula&#231;&#227;o/13.Pir&#226;mide%20et&#225;ria%20PT%20e%20ES_2016_gr&#225;fic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2.Servi&#231;os/92.Popula&#231;&#227;o%20empregada_15-64%20anos_nos%20Servi&#231;os,%20UE-28_2016_quadr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2.Servi&#231;os/93.Volume%20de%20neg&#243;cios%20resultante%20de%20com&#233;rcio%20eletr&#243;nico_UE-28_2016_quadr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2.Servi&#231;os/94.Produtividade%20aparente_VAB%20cfemprego_do%20Com&#233;rcio_UE-28_2015_quadr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2.Servi&#231;os/95.Produtividade%20aparente%20das%20atividades%20imobili&#225;rias_quadro_UE_201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2.Servi&#231;os/97.Volume%20de%20vendas%20por%20empresa_PT%20e%20ES_2015_gr&#225;fic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2.Servi&#231;os/98.Novas%20empresas_Com&#233;rcio-G_PT%20e%20ES_2006-2015_gr&#225;fic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3.Transportes/99.Mercadorias%20transportadas%20-%20transporte%20rodovi&#225;rio_PT%20e%20ES,%202007-2016_gr&#225;fic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dice_pt"/>
      <sheetName val="Indice_es"/>
      <sheetName val="Siglas Abreviatura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</sheetNames>
    <sheetDataSet>
      <sheetData sheetId="0"/>
      <sheetData sheetId="1"/>
      <sheetData sheetId="2"/>
      <sheetData sheetId="3"/>
      <sheetData sheetId="4">
        <row r="5">
          <cell r="A5" t="str">
            <v>Pico</v>
          </cell>
        </row>
        <row r="6">
          <cell r="A6" t="str">
            <v>Estrela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ados p gráfico"/>
      <sheetName val="Datos"/>
    </sheetNames>
    <sheetDataSet>
      <sheetData sheetId="0" refreshError="1"/>
      <sheetData sheetId="1">
        <row r="7">
          <cell r="C7">
            <v>2007</v>
          </cell>
          <cell r="D7">
            <v>2008</v>
          </cell>
          <cell r="E7">
            <v>2009</v>
          </cell>
          <cell r="F7">
            <v>2010</v>
          </cell>
          <cell r="G7">
            <v>2011</v>
          </cell>
          <cell r="H7">
            <v>2012</v>
          </cell>
          <cell r="I7">
            <v>2013</v>
          </cell>
          <cell r="J7">
            <v>2014</v>
          </cell>
          <cell r="K7">
            <v>2015</v>
          </cell>
          <cell r="L7">
            <v>2016</v>
          </cell>
        </row>
        <row r="8">
          <cell r="C8">
            <v>163523010</v>
          </cell>
          <cell r="D8">
            <v>161400952</v>
          </cell>
          <cell r="E8">
            <v>148318298</v>
          </cell>
          <cell r="F8">
            <v>153387014</v>
          </cell>
          <cell r="G8">
            <v>165153230</v>
          </cell>
          <cell r="H8">
            <v>159771261</v>
          </cell>
          <cell r="I8">
            <v>157731973</v>
          </cell>
          <cell r="J8">
            <v>165354382</v>
          </cell>
          <cell r="K8">
            <v>174652503</v>
          </cell>
          <cell r="L8">
            <v>193872037</v>
          </cell>
          <cell r="M8">
            <v>24326238</v>
          </cell>
          <cell r="N8">
            <v>25182901</v>
          </cell>
          <cell r="O8">
            <v>24116313</v>
          </cell>
          <cell r="P8">
            <v>25735500</v>
          </cell>
          <cell r="Q8">
            <v>27579707</v>
          </cell>
          <cell r="R8">
            <v>28186254</v>
          </cell>
          <cell r="S8">
            <v>29694146</v>
          </cell>
          <cell r="T8">
            <v>32560621</v>
          </cell>
          <cell r="U8">
            <v>36005814</v>
          </cell>
          <cell r="V8">
            <v>40930044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de base"/>
    </sheetNames>
    <sheetDataSet>
      <sheetData sheetId="0" refreshError="1"/>
      <sheetData sheetId="1">
        <row r="7">
          <cell r="B7">
            <v>2006</v>
          </cell>
          <cell r="C7">
            <v>2007</v>
          </cell>
          <cell r="D7">
            <v>2008</v>
          </cell>
          <cell r="E7">
            <v>2009</v>
          </cell>
          <cell r="F7">
            <v>2010</v>
          </cell>
          <cell r="G7">
            <v>2011</v>
          </cell>
          <cell r="H7">
            <v>2012</v>
          </cell>
          <cell r="I7">
            <v>2013</v>
          </cell>
          <cell r="J7">
            <v>2014</v>
          </cell>
          <cell r="K7">
            <v>2015</v>
          </cell>
        </row>
        <row r="8">
          <cell r="B8">
            <v>9.3000000000000007</v>
          </cell>
          <cell r="C8">
            <v>9.4</v>
          </cell>
          <cell r="D8">
            <v>9.1</v>
          </cell>
          <cell r="E8">
            <v>7.8</v>
          </cell>
          <cell r="F8">
            <v>8.1</v>
          </cell>
          <cell r="G8">
            <v>8.6</v>
          </cell>
          <cell r="H8">
            <v>9</v>
          </cell>
          <cell r="I8">
            <v>8.5</v>
          </cell>
          <cell r="J8">
            <v>9.1999999999999993</v>
          </cell>
          <cell r="K8">
            <v>9.6</v>
          </cell>
          <cell r="L8">
            <v>6.4</v>
          </cell>
          <cell r="M8">
            <v>6.5</v>
          </cell>
          <cell r="N8">
            <v>6.2</v>
          </cell>
          <cell r="O8">
            <v>5.8</v>
          </cell>
          <cell r="P8">
            <v>6.2</v>
          </cell>
          <cell r="Q8">
            <v>6.4</v>
          </cell>
          <cell r="R8">
            <v>6.5</v>
          </cell>
          <cell r="S8">
            <v>7.5</v>
          </cell>
          <cell r="T8">
            <v>7.7</v>
          </cell>
          <cell r="U8">
            <v>8.4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quadro"/>
      <sheetName val="dados de base"/>
    </sheetNames>
    <sheetDataSet>
      <sheetData sheetId="0" refreshError="1"/>
      <sheetData sheetId="1">
        <row r="6">
          <cell r="D6">
            <v>2015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quadro"/>
      <sheetName val="dados base"/>
    </sheetNames>
    <sheetDataSet>
      <sheetData sheetId="0" refreshError="1"/>
      <sheetData sheetId="1">
        <row r="10">
          <cell r="C10">
            <v>2007</v>
          </cell>
          <cell r="D10">
            <v>2008</v>
          </cell>
          <cell r="E10">
            <v>2009</v>
          </cell>
          <cell r="F10">
            <v>2010</v>
          </cell>
          <cell r="G10">
            <v>2011</v>
          </cell>
          <cell r="H10">
            <v>2012</v>
          </cell>
          <cell r="I10">
            <v>2013</v>
          </cell>
          <cell r="J10">
            <v>2014</v>
          </cell>
          <cell r="K10">
            <v>2015</v>
          </cell>
          <cell r="L10">
            <v>2016</v>
          </cell>
        </row>
        <row r="11">
          <cell r="C11">
            <v>1.7</v>
          </cell>
          <cell r="D11">
            <v>2.6</v>
          </cell>
          <cell r="E11">
            <v>3.1</v>
          </cell>
          <cell r="F11">
            <v>2.8</v>
          </cell>
          <cell r="G11">
            <v>3</v>
          </cell>
          <cell r="H11">
            <v>1.1000000000000001</v>
          </cell>
          <cell r="I11">
            <v>0.5</v>
          </cell>
          <cell r="J11">
            <v>0.43</v>
          </cell>
          <cell r="K11">
            <v>1.65</v>
          </cell>
          <cell r="L11">
            <v>-0.67</v>
          </cell>
          <cell r="M11">
            <v>0.3</v>
          </cell>
          <cell r="N11">
            <v>3.5</v>
          </cell>
          <cell r="O11">
            <v>-0.1</v>
          </cell>
          <cell r="P11">
            <v>2.1</v>
          </cell>
          <cell r="Q11">
            <v>3.4</v>
          </cell>
          <cell r="R11">
            <v>2.5</v>
          </cell>
          <cell r="S11">
            <v>4.5999999999999996</v>
          </cell>
          <cell r="T11">
            <v>0</v>
          </cell>
          <cell r="U11">
            <v>5.89</v>
          </cell>
          <cell r="V11">
            <v>2.74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ados p quadro"/>
      <sheetName val="dados de base"/>
    </sheetNames>
    <sheetDataSet>
      <sheetData sheetId="0" refreshError="1"/>
      <sheetData sheetId="1">
        <row r="6">
          <cell r="C6">
            <v>2015</v>
          </cell>
          <cell r="D6">
            <v>2016</v>
          </cell>
        </row>
        <row r="7">
          <cell r="C7">
            <v>308235728</v>
          </cell>
          <cell r="D7">
            <v>331168945</v>
          </cell>
          <cell r="E7">
            <v>50627129</v>
          </cell>
          <cell r="F7">
            <v>55258227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ados para mapa"/>
      <sheetName val="datos"/>
    </sheetNames>
    <sheetDataSet>
      <sheetData sheetId="0" refreshError="1"/>
      <sheetData sheetId="1">
        <row r="5">
          <cell r="E5" t="str">
            <v>ES11</v>
          </cell>
          <cell r="F5">
            <v>2016</v>
          </cell>
          <cell r="G5">
            <v>36.25</v>
          </cell>
        </row>
        <row r="6">
          <cell r="E6" t="str">
            <v>ES12</v>
          </cell>
          <cell r="F6">
            <v>2016</v>
          </cell>
          <cell r="G6">
            <v>39.6</v>
          </cell>
        </row>
        <row r="7">
          <cell r="E7" t="str">
            <v>ES13</v>
          </cell>
          <cell r="F7">
            <v>2016</v>
          </cell>
          <cell r="G7">
            <v>48.38</v>
          </cell>
        </row>
        <row r="8">
          <cell r="E8" t="str">
            <v>ES21</v>
          </cell>
          <cell r="F8">
            <v>2016</v>
          </cell>
          <cell r="G8">
            <v>53.06</v>
          </cell>
        </row>
        <row r="9">
          <cell r="E9" t="str">
            <v>ES22</v>
          </cell>
          <cell r="F9">
            <v>2016</v>
          </cell>
          <cell r="G9">
            <v>43.39</v>
          </cell>
        </row>
        <row r="10">
          <cell r="E10" t="str">
            <v>ES23</v>
          </cell>
          <cell r="F10">
            <v>2016</v>
          </cell>
          <cell r="G10">
            <v>45.85</v>
          </cell>
        </row>
        <row r="11">
          <cell r="E11" t="str">
            <v>ES24</v>
          </cell>
          <cell r="F11">
            <v>2016</v>
          </cell>
          <cell r="G11">
            <v>37.21</v>
          </cell>
        </row>
        <row r="12">
          <cell r="E12" t="str">
            <v>ES30</v>
          </cell>
          <cell r="F12">
            <v>2016</v>
          </cell>
          <cell r="G12">
            <v>57.53</v>
          </cell>
        </row>
        <row r="13">
          <cell r="E13" t="str">
            <v>ES41</v>
          </cell>
          <cell r="F13">
            <v>2016</v>
          </cell>
          <cell r="G13">
            <v>36.36</v>
          </cell>
        </row>
        <row r="14">
          <cell r="E14" t="str">
            <v>ES42</v>
          </cell>
          <cell r="F14">
            <v>2016</v>
          </cell>
          <cell r="G14">
            <v>28.98</v>
          </cell>
        </row>
        <row r="15">
          <cell r="E15" t="str">
            <v>ES43</v>
          </cell>
          <cell r="F15">
            <v>2016</v>
          </cell>
          <cell r="G15">
            <v>31.79</v>
          </cell>
        </row>
        <row r="16">
          <cell r="E16" t="str">
            <v>ES51</v>
          </cell>
          <cell r="F16">
            <v>2016</v>
          </cell>
          <cell r="G16">
            <v>61.58</v>
          </cell>
        </row>
        <row r="17">
          <cell r="E17" t="str">
            <v>ES52</v>
          </cell>
          <cell r="F17">
            <v>2016</v>
          </cell>
          <cell r="G17">
            <v>63.29</v>
          </cell>
        </row>
        <row r="18">
          <cell r="E18" t="str">
            <v>ES53</v>
          </cell>
          <cell r="F18">
            <v>2016</v>
          </cell>
          <cell r="G18">
            <v>82.69</v>
          </cell>
        </row>
        <row r="19">
          <cell r="E19" t="str">
            <v>ES61</v>
          </cell>
          <cell r="F19">
            <v>2016</v>
          </cell>
          <cell r="G19">
            <v>55.35</v>
          </cell>
        </row>
        <row r="20">
          <cell r="E20" t="str">
            <v>ES62</v>
          </cell>
          <cell r="F20">
            <v>2016</v>
          </cell>
          <cell r="G20">
            <v>48.42</v>
          </cell>
        </row>
        <row r="21">
          <cell r="E21" t="str">
            <v>ES63</v>
          </cell>
          <cell r="F21">
            <v>2016</v>
          </cell>
          <cell r="G21">
            <v>62.87</v>
          </cell>
        </row>
        <row r="22">
          <cell r="E22" t="str">
            <v>ES64</v>
          </cell>
          <cell r="F22">
            <v>2016</v>
          </cell>
          <cell r="G22">
            <v>51.36</v>
          </cell>
        </row>
        <row r="23">
          <cell r="E23" t="str">
            <v>ES70</v>
          </cell>
          <cell r="F23">
            <v>2016</v>
          </cell>
          <cell r="G23">
            <v>80.540000000000006</v>
          </cell>
        </row>
        <row r="24">
          <cell r="E24" t="str">
            <v>PT11</v>
          </cell>
          <cell r="F24">
            <v>2016</v>
          </cell>
          <cell r="G24">
            <v>42.28</v>
          </cell>
        </row>
        <row r="25">
          <cell r="E25" t="str">
            <v>PT15</v>
          </cell>
          <cell r="F25">
            <v>2016</v>
          </cell>
          <cell r="G25">
            <v>50.02</v>
          </cell>
        </row>
        <row r="26">
          <cell r="E26" t="str">
            <v>PT16</v>
          </cell>
          <cell r="F26">
            <v>2016</v>
          </cell>
          <cell r="G26">
            <v>32.25</v>
          </cell>
        </row>
        <row r="27">
          <cell r="E27" t="str">
            <v>PT17</v>
          </cell>
          <cell r="F27">
            <v>2016</v>
          </cell>
          <cell r="G27">
            <v>56.3</v>
          </cell>
        </row>
        <row r="28">
          <cell r="E28" t="str">
            <v>PT18</v>
          </cell>
          <cell r="F28">
            <v>2016</v>
          </cell>
          <cell r="G28">
            <v>32.31</v>
          </cell>
        </row>
        <row r="29">
          <cell r="E29" t="str">
            <v>PT20</v>
          </cell>
          <cell r="F29">
            <v>2016</v>
          </cell>
          <cell r="G29">
            <v>45.31</v>
          </cell>
        </row>
        <row r="30">
          <cell r="E30" t="str">
            <v>PT30</v>
          </cell>
          <cell r="F30">
            <v>2016</v>
          </cell>
          <cell r="G30">
            <v>68.98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base"/>
    </sheetNames>
    <sheetDataSet>
      <sheetData sheetId="0" refreshError="1"/>
      <sheetData sheetId="1">
        <row r="15">
          <cell r="B15">
            <v>2007</v>
          </cell>
          <cell r="C15">
            <v>2008</v>
          </cell>
          <cell r="D15">
            <v>2009</v>
          </cell>
          <cell r="E15">
            <v>2010</v>
          </cell>
          <cell r="F15">
            <v>2011</v>
          </cell>
          <cell r="G15">
            <v>2012</v>
          </cell>
          <cell r="H15">
            <v>2013</v>
          </cell>
          <cell r="I15">
            <v>2014</v>
          </cell>
          <cell r="J15">
            <v>2015</v>
          </cell>
          <cell r="K15">
            <v>2016</v>
          </cell>
        </row>
        <row r="16">
          <cell r="B16">
            <v>155092771</v>
          </cell>
          <cell r="C16">
            <v>155347192</v>
          </cell>
          <cell r="D16">
            <v>141227936</v>
          </cell>
          <cell r="E16">
            <v>153911176</v>
          </cell>
          <cell r="F16">
            <v>175218702</v>
          </cell>
          <cell r="G16">
            <v>178558301</v>
          </cell>
          <cell r="H16">
            <v>185396233</v>
          </cell>
          <cell r="I16">
            <v>190530741</v>
          </cell>
          <cell r="J16">
            <v>197980823</v>
          </cell>
          <cell r="K16">
            <v>216929812</v>
          </cell>
          <cell r="L16">
            <v>26768530</v>
          </cell>
          <cell r="M16">
            <v>26204245</v>
          </cell>
          <cell r="N16">
            <v>23214377</v>
          </cell>
          <cell r="O16">
            <v>23608207</v>
          </cell>
          <cell r="P16">
            <v>26003760</v>
          </cell>
          <cell r="Q16">
            <v>27256580</v>
          </cell>
          <cell r="R16">
            <v>29824569</v>
          </cell>
          <cell r="S16">
            <v>33050064</v>
          </cell>
          <cell r="T16">
            <v>35474514</v>
          </cell>
          <cell r="U16">
            <v>39326453</v>
          </cell>
        </row>
        <row r="26">
          <cell r="B26">
            <v>271689481</v>
          </cell>
          <cell r="C26">
            <v>268429910</v>
          </cell>
          <cell r="D26">
            <v>250984815</v>
          </cell>
          <cell r="E26">
            <v>267147471</v>
          </cell>
          <cell r="F26">
            <v>286743027</v>
          </cell>
          <cell r="G26">
            <v>280659549</v>
          </cell>
          <cell r="H26">
            <v>286030160</v>
          </cell>
          <cell r="I26">
            <v>295260630</v>
          </cell>
          <cell r="J26">
            <v>308235728</v>
          </cell>
          <cell r="K26">
            <v>331168945</v>
          </cell>
          <cell r="L26">
            <v>39736583</v>
          </cell>
          <cell r="M26">
            <v>39227938</v>
          </cell>
          <cell r="N26">
            <v>36457069</v>
          </cell>
          <cell r="O26">
            <v>37391291</v>
          </cell>
          <cell r="P26">
            <v>39440315</v>
          </cell>
          <cell r="Q26">
            <v>39681040</v>
          </cell>
          <cell r="R26">
            <v>42507098</v>
          </cell>
          <cell r="S26">
            <v>47450257</v>
          </cell>
          <cell r="T26">
            <v>50627129</v>
          </cell>
          <cell r="U26">
            <v>55258227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dados p quadro"/>
      <sheetName val="datos"/>
    </sheetNames>
    <sheetDataSet>
      <sheetData sheetId="0" refreshError="1"/>
      <sheetData sheetId="1">
        <row r="6">
          <cell r="F6">
            <v>2016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de base"/>
    </sheetNames>
    <sheetDataSet>
      <sheetData sheetId="0" refreshError="1"/>
      <sheetData sheetId="1">
        <row r="10">
          <cell r="F10">
            <v>40.82</v>
          </cell>
          <cell r="G10">
            <v>46.05</v>
          </cell>
          <cell r="H10">
            <v>48.66</v>
          </cell>
          <cell r="I10">
            <v>53.94</v>
          </cell>
          <cell r="J10">
            <v>58.22</v>
          </cell>
          <cell r="K10">
            <v>66.56</v>
          </cell>
          <cell r="L10">
            <v>77.260000000000005</v>
          </cell>
          <cell r="M10">
            <v>83.62</v>
          </cell>
          <cell r="N10">
            <v>69.989999999999995</v>
          </cell>
          <cell r="O10">
            <v>60.52</v>
          </cell>
          <cell r="P10">
            <v>49.27</v>
          </cell>
          <cell r="Q10">
            <v>46.06</v>
          </cell>
        </row>
        <row r="11">
          <cell r="F11">
            <v>26.2</v>
          </cell>
          <cell r="G11">
            <v>32.5</v>
          </cell>
          <cell r="H11">
            <v>41.4</v>
          </cell>
          <cell r="I11">
            <v>45</v>
          </cell>
          <cell r="J11">
            <v>52</v>
          </cell>
          <cell r="K11">
            <v>57.4</v>
          </cell>
          <cell r="L11">
            <v>67.099999999999994</v>
          </cell>
          <cell r="M11">
            <v>73.099999999999994</v>
          </cell>
          <cell r="N11">
            <v>61.2</v>
          </cell>
          <cell r="O11">
            <v>51</v>
          </cell>
          <cell r="P11">
            <v>34.799999999999997</v>
          </cell>
          <cell r="Q11">
            <v>29.8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gráficos"/>
      <sheetName val="Dados para gráficos"/>
      <sheetName val="Quadros-base_Graça"/>
      <sheetName val="quadro p Portal"/>
      <sheetName val="Datos Eurosta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">
          <cell r="B8">
            <v>46440099</v>
          </cell>
          <cell r="D8">
            <v>10341330</v>
          </cell>
        </row>
        <row r="12">
          <cell r="B12">
            <v>1135064</v>
          </cell>
          <cell r="C12">
            <v>1067698</v>
          </cell>
          <cell r="D12">
            <v>223824</v>
          </cell>
          <cell r="E12">
            <v>212541</v>
          </cell>
        </row>
        <row r="13">
          <cell r="B13">
            <v>1278835</v>
          </cell>
          <cell r="C13">
            <v>1198368</v>
          </cell>
          <cell r="D13">
            <v>252333</v>
          </cell>
          <cell r="E13">
            <v>242372</v>
          </cell>
        </row>
        <row r="14">
          <cell r="B14">
            <v>1205603</v>
          </cell>
          <cell r="C14">
            <v>1139832</v>
          </cell>
          <cell r="D14">
            <v>271860</v>
          </cell>
          <cell r="E14">
            <v>257902</v>
          </cell>
        </row>
        <row r="15">
          <cell r="B15">
            <v>1125439</v>
          </cell>
          <cell r="C15">
            <v>1060191</v>
          </cell>
          <cell r="D15">
            <v>286050</v>
          </cell>
          <cell r="E15">
            <v>274313</v>
          </cell>
        </row>
        <row r="16">
          <cell r="B16">
            <v>1163627</v>
          </cell>
          <cell r="C16">
            <v>1117004</v>
          </cell>
          <cell r="D16">
            <v>275387</v>
          </cell>
          <cell r="E16">
            <v>269745</v>
          </cell>
        </row>
        <row r="17">
          <cell r="B17">
            <v>1284350</v>
          </cell>
          <cell r="C17">
            <v>1279816</v>
          </cell>
          <cell r="D17">
            <v>278464</v>
          </cell>
          <cell r="E17">
            <v>278985</v>
          </cell>
        </row>
        <row r="18">
          <cell r="B18">
            <v>1551405</v>
          </cell>
          <cell r="C18">
            <v>1548998</v>
          </cell>
          <cell r="D18">
            <v>311641</v>
          </cell>
          <cell r="E18">
            <v>328388</v>
          </cell>
        </row>
        <row r="19">
          <cell r="B19">
            <v>1951415</v>
          </cell>
          <cell r="C19">
            <v>1897605</v>
          </cell>
          <cell r="D19">
            <v>365654</v>
          </cell>
          <cell r="E19">
            <v>396016</v>
          </cell>
        </row>
        <row r="20">
          <cell r="B20">
            <v>1998598</v>
          </cell>
          <cell r="C20">
            <v>1926217</v>
          </cell>
          <cell r="D20">
            <v>386387</v>
          </cell>
          <cell r="E20">
            <v>420702</v>
          </cell>
        </row>
        <row r="21">
          <cell r="B21">
            <v>1874516</v>
          </cell>
          <cell r="C21">
            <v>1838378</v>
          </cell>
          <cell r="D21">
            <v>361242</v>
          </cell>
          <cell r="E21">
            <v>393565</v>
          </cell>
        </row>
        <row r="22">
          <cell r="B22">
            <v>1725134</v>
          </cell>
          <cell r="C22">
            <v>1735926</v>
          </cell>
          <cell r="D22">
            <v>359846</v>
          </cell>
          <cell r="E22">
            <v>397715</v>
          </cell>
        </row>
        <row r="23">
          <cell r="B23">
            <v>1514131</v>
          </cell>
          <cell r="C23">
            <v>1559480</v>
          </cell>
          <cell r="D23">
            <v>333424</v>
          </cell>
          <cell r="E23">
            <v>370295</v>
          </cell>
        </row>
        <row r="24">
          <cell r="B24">
            <v>1248590</v>
          </cell>
          <cell r="C24">
            <v>1319715</v>
          </cell>
          <cell r="D24">
            <v>304260</v>
          </cell>
          <cell r="E24">
            <v>347595</v>
          </cell>
        </row>
        <row r="25">
          <cell r="B25">
            <v>1117040</v>
          </cell>
          <cell r="C25">
            <v>1231094</v>
          </cell>
          <cell r="D25">
            <v>272256</v>
          </cell>
          <cell r="E25">
            <v>321490</v>
          </cell>
        </row>
        <row r="26">
          <cell r="B26">
            <v>915284</v>
          </cell>
          <cell r="C26">
            <v>1060442</v>
          </cell>
          <cell r="D26">
            <v>218674</v>
          </cell>
          <cell r="E26">
            <v>279964</v>
          </cell>
        </row>
        <row r="27">
          <cell r="B27">
            <v>690958</v>
          </cell>
          <cell r="C27">
            <v>893171</v>
          </cell>
          <cell r="D27">
            <v>181742</v>
          </cell>
          <cell r="E27">
            <v>252245</v>
          </cell>
        </row>
        <row r="28">
          <cell r="B28">
            <v>578510</v>
          </cell>
          <cell r="C28">
            <v>852270</v>
          </cell>
          <cell r="D28">
            <v>131773</v>
          </cell>
          <cell r="E28">
            <v>209298</v>
          </cell>
        </row>
        <row r="29">
          <cell r="B29">
            <v>448965</v>
          </cell>
          <cell r="C29">
            <v>906430</v>
          </cell>
          <cell r="D29">
            <v>86692</v>
          </cell>
          <cell r="E29">
            <v>186690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ados para quadro"/>
      <sheetName val="dados de base"/>
    </sheetNames>
    <sheetDataSet>
      <sheetData sheetId="0" refreshError="1"/>
      <sheetData sheetId="1">
        <row r="4">
          <cell r="I4">
            <v>2016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quadro"/>
      <sheetName val="Sheet1"/>
    </sheetNames>
    <sheetDataSet>
      <sheetData sheetId="0" refreshError="1"/>
      <sheetData sheetId="1">
        <row r="8">
          <cell r="F8">
            <v>2016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ados para quadro"/>
      <sheetName val="dados de base"/>
    </sheetNames>
    <sheetDataSet>
      <sheetData sheetId="0"/>
      <sheetData sheetId="1">
        <row r="4">
          <cell r="F4">
            <v>2015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ados p quadro"/>
      <sheetName val="dados de base"/>
    </sheetNames>
    <sheetDataSet>
      <sheetData sheetId="0" refreshError="1"/>
      <sheetData sheetId="1">
        <row r="4">
          <cell r="F4">
            <v>2015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para gráfico"/>
      <sheetName val="dados de base p G"/>
      <sheetName val="dados de base_NACE- I a N"/>
    </sheetNames>
    <sheetDataSet>
      <sheetData sheetId="0">
        <row r="5">
          <cell r="C5" t="str">
            <v>Comércio por grosso e a retalho; Reparação de veículos automóveis e motociclos
Comercio al por mayor y al por menor;
Reparación de vehículos de motor y motocicletas</v>
          </cell>
        </row>
      </sheetData>
      <sheetData sheetId="1">
        <row r="7">
          <cell r="A7" t="str">
            <v>Portugal</v>
          </cell>
          <cell r="B7">
            <v>557.32230198978539</v>
          </cell>
          <cell r="C7">
            <v>110.18447934136302</v>
          </cell>
          <cell r="D7">
            <v>149.14163090128756</v>
          </cell>
          <cell r="E7">
            <v>92.223126686945719</v>
          </cell>
          <cell r="F7">
            <v>65.585232653167125</v>
          </cell>
        </row>
        <row r="8">
          <cell r="B8">
            <v>939.62858874745132</v>
          </cell>
          <cell r="C8">
            <v>229.64315144169478</v>
          </cell>
          <cell r="D8">
            <v>179.91780296322531</v>
          </cell>
          <cell r="E8">
            <v>238.66920195710657</v>
          </cell>
          <cell r="F8">
            <v>442.4929640657503</v>
          </cell>
        </row>
      </sheetData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base"/>
    </sheetNames>
    <sheetDataSet>
      <sheetData sheetId="0" refreshError="1"/>
      <sheetData sheetId="1">
        <row r="7">
          <cell r="C7">
            <v>2006</v>
          </cell>
          <cell r="D7">
            <v>2007</v>
          </cell>
          <cell r="E7">
            <v>2008</v>
          </cell>
          <cell r="F7">
            <v>2009</v>
          </cell>
          <cell r="G7">
            <v>2010</v>
          </cell>
          <cell r="H7">
            <v>2011</v>
          </cell>
          <cell r="I7">
            <v>2012</v>
          </cell>
          <cell r="J7">
            <v>2013</v>
          </cell>
          <cell r="K7">
            <v>2014</v>
          </cell>
          <cell r="L7">
            <v>2015</v>
          </cell>
        </row>
        <row r="8">
          <cell r="C8">
            <v>72519</v>
          </cell>
          <cell r="D8">
            <v>73792</v>
          </cell>
          <cell r="E8">
            <v>67881</v>
          </cell>
          <cell r="F8">
            <v>63533</v>
          </cell>
          <cell r="G8">
            <v>69619</v>
          </cell>
          <cell r="H8">
            <v>72342</v>
          </cell>
          <cell r="I8">
            <v>77104</v>
          </cell>
          <cell r="J8">
            <v>75986</v>
          </cell>
          <cell r="K8">
            <v>85810</v>
          </cell>
          <cell r="L8">
            <v>76519</v>
          </cell>
          <cell r="M8">
            <v>29651</v>
          </cell>
          <cell r="N8">
            <v>30735</v>
          </cell>
          <cell r="O8">
            <v>29965</v>
          </cell>
          <cell r="P8">
            <v>24475</v>
          </cell>
          <cell r="Q8">
            <v>22528</v>
          </cell>
          <cell r="R8">
            <v>23860</v>
          </cell>
          <cell r="S8">
            <v>23077</v>
          </cell>
          <cell r="T8">
            <v>28293</v>
          </cell>
          <cell r="U8">
            <v>25476</v>
          </cell>
          <cell r="V8">
            <v>25991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dados p gráfico"/>
      <sheetName val="dados base"/>
    </sheetNames>
    <sheetDataSet>
      <sheetData sheetId="0" refreshError="1"/>
      <sheetData sheetId="1">
        <row r="9">
          <cell r="C9">
            <v>2007</v>
          </cell>
          <cell r="D9">
            <v>2008</v>
          </cell>
          <cell r="E9">
            <v>2009</v>
          </cell>
          <cell r="F9">
            <v>2010</v>
          </cell>
          <cell r="G9">
            <v>2011</v>
          </cell>
          <cell r="H9">
            <v>2012</v>
          </cell>
          <cell r="I9">
            <v>2013</v>
          </cell>
          <cell r="J9">
            <v>2014</v>
          </cell>
          <cell r="K9">
            <v>2015</v>
          </cell>
          <cell r="L9">
            <v>2016</v>
          </cell>
        </row>
        <row r="10">
          <cell r="C10">
            <v>2408762</v>
          </cell>
          <cell r="D10">
            <v>2120241</v>
          </cell>
          <cell r="E10">
            <v>1710946</v>
          </cell>
          <cell r="F10">
            <v>1566270</v>
          </cell>
          <cell r="G10">
            <v>1466146</v>
          </cell>
          <cell r="H10">
            <v>1238703</v>
          </cell>
          <cell r="I10">
            <v>1124480</v>
          </cell>
          <cell r="J10">
            <v>1184586</v>
          </cell>
          <cell r="K10">
            <v>1258261</v>
          </cell>
          <cell r="L10">
            <v>1285164</v>
          </cell>
          <cell r="M10">
            <v>324019</v>
          </cell>
          <cell r="N10">
            <v>294402</v>
          </cell>
          <cell r="O10">
            <v>258968</v>
          </cell>
          <cell r="P10">
            <v>222142</v>
          </cell>
          <cell r="Q10">
            <v>217186</v>
          </cell>
          <cell r="R10">
            <v>154484</v>
          </cell>
          <cell r="S10">
            <v>148177</v>
          </cell>
          <cell r="T10">
            <v>149829</v>
          </cell>
          <cell r="U10">
            <v>150358</v>
          </cell>
          <cell r="V10">
            <v>147792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2"/>
  <sheetViews>
    <sheetView showGridLines="0" tabSelected="1" workbookViewId="0">
      <selection activeCell="A2" sqref="A2"/>
    </sheetView>
  </sheetViews>
  <sheetFormatPr defaultRowHeight="12.75"/>
  <sheetData>
    <row r="1" spans="1:8" ht="48.75" customHeight="1">
      <c r="A1" s="694" t="s">
        <v>990</v>
      </c>
      <c r="B1" s="694"/>
      <c r="C1" s="694"/>
      <c r="D1" s="694"/>
      <c r="E1" s="694"/>
      <c r="F1" s="694"/>
      <c r="G1" s="694"/>
      <c r="H1" s="694"/>
    </row>
    <row r="2" spans="1:8">
      <c r="A2" s="687" t="s">
        <v>11</v>
      </c>
    </row>
    <row r="3" spans="1:8">
      <c r="A3" s="688"/>
    </row>
    <row r="4" spans="1:8">
      <c r="A4" s="689" t="s">
        <v>894</v>
      </c>
    </row>
    <row r="5" spans="1:8">
      <c r="A5" s="690" t="s">
        <v>522</v>
      </c>
    </row>
    <row r="6" spans="1:8">
      <c r="A6" s="690" t="s">
        <v>300</v>
      </c>
    </row>
    <row r="7" spans="1:8">
      <c r="A7" s="690" t="s">
        <v>509</v>
      </c>
    </row>
    <row r="8" spans="1:8">
      <c r="A8" s="690" t="s">
        <v>523</v>
      </c>
    </row>
    <row r="9" spans="1:8">
      <c r="A9" s="690" t="s">
        <v>526</v>
      </c>
    </row>
    <row r="10" spans="1:8">
      <c r="A10" s="690" t="s">
        <v>529</v>
      </c>
    </row>
    <row r="11" spans="1:8">
      <c r="A11" s="690" t="s">
        <v>530</v>
      </c>
    </row>
    <row r="12" spans="1:8">
      <c r="A12" s="690" t="s">
        <v>421</v>
      </c>
    </row>
    <row r="13" spans="1:8">
      <c r="A13" s="691"/>
    </row>
    <row r="14" spans="1:8">
      <c r="A14" s="689" t="s">
        <v>895</v>
      </c>
    </row>
    <row r="15" spans="1:8">
      <c r="A15" s="690" t="s">
        <v>533</v>
      </c>
    </row>
    <row r="16" spans="1:8">
      <c r="A16" s="690" t="s">
        <v>535</v>
      </c>
    </row>
    <row r="17" spans="1:1">
      <c r="A17" s="690" t="s">
        <v>537</v>
      </c>
    </row>
    <row r="18" spans="1:1">
      <c r="A18" s="690" t="s">
        <v>543</v>
      </c>
    </row>
    <row r="19" spans="1:1">
      <c r="A19" s="690" t="s">
        <v>541</v>
      </c>
    </row>
    <row r="20" spans="1:1">
      <c r="A20" s="690" t="s">
        <v>545</v>
      </c>
    </row>
    <row r="21" spans="1:1">
      <c r="A21" s="690" t="s">
        <v>547</v>
      </c>
    </row>
    <row r="22" spans="1:1">
      <c r="A22" s="690" t="s">
        <v>549</v>
      </c>
    </row>
    <row r="23" spans="1:1">
      <c r="A23" s="690" t="s">
        <v>551</v>
      </c>
    </row>
    <row r="24" spans="1:1">
      <c r="A24" s="690" t="s">
        <v>553</v>
      </c>
    </row>
    <row r="25" spans="1:1">
      <c r="A25" s="690" t="s">
        <v>556</v>
      </c>
    </row>
    <row r="26" spans="1:1">
      <c r="A26" s="690" t="s">
        <v>557</v>
      </c>
    </row>
    <row r="27" spans="1:1">
      <c r="A27" s="690" t="s">
        <v>559</v>
      </c>
    </row>
    <row r="28" spans="1:1">
      <c r="A28" s="690" t="s">
        <v>568</v>
      </c>
    </row>
    <row r="29" spans="1:1">
      <c r="A29" s="690" t="s">
        <v>570</v>
      </c>
    </row>
    <row r="30" spans="1:1">
      <c r="A30" s="690" t="s">
        <v>510</v>
      </c>
    </row>
    <row r="31" spans="1:1">
      <c r="A31" s="690" t="s">
        <v>573</v>
      </c>
    </row>
    <row r="32" spans="1:1">
      <c r="A32" s="690" t="s">
        <v>429</v>
      </c>
    </row>
    <row r="33" spans="1:1">
      <c r="A33" s="690" t="s">
        <v>514</v>
      </c>
    </row>
    <row r="34" spans="1:1">
      <c r="A34" s="690"/>
    </row>
    <row r="35" spans="1:1">
      <c r="A35" s="689" t="s">
        <v>896</v>
      </c>
    </row>
    <row r="36" spans="1:1">
      <c r="A36" s="690" t="s">
        <v>575</v>
      </c>
    </row>
    <row r="37" spans="1:1">
      <c r="A37" s="690" t="s">
        <v>888</v>
      </c>
    </row>
    <row r="38" spans="1:1">
      <c r="A38" s="690" t="s">
        <v>889</v>
      </c>
    </row>
    <row r="39" spans="1:1">
      <c r="A39" s="690"/>
    </row>
    <row r="40" spans="1:1">
      <c r="A40" s="689" t="s">
        <v>897</v>
      </c>
    </row>
    <row r="41" spans="1:1">
      <c r="A41" s="690" t="s">
        <v>585</v>
      </c>
    </row>
    <row r="42" spans="1:1">
      <c r="A42" s="690" t="s">
        <v>586</v>
      </c>
    </row>
    <row r="43" spans="1:1">
      <c r="A43" s="690" t="s">
        <v>588</v>
      </c>
    </row>
    <row r="44" spans="1:1">
      <c r="A44" s="690" t="s">
        <v>590</v>
      </c>
    </row>
    <row r="45" spans="1:1">
      <c r="A45" s="690" t="s">
        <v>593</v>
      </c>
    </row>
    <row r="46" spans="1:1">
      <c r="A46" s="690" t="s">
        <v>594</v>
      </c>
    </row>
    <row r="47" spans="1:1">
      <c r="A47" s="690" t="s">
        <v>597</v>
      </c>
    </row>
    <row r="48" spans="1:1">
      <c r="A48" s="690" t="s">
        <v>599</v>
      </c>
    </row>
    <row r="49" spans="1:1">
      <c r="A49" s="690"/>
    </row>
    <row r="50" spans="1:1">
      <c r="A50" s="689" t="s">
        <v>898</v>
      </c>
    </row>
    <row r="51" spans="1:1">
      <c r="A51" s="690" t="s">
        <v>602</v>
      </c>
    </row>
    <row r="52" spans="1:1">
      <c r="A52" s="690" t="s">
        <v>908</v>
      </c>
    </row>
    <row r="53" spans="1:1">
      <c r="A53" s="690" t="s">
        <v>955</v>
      </c>
    </row>
    <row r="54" spans="1:1">
      <c r="A54" s="690" t="s">
        <v>956</v>
      </c>
    </row>
    <row r="55" spans="1:1">
      <c r="A55" s="690" t="s">
        <v>909</v>
      </c>
    </row>
    <row r="56" spans="1:1">
      <c r="A56" s="690" t="s">
        <v>910</v>
      </c>
    </row>
    <row r="57" spans="1:1">
      <c r="A57" s="690"/>
    </row>
    <row r="58" spans="1:1">
      <c r="A58" s="689" t="s">
        <v>899</v>
      </c>
    </row>
    <row r="59" spans="1:1">
      <c r="A59" s="690" t="s">
        <v>619</v>
      </c>
    </row>
    <row r="60" spans="1:1">
      <c r="A60" s="690" t="s">
        <v>622</v>
      </c>
    </row>
    <row r="61" spans="1:1">
      <c r="A61" s="690" t="s">
        <v>626</v>
      </c>
    </row>
    <row r="62" spans="1:1">
      <c r="A62" s="690" t="s">
        <v>435</v>
      </c>
    </row>
    <row r="63" spans="1:1">
      <c r="A63" s="690"/>
    </row>
    <row r="64" spans="1:1">
      <c r="A64" s="689" t="s">
        <v>900</v>
      </c>
    </row>
    <row r="65" spans="1:1">
      <c r="A65" s="690" t="s">
        <v>911</v>
      </c>
    </row>
    <row r="66" spans="1:1">
      <c r="A66" s="690" t="s">
        <v>890</v>
      </c>
    </row>
    <row r="67" spans="1:1">
      <c r="A67" s="690" t="s">
        <v>912</v>
      </c>
    </row>
    <row r="68" spans="1:1">
      <c r="A68" s="690" t="s">
        <v>913</v>
      </c>
    </row>
    <row r="69" spans="1:1">
      <c r="A69" s="690" t="s">
        <v>635</v>
      </c>
    </row>
    <row r="70" spans="1:1">
      <c r="A70" s="690" t="s">
        <v>914</v>
      </c>
    </row>
    <row r="71" spans="1:1">
      <c r="A71" s="690" t="s">
        <v>915</v>
      </c>
    </row>
    <row r="72" spans="1:1">
      <c r="A72" s="690" t="s">
        <v>916</v>
      </c>
    </row>
    <row r="73" spans="1:1">
      <c r="A73" s="690" t="s">
        <v>917</v>
      </c>
    </row>
    <row r="74" spans="1:1">
      <c r="A74" s="690" t="s">
        <v>968</v>
      </c>
    </row>
    <row r="75" spans="1:1">
      <c r="A75" s="690" t="s">
        <v>918</v>
      </c>
    </row>
    <row r="76" spans="1:1">
      <c r="A76" s="690" t="s">
        <v>919</v>
      </c>
    </row>
    <row r="77" spans="1:1">
      <c r="A77" s="690"/>
    </row>
    <row r="78" spans="1:1">
      <c r="A78" s="689" t="s">
        <v>901</v>
      </c>
    </row>
    <row r="79" spans="1:1">
      <c r="A79" s="690" t="s">
        <v>655</v>
      </c>
    </row>
    <row r="80" spans="1:1">
      <c r="A80" s="690" t="s">
        <v>988</v>
      </c>
    </row>
    <row r="81" spans="1:1">
      <c r="A81" s="690" t="s">
        <v>920</v>
      </c>
    </row>
    <row r="82" spans="1:1">
      <c r="A82" s="690" t="s">
        <v>662</v>
      </c>
    </row>
    <row r="83" spans="1:1">
      <c r="A83" s="690" t="s">
        <v>665</v>
      </c>
    </row>
    <row r="84" spans="1:1">
      <c r="A84" s="690" t="s">
        <v>667</v>
      </c>
    </row>
    <row r="85" spans="1:1">
      <c r="A85" s="690" t="s">
        <v>669</v>
      </c>
    </row>
    <row r="86" spans="1:1">
      <c r="A86" s="690"/>
    </row>
    <row r="87" spans="1:1">
      <c r="A87" s="689" t="s">
        <v>902</v>
      </c>
    </row>
    <row r="88" spans="1:1">
      <c r="A88" s="690" t="s">
        <v>670</v>
      </c>
    </row>
    <row r="89" spans="1:1">
      <c r="A89" s="690" t="s">
        <v>671</v>
      </c>
    </row>
    <row r="90" spans="1:1">
      <c r="A90" s="690" t="s">
        <v>672</v>
      </c>
    </row>
    <row r="91" spans="1:1">
      <c r="A91" s="690" t="s">
        <v>921</v>
      </c>
    </row>
    <row r="92" spans="1:1">
      <c r="A92" s="690" t="s">
        <v>673</v>
      </c>
    </row>
    <row r="93" spans="1:1">
      <c r="A93" s="690" t="s">
        <v>681</v>
      </c>
    </row>
    <row r="94" spans="1:1">
      <c r="A94" s="690" t="s">
        <v>922</v>
      </c>
    </row>
    <row r="95" spans="1:1">
      <c r="A95" s="690"/>
    </row>
    <row r="96" spans="1:1">
      <c r="A96" s="689" t="s">
        <v>903</v>
      </c>
    </row>
    <row r="97" spans="1:1">
      <c r="A97" s="690" t="s">
        <v>923</v>
      </c>
    </row>
    <row r="98" spans="1:1">
      <c r="A98" s="690" t="s">
        <v>689</v>
      </c>
    </row>
    <row r="99" spans="1:1">
      <c r="A99" s="690" t="s">
        <v>690</v>
      </c>
    </row>
    <row r="100" spans="1:1">
      <c r="A100" s="690" t="s">
        <v>924</v>
      </c>
    </row>
    <row r="101" spans="1:1">
      <c r="A101" s="690" t="s">
        <v>925</v>
      </c>
    </row>
    <row r="102" spans="1:1">
      <c r="A102" s="690" t="s">
        <v>691</v>
      </c>
    </row>
    <row r="103" spans="1:1">
      <c r="A103" s="690" t="s">
        <v>692</v>
      </c>
    </row>
    <row r="104" spans="1:1">
      <c r="A104" s="690" t="s">
        <v>693</v>
      </c>
    </row>
    <row r="105" spans="1:1">
      <c r="A105" s="690" t="s">
        <v>694</v>
      </c>
    </row>
    <row r="106" spans="1:1">
      <c r="A106" s="690" t="s">
        <v>695</v>
      </c>
    </row>
    <row r="107" spans="1:1">
      <c r="A107" s="690"/>
    </row>
    <row r="108" spans="1:1">
      <c r="A108" s="689" t="s">
        <v>904</v>
      </c>
    </row>
    <row r="109" spans="1:1">
      <c r="A109" s="690" t="s">
        <v>926</v>
      </c>
    </row>
    <row r="110" spans="1:1">
      <c r="A110" s="690" t="s">
        <v>774</v>
      </c>
    </row>
    <row r="111" spans="1:1">
      <c r="A111" s="690" t="s">
        <v>927</v>
      </c>
    </row>
    <row r="112" spans="1:1">
      <c r="A112" s="690" t="s">
        <v>709</v>
      </c>
    </row>
    <row r="113" spans="1:1">
      <c r="A113" s="690" t="s">
        <v>891</v>
      </c>
    </row>
    <row r="114" spans="1:1">
      <c r="A114" s="690" t="s">
        <v>928</v>
      </c>
    </row>
    <row r="115" spans="1:1">
      <c r="A115" s="690" t="s">
        <v>929</v>
      </c>
    </row>
    <row r="116" spans="1:1">
      <c r="A116" s="690"/>
    </row>
    <row r="117" spans="1:1">
      <c r="A117" s="689" t="s">
        <v>905</v>
      </c>
    </row>
    <row r="118" spans="1:1">
      <c r="A118" s="690" t="s">
        <v>930</v>
      </c>
    </row>
    <row r="119" spans="1:1">
      <c r="A119" s="690" t="s">
        <v>931</v>
      </c>
    </row>
    <row r="120" spans="1:1">
      <c r="A120" s="690" t="s">
        <v>723</v>
      </c>
    </row>
    <row r="121" spans="1:1">
      <c r="A121" s="690" t="s">
        <v>718</v>
      </c>
    </row>
    <row r="122" spans="1:1">
      <c r="A122" s="690" t="s">
        <v>719</v>
      </c>
    </row>
    <row r="123" spans="1:1">
      <c r="A123" s="690" t="s">
        <v>731</v>
      </c>
    </row>
    <row r="124" spans="1:1">
      <c r="A124" s="690" t="s">
        <v>932</v>
      </c>
    </row>
    <row r="125" spans="1:1">
      <c r="A125" s="690"/>
    </row>
    <row r="126" spans="1:1">
      <c r="A126" s="689" t="s">
        <v>906</v>
      </c>
    </row>
    <row r="127" spans="1:1">
      <c r="A127" s="690" t="s">
        <v>933</v>
      </c>
    </row>
    <row r="128" spans="1:1">
      <c r="A128" s="690" t="s">
        <v>833</v>
      </c>
    </row>
    <row r="129" spans="1:1">
      <c r="A129" s="690" t="s">
        <v>880</v>
      </c>
    </row>
    <row r="130" spans="1:1">
      <c r="A130" s="690" t="s">
        <v>735</v>
      </c>
    </row>
    <row r="131" spans="1:1">
      <c r="A131" s="690" t="s">
        <v>736</v>
      </c>
    </row>
    <row r="132" spans="1:1">
      <c r="A132" s="690" t="s">
        <v>737</v>
      </c>
    </row>
    <row r="133" spans="1:1">
      <c r="A133" s="690" t="s">
        <v>934</v>
      </c>
    </row>
    <row r="134" spans="1:1">
      <c r="A134" s="690"/>
    </row>
    <row r="135" spans="1:1">
      <c r="A135" s="689" t="s">
        <v>907</v>
      </c>
    </row>
    <row r="136" spans="1:1">
      <c r="A136" s="690" t="s">
        <v>743</v>
      </c>
    </row>
    <row r="137" spans="1:1">
      <c r="A137" s="690" t="s">
        <v>744</v>
      </c>
    </row>
    <row r="138" spans="1:1">
      <c r="A138" s="690" t="s">
        <v>745</v>
      </c>
    </row>
    <row r="139" spans="1:1">
      <c r="A139" s="690" t="s">
        <v>935</v>
      </c>
    </row>
    <row r="140" spans="1:1">
      <c r="A140" s="690" t="s">
        <v>936</v>
      </c>
    </row>
    <row r="141" spans="1:1">
      <c r="A141" s="690" t="s">
        <v>746</v>
      </c>
    </row>
    <row r="142" spans="1:1">
      <c r="A142" s="690" t="s">
        <v>747</v>
      </c>
    </row>
  </sheetData>
  <mergeCells count="1">
    <mergeCell ref="A1:H1"/>
  </mergeCells>
  <hyperlinks>
    <hyperlink ref="A2" location="'Siglas Abreviaturas'!A1" display="Siglas e Abreviaturas"/>
    <hyperlink ref="A5" location="'1'!A1" display="1 - Características do território, 2016"/>
    <hyperlink ref="A6" location="'2'!A1" display="2 - Picos de maior altitude"/>
    <hyperlink ref="A7" location="'3'!A1" display="3 - Mapa por NUTS II"/>
    <hyperlink ref="A8" location="'4'!A1" display="4 - Áreas terrestres protegidas para a biodiversidade, 2016"/>
    <hyperlink ref="A9" location="'5'!A1" display="5- Emissões de gases de efeito estufa por habitante"/>
    <hyperlink ref="A10" location="'6'!A1" display="6 - Emissões de gases de efeito estufa por habitante"/>
    <hyperlink ref="A11" location="'7'!A1" display="7 - Contribuição das energias renováveis para o consumo final, 2015"/>
    <hyperlink ref="A12" location="'8'!A1" display="8 - Satisfação com a qualidade do ar e o nível de ruído, 2015"/>
    <hyperlink ref="A15" location="'9'!A1" display="9 - População, 1 de janeiro de 2016"/>
    <hyperlink ref="A16" location="'10'!A1" display="10 - População por NUTS II, 1 de janeiro de 2016"/>
    <hyperlink ref="A17" location="'11'!A1" display="11 - Taxa de crescimento efetivo, 2007-2016"/>
    <hyperlink ref="A18" location="'12'!A1" display="12 - Projeções da população residente, 2020-2080"/>
    <hyperlink ref="A19" location="'13'!A1" display="13 - Pirâmide etária, 1 de janeiro de 2016"/>
    <hyperlink ref="A20" location="'14'!A1" display="14 - População com 65 ou mais anos, 2016"/>
    <hyperlink ref="A21" location="'15'!A1" display="15 - População com 65 ou mais anos, 2016"/>
    <hyperlink ref="A22" location="'16'!A1" display="16 - Densidade populacional, 2015"/>
    <hyperlink ref="A23" location="'17'!A1" display="17 - Esperança de vida à nascença, 2015"/>
    <hyperlink ref="A24" location="'18'!A1" display="18 - Esperança de vida aos 65 anos, 2015"/>
    <hyperlink ref="A25" location="'19'!A1" display="19 - Taxas brutas de natalidade e mortalidade, 2007-2016"/>
    <hyperlink ref="A26" location="'20'!A1" display="20 - Taxa de mortalidade infantil, 2006-2015"/>
    <hyperlink ref="A27" location="'21'!A1" display="21 - Taxa bruta de natalidade, 2016"/>
    <hyperlink ref="A28" location="'22'!A1" display="22 - Nascimentos fora do casamento, 2015"/>
    <hyperlink ref="A29" location="'23'!A1" display="23 - Nascimentos fora do casamento, 2015"/>
    <hyperlink ref="A30" location="'24'!A1" display="24 - Idade média da mãe ao nascimento do 1.º filho, 2006-2015"/>
    <hyperlink ref="A31" location="'25'!A1" display="25 - Índice sintético de fecundidade (n.º de filhos por mulher), 1996-2015 "/>
    <hyperlink ref="A32" location="'26'!A1" display="26 - Taxa bruta de nupcialidade, 2006-2015"/>
    <hyperlink ref="A33" location="'27'!A1" display="27 - Taxa bruta de crescimento migratório, 2006-2015"/>
    <hyperlink ref="A36" location="'28'!A1" display="28 - Abandono precoce de educação e formação (população entre 18 e 24 anos), 2007-2016"/>
    <hyperlink ref="A37" location="'29'!A1" display="29 - Taxa de escolaridade do nível de ensino superior1 (população de 30 a 34 anos), 2007-2016"/>
    <hyperlink ref="A38" location="'30'!A1" display="30 - População (25-64 anos) com nível de escolaridade média1, 2016"/>
    <hyperlink ref="A41" location="'31'!A1" display="31 - Autoapreciação do estado de saúde, 2015"/>
    <hyperlink ref="A42" location="'32'!A1" display="32 - População que referiu ter doença crónica ou problema de saúde prolongado, 2015"/>
    <hyperlink ref="A43" location="'33'!A1" display="33 - Proteção social: despesas em saúde, 2015"/>
    <hyperlink ref="A44" location="'34'!A1" display="34 - Médicos por 1000 habitantes, 2016"/>
    <hyperlink ref="A45" location="'35'!A1" display="35 - Despesas totais em proteção social, 2006-2015"/>
    <hyperlink ref="A46" location="'36'!A1" display="36 - Despesas totais em proteção social, 2015"/>
    <hyperlink ref="A47" location="'37'!A1" display="37 - Esperança de vida em saúde aos 65 anos, 2015"/>
    <hyperlink ref="A48" location="'38'!A1" display="38 - Principais causas de morte, 2015"/>
    <hyperlink ref="A51" location="'39'!A1" display="39 - Índice Harmonizado de Preços no Consumidor, 2009-2016"/>
    <hyperlink ref="A52" location="'40'!A1" display="40 - Comparação do nível de preços1, 2016"/>
    <hyperlink ref="A53" location="'41'!A1" display="41 - Despesa do consumo final das famílias per capita em PPS1, 2007-20162"/>
    <hyperlink ref="A54" location="'42'!A1" display="42 - Rendimento real bruto disponível das famílias per capita em PPS1, 2016"/>
    <hyperlink ref="A55" location="'43'!A1" display="43 - População em risco de pobreza ou exclusão social1, 2016"/>
    <hyperlink ref="A56" location="'44'!A1" display="44 - População jovem (15-29 anos) em risco de pobreza ou exclusão social1, 2016"/>
    <hyperlink ref="A59" location="'45'!A1" display="45 - Despesa em I&amp;D, 2016"/>
    <hyperlink ref="A60" location="'46'!A1" display="46 - Cientistas e engenheiros (25-64 anos), 2007-2016"/>
    <hyperlink ref="A61" location="'47'!A1" display="47 - Alojamentos com acesso à Internet, 2016"/>
    <hyperlink ref="A62" location="'48'!A1" display="48 - Alojamentos com acesso à Internet, 2015"/>
    <hyperlink ref="A65" location="'49'!A1" display="49 - Horas trabalhadas a tempo inteiro1, 2008-2016"/>
    <hyperlink ref="A66" location="'50'!A1" display="50 - Horas trabalhadas a tempo inteiro, 20161"/>
    <hyperlink ref="A67" location="'51'!A1" display="51 - Horas trabalhadas a tempo parcial1, 2016"/>
    <hyperlink ref="A68" location="'52'!A1" display="52 - População empregada a tempo parcial1, 2016"/>
    <hyperlink ref="A69" location="'53'!A1" display="53 - Taxa de emprego, 2016"/>
    <hyperlink ref="A70" location="'54'!A1" display="54 - Taxa de desemprego1, 2016"/>
    <hyperlink ref="A71" location="'55'!A1" display="55 - Taxa de desemprego1, 2016"/>
    <hyperlink ref="A72" location="'56'!A1" display="56 - Taxa de desemprego1, 2016"/>
    <hyperlink ref="A73" location="'57'!A1" display="57 - Salário mínimo mensal1"/>
    <hyperlink ref="A74" location="'58'!A1" display="58 - Salário mínimo mensal1, 20172 "/>
    <hyperlink ref="A75" location="'59'!A1" display="59 - Estrutura do nível de instrução1 dos empregados2, 2016"/>
    <hyperlink ref="A76" location="'60'!A1" display="60 - Empregados estrangeiros no total de emprego1, 2016"/>
    <hyperlink ref="A79" location="'61'!A1" display="61 - Taxa de variação anual do PIB a preços constantes (base = 2011), 2007-2016"/>
    <hyperlink ref="A80" location="'62'!A1" display="62 - PIB per capita em PPS1, 2016"/>
    <hyperlink ref="A81" location="'63'!A1" display="63 - PIB per capita em PPS1, 2007-2016"/>
    <hyperlink ref="A82" location="'64'!A1" display="64 - Indicadores de produtividade (UE 28 = 100), 2016"/>
    <hyperlink ref="A83" location="'65'!A1" display="65 - Dívida das administrações públicas, 2007-2016"/>
    <hyperlink ref="A84" location="'66'!A1" display="66 - Dívida das administrações públicas, 2016"/>
    <hyperlink ref="A85" location="'67'!A1" display="67 - Excedente (+) / Défice (-) das administrações públicas, 2007-2016"/>
    <hyperlink ref="A88" location="'68'!A1" display="68 - Exportações para a UE 28 no total das exportações, 2007-2016"/>
    <hyperlink ref="A89" location="'69'!A1" display="69 - Importações da UE 28 no total das importações, 2007-2016"/>
    <hyperlink ref="A90" location="'70'!A1" display="70 - Principais países parceiros, 2016"/>
    <hyperlink ref="A91" location="'71'!A1" display="71 - Saldo da balança comercial entre Portugal e Espanha, 2007-2016 (1000 milhões €)1"/>
    <hyperlink ref="A92" location="'72'!A1" display="72 - Evolução do saldo da balança comercial total, 2007-2016"/>
    <hyperlink ref="A93" location="'73'!A1" display="73 - Saldo da balança comercial total, 2016"/>
    <hyperlink ref="A94" location="'74'!A1" display="74 - Produtos mais importantes (em valor) nas trocas comerciais entre Portugal e Espanha, 20161"/>
    <hyperlink ref="A97" location="'75'!A1" display="75 - População empregada na Indústria (1) (2), 2016"/>
    <hyperlink ref="A98" location="'76'!A1" display="76 - Produtividade aparente (VAB cf/emprego) da Indústria transformadora, 2015"/>
    <hyperlink ref="A99" location="'77'!A1" display="77 - Empresas de Construção por número de empregados, 2015"/>
    <hyperlink ref="A100" location="'78'!A1" display="78 - Proporção do VAB a preços base do setor da Indústria transformadora1 no total do VAB a preços base, 2016"/>
    <hyperlink ref="A101" location="'79'!A1" display="79 - Proporção do VAB a preços base do setor da Indústria transformadora1 no total do VAB a preços base, 2007-2016"/>
    <hyperlink ref="A102" location="'80'!A1" display="80 - Importação de eletricidade, 2006-2015"/>
    <hyperlink ref="A103" location="'81'!A1" display="81 - Importação de gás natural, 2006-2015"/>
    <hyperlink ref="A104" location="'82'!A1" display="82 - Principais indústrias (VAB cf), 2015"/>
    <hyperlink ref="A105" location="'83'!A1" display="83 - Proporção do VAB a preços base do setor da Construção no total do VAB a preços base, 2016"/>
    <hyperlink ref="A106" location="'84'!A1" display="84 - Proporção do VAB a preços base do setor da Contrução no total do VAB a preços base, 2007-2016"/>
    <hyperlink ref="A109" location="'85'!A1" display="85 - População empregada na Agricultura, silvicultura e pesca1, 2016"/>
    <hyperlink ref="A110" location="'86'!A1" display="86 - Capturas de peixe, 2016"/>
    <hyperlink ref="A111" location="'87'!A1" display="87 - Produção em aquacultura1, 2015"/>
    <hyperlink ref="A112" location="'88'!A1" display="88 - Produtividade na cultura do trigo, 2008-2017"/>
    <hyperlink ref="A113" location="'89'!A1" display="89 - Produção de vinho, 2007-20161"/>
    <hyperlink ref="A114" location="'90'!A1" display="90 - Cabeças de gado vivo1, 20162"/>
    <hyperlink ref="A115" location="'91'!A1" display="91 - Área dedicada a agricultura biológica no total da SAU1, 2007-2016"/>
    <hyperlink ref="A118" location="'92'!A1" display="92 - População empregada nos Serviços (1) (2), 2016"/>
    <hyperlink ref="A119" location="'93'!A1" display="93 - Volume de negócios resultante de comércio eletrónico1, 2016"/>
    <hyperlink ref="A120" location="'94'!A1" display="94- Produtividade aparente (VAB cf/emprego) do Comércio, 2015"/>
    <hyperlink ref="A121" location="'95'!A1" display="95 - Produtividade aparente (VAB cf/emprego) das atividades imobiliárias, 2015"/>
    <hyperlink ref="A122" location="'96'!A1" display="96 - Proporção dos custos com o pessoal na produção, 2015"/>
    <hyperlink ref="A123" location="'97'!A1" display="97 - Volume de vendas por empresa, 2015"/>
    <hyperlink ref="A124" location="'98'!A1" display="98 - Novas empresas no setor do Comércio1"/>
    <hyperlink ref="A127" location="'99'!A1" display="99 - Transporte rodoviário mercadorias1, 2007-2016"/>
    <hyperlink ref="A128" location="'100'!A1" display="100 - Transporte ferroviário de mercadorias, 2006-2015"/>
    <hyperlink ref="A129" location="'101'!A1" display="101 - Movimento de passageiros nos aeroportos, 2007-2016"/>
    <hyperlink ref="A130" location="'102'!A1" display="101- Movimento de passageiros nos principais aeroportos, 2016"/>
    <hyperlink ref="A131" location="'103'!A1" display="103 - Mercadorias movimentadas nos portos, 2006-2015"/>
    <hyperlink ref="A132" location="'104'!A1" display="104 - Mortes em acidentes de viação, 2015"/>
    <hyperlink ref="A133" location="'105'!A1" display="105 - Vítimas1 em acidentes de viação por 1000 habitantes, 2015"/>
    <hyperlink ref="A136" location="'106'!A1" display="106 - Taxa de crescimento das camas em estabelecimentos hoteleiros, 2007-2016"/>
    <hyperlink ref="A137" location="'107'!A1" display="107 - Dormidas em estabelecimentos hoteleiros, 2015-2016"/>
    <hyperlink ref="A138" location="'108'!A1" display="108 - Taxa de ocupação-cama dos estabelecimentos hoteleiros, 2016"/>
    <hyperlink ref="A139" location="'109'!A1" display="109 - Principais nacionalidades dos turistas não residentes1, 2016"/>
    <hyperlink ref="A140" location="'110'!A1" display="110 - Dormidas de não residentes em estabelecimentos hoteleiros1, 2007-2016"/>
    <hyperlink ref="A141" location="'111'!A1" display="111 - Intensidade turística, 2016"/>
    <hyperlink ref="A142" location="'112'!A1" display="112 - Taxa de ocupação-cama em estabelecimentos hoteleiros, 201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8"/>
  <sheetViews>
    <sheetView showGridLines="0" workbookViewId="0">
      <selection sqref="A1:H1"/>
    </sheetView>
  </sheetViews>
  <sheetFormatPr defaultRowHeight="12.75"/>
  <cols>
    <col min="1" max="1" width="17" customWidth="1"/>
    <col min="2" max="3" width="14" customWidth="1"/>
  </cols>
  <sheetData>
    <row r="1" spans="1:4">
      <c r="A1" s="23" t="s">
        <v>530</v>
      </c>
      <c r="B1" s="17"/>
      <c r="C1" s="17"/>
      <c r="D1" s="17"/>
    </row>
    <row r="2" spans="1:4">
      <c r="A2" s="53" t="s">
        <v>531</v>
      </c>
      <c r="B2" s="17"/>
      <c r="C2" s="17"/>
      <c r="D2" s="17"/>
    </row>
    <row r="3" spans="1:4">
      <c r="A3" s="53"/>
      <c r="B3" s="17"/>
      <c r="C3" s="17"/>
      <c r="D3" s="17"/>
    </row>
    <row r="4" spans="1:4" ht="38.25" customHeight="1">
      <c r="A4" s="17" t="s">
        <v>190</v>
      </c>
      <c r="B4" s="17" t="s">
        <v>190</v>
      </c>
      <c r="C4" s="111" t="s">
        <v>299</v>
      </c>
      <c r="D4" s="17"/>
    </row>
    <row r="5" spans="1:4">
      <c r="A5" s="334" t="s">
        <v>59</v>
      </c>
      <c r="B5" s="262">
        <v>0.28000000000000003</v>
      </c>
      <c r="C5" s="263">
        <v>0.31</v>
      </c>
      <c r="D5" s="17"/>
    </row>
    <row r="6" spans="1:4">
      <c r="A6" s="324" t="s">
        <v>61</v>
      </c>
      <c r="B6" s="262">
        <v>0.16200000000000001</v>
      </c>
      <c r="C6" s="263">
        <v>0.2</v>
      </c>
      <c r="D6" s="17"/>
    </row>
    <row r="7" spans="1:4">
      <c r="A7" s="334" t="s">
        <v>304</v>
      </c>
      <c r="B7" s="262">
        <v>0.16700000000000001</v>
      </c>
      <c r="C7" s="263">
        <v>0.2</v>
      </c>
      <c r="D7" s="17"/>
    </row>
    <row r="8" spans="1:4">
      <c r="A8" s="22" t="s">
        <v>532</v>
      </c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>
  <sheetPr codeName="Sheet99"/>
  <dimension ref="A1:G9"/>
  <sheetViews>
    <sheetView showGridLines="0" workbookViewId="0">
      <selection sqref="A1:H1"/>
    </sheetView>
  </sheetViews>
  <sheetFormatPr defaultColWidth="10" defaultRowHeight="12.75"/>
  <cols>
    <col min="1" max="1" width="13.85546875" customWidth="1"/>
    <col min="2" max="2" width="20.85546875" bestFit="1" customWidth="1"/>
    <col min="3" max="3" width="14" bestFit="1" customWidth="1"/>
    <col min="4" max="4" width="13" bestFit="1" customWidth="1"/>
    <col min="5" max="5" width="20.7109375" bestFit="1" customWidth="1"/>
    <col min="6" max="6" width="20.42578125" bestFit="1" customWidth="1"/>
  </cols>
  <sheetData>
    <row r="1" spans="1:7">
      <c r="A1" s="455" t="s">
        <v>731</v>
      </c>
    </row>
    <row r="2" spans="1:7">
      <c r="A2" s="456" t="s">
        <v>732</v>
      </c>
    </row>
    <row r="3" spans="1:7">
      <c r="B3" s="68"/>
      <c r="C3" s="68"/>
      <c r="D3" s="68"/>
      <c r="E3" s="68"/>
      <c r="F3" s="68"/>
      <c r="G3" s="88"/>
    </row>
    <row r="4" spans="1:7">
      <c r="A4" s="68"/>
      <c r="B4" s="362"/>
      <c r="C4" s="362"/>
      <c r="D4" s="362"/>
      <c r="E4" s="246"/>
      <c r="F4" s="668" t="s">
        <v>809</v>
      </c>
      <c r="G4" s="88"/>
    </row>
    <row r="5" spans="1:7" ht="147" customHeight="1">
      <c r="A5" s="68"/>
      <c r="B5" s="361" t="s">
        <v>726</v>
      </c>
      <c r="C5" s="361" t="s">
        <v>727</v>
      </c>
      <c r="D5" s="361" t="s">
        <v>728</v>
      </c>
      <c r="E5" s="361" t="s">
        <v>733</v>
      </c>
      <c r="F5" s="361" t="s">
        <v>730</v>
      </c>
      <c r="G5" s="88"/>
    </row>
    <row r="6" spans="1:7">
      <c r="A6" s="642" t="s">
        <v>59</v>
      </c>
      <c r="B6" s="643">
        <f>'[7]Dados para gráfico'!B7</f>
        <v>557.32230198978539</v>
      </c>
      <c r="C6" s="643">
        <f>'[7]Dados para gráfico'!C7</f>
        <v>110.18447934136302</v>
      </c>
      <c r="D6" s="643">
        <f>'[7]Dados para gráfico'!D7</f>
        <v>149.14163090128756</v>
      </c>
      <c r="E6" s="643">
        <f>'[7]Dados para gráfico'!E7</f>
        <v>92.223126686945719</v>
      </c>
      <c r="F6" s="643">
        <f>'[7]Dados para gráfico'!F7</f>
        <v>65.585232653167125</v>
      </c>
      <c r="G6" s="88"/>
    </row>
    <row r="7" spans="1:7">
      <c r="A7" s="644" t="s">
        <v>61</v>
      </c>
      <c r="B7" s="643">
        <f>'[7]Dados para gráfico'!B8</f>
        <v>939.62858874745132</v>
      </c>
      <c r="C7" s="643">
        <f>'[7]Dados para gráfico'!C8</f>
        <v>229.64315144169478</v>
      </c>
      <c r="D7" s="643">
        <f>'[7]Dados para gráfico'!D8</f>
        <v>179.91780296322531</v>
      </c>
      <c r="E7" s="643">
        <f>'[7]Dados para gráfico'!E8</f>
        <v>238.66920195710657</v>
      </c>
      <c r="F7" s="643">
        <f>'[7]Dados para gráfico'!F8</f>
        <v>442.4929640657503</v>
      </c>
      <c r="G7" s="88"/>
    </row>
    <row r="8" spans="1:7">
      <c r="A8" s="19" t="s">
        <v>308</v>
      </c>
      <c r="B8" s="41"/>
      <c r="C8" s="41"/>
      <c r="D8" s="41"/>
      <c r="E8" s="41"/>
      <c r="F8" s="41"/>
      <c r="G8" s="88"/>
    </row>
    <row r="9" spans="1:7">
      <c r="A9" s="22"/>
      <c r="B9" s="41"/>
      <c r="C9" s="41"/>
      <c r="D9" s="41"/>
      <c r="E9" s="41"/>
      <c r="F9" s="41"/>
      <c r="G9" s="88"/>
    </row>
  </sheetData>
  <phoneticPr fontId="2" type="noConversion"/>
  <pageMargins left="0.75" right="0.75" top="1" bottom="1" header="0.5" footer="0.5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>
  <sheetPr codeName="Sheet102"/>
  <dimension ref="A1:L10"/>
  <sheetViews>
    <sheetView showGridLines="0" workbookViewId="0">
      <selection sqref="A1:H1"/>
    </sheetView>
  </sheetViews>
  <sheetFormatPr defaultColWidth="10" defaultRowHeight="12.75"/>
  <sheetData>
    <row r="1" spans="1:12" ht="14.25">
      <c r="A1" s="588" t="s">
        <v>487</v>
      </c>
      <c r="B1" s="17"/>
      <c r="C1" s="17"/>
      <c r="D1" s="17"/>
      <c r="E1" s="17"/>
    </row>
    <row r="2" spans="1:12" ht="14.25">
      <c r="A2" s="587" t="s">
        <v>488</v>
      </c>
      <c r="B2" s="17"/>
      <c r="C2" s="17"/>
      <c r="D2" s="17"/>
      <c r="E2" s="17"/>
    </row>
    <row r="3" spans="1:12">
      <c r="A3" s="587"/>
      <c r="B3" s="17"/>
      <c r="C3" s="17"/>
      <c r="D3" s="17"/>
      <c r="E3" s="17"/>
    </row>
    <row r="4" spans="1:12">
      <c r="J4" s="181"/>
      <c r="K4" s="181" t="s">
        <v>19</v>
      </c>
    </row>
    <row r="5" spans="1:12" ht="20.25" customHeight="1">
      <c r="A5" s="69"/>
      <c r="B5" s="302">
        <f>'[8]dados base'!C7</f>
        <v>2006</v>
      </c>
      <c r="C5" s="302">
        <f>'[8]dados base'!D7</f>
        <v>2007</v>
      </c>
      <c r="D5" s="302">
        <f>'[8]dados base'!E7</f>
        <v>2008</v>
      </c>
      <c r="E5" s="302">
        <f>'[8]dados base'!F7</f>
        <v>2009</v>
      </c>
      <c r="F5" s="302">
        <f>'[8]dados base'!G7</f>
        <v>2010</v>
      </c>
      <c r="G5" s="302">
        <f>'[8]dados base'!H7</f>
        <v>2011</v>
      </c>
      <c r="H5" s="302">
        <f>'[8]dados base'!I7</f>
        <v>2012</v>
      </c>
      <c r="I5" s="302">
        <f>'[8]dados base'!J7</f>
        <v>2013</v>
      </c>
      <c r="J5" s="302">
        <f>'[8]dados base'!K7</f>
        <v>2014</v>
      </c>
      <c r="K5" s="302">
        <f>'[8]dados base'!L7</f>
        <v>2015</v>
      </c>
    </row>
    <row r="6" spans="1:12" ht="20.25" customHeight="1">
      <c r="A6" s="350" t="s">
        <v>452</v>
      </c>
      <c r="B6" s="344">
        <f>'[8]dados base'!M8</f>
        <v>29651</v>
      </c>
      <c r="C6" s="344">
        <f>'[8]dados base'!N8</f>
        <v>30735</v>
      </c>
      <c r="D6" s="344">
        <f>'[8]dados base'!O8</f>
        <v>29965</v>
      </c>
      <c r="E6" s="344">
        <f>'[8]dados base'!P8</f>
        <v>24475</v>
      </c>
      <c r="F6" s="344">
        <f>'[8]dados base'!Q8</f>
        <v>22528</v>
      </c>
      <c r="G6" s="344">
        <f>'[8]dados base'!R8</f>
        <v>23860</v>
      </c>
      <c r="H6" s="344">
        <f>'[8]dados base'!S8</f>
        <v>23077</v>
      </c>
      <c r="I6" s="344">
        <f>'[8]dados base'!T8</f>
        <v>28293</v>
      </c>
      <c r="J6" s="344">
        <f>'[8]dados base'!U8</f>
        <v>25476</v>
      </c>
      <c r="K6" s="344">
        <f>'[8]dados base'!V8</f>
        <v>25991</v>
      </c>
    </row>
    <row r="7" spans="1:12" ht="20.25" customHeight="1">
      <c r="A7" s="352" t="s">
        <v>61</v>
      </c>
      <c r="B7" s="344">
        <f>'[8]dados base'!C8</f>
        <v>72519</v>
      </c>
      <c r="C7" s="344">
        <f>'[8]dados base'!D8</f>
        <v>73792</v>
      </c>
      <c r="D7" s="344">
        <f>'[8]dados base'!E8</f>
        <v>67881</v>
      </c>
      <c r="E7" s="344">
        <f>'[8]dados base'!F8</f>
        <v>63533</v>
      </c>
      <c r="F7" s="344">
        <f>'[8]dados base'!G8</f>
        <v>69619</v>
      </c>
      <c r="G7" s="344">
        <f>'[8]dados base'!H8</f>
        <v>72342</v>
      </c>
      <c r="H7" s="344">
        <f>'[8]dados base'!I8</f>
        <v>77104</v>
      </c>
      <c r="I7" s="344">
        <f>'[8]dados base'!J8</f>
        <v>75986</v>
      </c>
      <c r="J7" s="344">
        <f>'[8]dados base'!K8</f>
        <v>85810</v>
      </c>
      <c r="K7" s="344">
        <f>'[8]dados base'!L8</f>
        <v>76519</v>
      </c>
    </row>
    <row r="8" spans="1:12">
      <c r="A8" s="20" t="s">
        <v>308</v>
      </c>
      <c r="B8" s="147"/>
      <c r="C8" s="147"/>
      <c r="D8" s="147"/>
      <c r="E8" s="147"/>
      <c r="F8" s="147"/>
      <c r="G8" s="147"/>
      <c r="H8" s="147"/>
      <c r="I8" s="147"/>
      <c r="J8" s="147"/>
      <c r="K8" s="147"/>
    </row>
    <row r="9" spans="1:12" ht="13.5">
      <c r="A9" s="20" t="s">
        <v>417</v>
      </c>
      <c r="B9" s="22"/>
      <c r="C9" s="22"/>
      <c r="D9" s="22"/>
      <c r="E9" s="22"/>
      <c r="F9" s="22"/>
    </row>
    <row r="10" spans="1:12" ht="14.25">
      <c r="A10" s="13" t="s">
        <v>734</v>
      </c>
      <c r="L10" s="249" t="s">
        <v>271</v>
      </c>
    </row>
  </sheetData>
  <phoneticPr fontId="2" type="noConversion"/>
  <pageMargins left="0.75" right="0.75" top="1" bottom="1" header="0.5" footer="0.5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>
  <sheetPr codeName="Sheet103"/>
  <dimension ref="A1:Q10"/>
  <sheetViews>
    <sheetView showGridLines="0" workbookViewId="0">
      <selection sqref="A1:H1"/>
    </sheetView>
  </sheetViews>
  <sheetFormatPr defaultColWidth="8.85546875" defaultRowHeight="12.75"/>
  <sheetData>
    <row r="1" spans="1:17" ht="15.95" customHeight="1">
      <c r="A1" s="23" t="s">
        <v>831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7" ht="15.95" customHeight="1">
      <c r="A2" s="53" t="s">
        <v>832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7" ht="15.95" customHeight="1">
      <c r="A3" s="53"/>
      <c r="B3" s="17"/>
      <c r="C3" s="17"/>
      <c r="D3" s="17"/>
      <c r="E3" s="17"/>
      <c r="F3" s="17"/>
      <c r="G3" s="17"/>
      <c r="H3" s="17"/>
      <c r="I3" s="17"/>
      <c r="J3" s="17"/>
      <c r="K3" s="17"/>
    </row>
    <row r="4" spans="1:17" ht="12" customHeight="1">
      <c r="A4" s="53"/>
      <c r="B4" s="17"/>
      <c r="C4" s="17"/>
      <c r="D4" s="17"/>
      <c r="E4" s="17"/>
      <c r="F4" s="17"/>
      <c r="G4" s="17"/>
      <c r="H4" s="17"/>
      <c r="I4" s="17"/>
      <c r="J4" s="17"/>
      <c r="K4" s="96" t="s">
        <v>798</v>
      </c>
    </row>
    <row r="5" spans="1:17" ht="18" customHeight="1">
      <c r="A5" s="17"/>
      <c r="B5" s="305">
        <f>'[9]dados base'!C9</f>
        <v>2007</v>
      </c>
      <c r="C5" s="305">
        <f>'[9]dados base'!D9</f>
        <v>2008</v>
      </c>
      <c r="D5" s="305">
        <f>'[9]dados base'!E9</f>
        <v>2009</v>
      </c>
      <c r="E5" s="305">
        <f>'[9]dados base'!F9</f>
        <v>2010</v>
      </c>
      <c r="F5" s="305">
        <f>'[9]dados base'!G9</f>
        <v>2011</v>
      </c>
      <c r="G5" s="305">
        <f>'[9]dados base'!H9</f>
        <v>2012</v>
      </c>
      <c r="H5" s="305">
        <f>'[9]dados base'!I9</f>
        <v>2013</v>
      </c>
      <c r="I5" s="305">
        <f>'[9]dados base'!J9</f>
        <v>2014</v>
      </c>
      <c r="J5" s="305">
        <f>'[9]dados base'!K9</f>
        <v>2015</v>
      </c>
      <c r="K5" s="305">
        <f>'[9]dados base'!L9</f>
        <v>2016</v>
      </c>
      <c r="L5" t="s">
        <v>190</v>
      </c>
    </row>
    <row r="6" spans="1:17" ht="18" customHeight="1">
      <c r="A6" s="334" t="s">
        <v>59</v>
      </c>
      <c r="B6" s="366">
        <f>'[9]dados base'!M10</f>
        <v>324019</v>
      </c>
      <c r="C6" s="366">
        <f>'[9]dados base'!N10</f>
        <v>294402</v>
      </c>
      <c r="D6" s="366">
        <f>'[9]dados base'!O10</f>
        <v>258968</v>
      </c>
      <c r="E6" s="366">
        <f>'[9]dados base'!P10</f>
        <v>222142</v>
      </c>
      <c r="F6" s="366">
        <f>'[9]dados base'!Q10</f>
        <v>217186</v>
      </c>
      <c r="G6" s="366">
        <f>'[9]dados base'!R10</f>
        <v>154484</v>
      </c>
      <c r="H6" s="366">
        <f>'[9]dados base'!S10</f>
        <v>148177</v>
      </c>
      <c r="I6" s="366">
        <f>'[9]dados base'!T10</f>
        <v>149829</v>
      </c>
      <c r="J6" s="366">
        <f>'[9]dados base'!U10</f>
        <v>150358</v>
      </c>
      <c r="K6" s="367">
        <f>'[9]dados base'!V10</f>
        <v>147792</v>
      </c>
      <c r="L6" s="18"/>
      <c r="M6" s="17"/>
      <c r="N6" s="17"/>
      <c r="O6" s="17"/>
      <c r="P6" s="17"/>
      <c r="Q6" s="17"/>
    </row>
    <row r="7" spans="1:17" ht="18" customHeight="1">
      <c r="A7" s="324" t="s">
        <v>61</v>
      </c>
      <c r="B7" s="369">
        <f>'[9]dados base'!C10</f>
        <v>2408762</v>
      </c>
      <c r="C7" s="369">
        <f>'[9]dados base'!D10</f>
        <v>2120241</v>
      </c>
      <c r="D7" s="369">
        <f>'[9]dados base'!E10</f>
        <v>1710946</v>
      </c>
      <c r="E7" s="369">
        <f>'[9]dados base'!F10</f>
        <v>1566270</v>
      </c>
      <c r="F7" s="369">
        <f>'[9]dados base'!G10</f>
        <v>1466146</v>
      </c>
      <c r="G7" s="369">
        <f>'[9]dados base'!H10</f>
        <v>1238703</v>
      </c>
      <c r="H7" s="369">
        <f>'[9]dados base'!I10</f>
        <v>1124480</v>
      </c>
      <c r="I7" s="369">
        <f>'[9]dados base'!J10</f>
        <v>1184586</v>
      </c>
      <c r="J7" s="369">
        <f>'[9]dados base'!K10</f>
        <v>1258261</v>
      </c>
      <c r="K7" s="368">
        <f>'[9]dados base'!L10</f>
        <v>1285164</v>
      </c>
      <c r="L7" t="s">
        <v>190</v>
      </c>
    </row>
    <row r="8" spans="1:17">
      <c r="A8" s="188" t="s">
        <v>308</v>
      </c>
    </row>
    <row r="9" spans="1:17" ht="13.5">
      <c r="A9" s="280" t="s">
        <v>409</v>
      </c>
      <c r="E9" s="17"/>
      <c r="F9" s="17"/>
    </row>
    <row r="10" spans="1:17">
      <c r="A10" s="280"/>
    </row>
  </sheetData>
  <phoneticPr fontId="2" type="noConversion"/>
  <pageMargins left="0.75" right="0.75" top="1" bottom="1" header="0.5" footer="0.5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>
  <sheetPr codeName="Sheet104"/>
  <dimension ref="A1:K8"/>
  <sheetViews>
    <sheetView showGridLines="0" workbookViewId="0">
      <selection sqref="A1:H1"/>
    </sheetView>
  </sheetViews>
  <sheetFormatPr defaultRowHeight="12.75"/>
  <sheetData>
    <row r="1" spans="1:11" ht="15.95" customHeight="1">
      <c r="A1" s="119" t="s">
        <v>833</v>
      </c>
    </row>
    <row r="2" spans="1:11" ht="15.95" customHeight="1">
      <c r="A2" s="25" t="s">
        <v>879</v>
      </c>
    </row>
    <row r="3" spans="1:11" ht="15.95" customHeight="1">
      <c r="A3" s="25"/>
    </row>
    <row r="4" spans="1:11" ht="15.95" customHeight="1">
      <c r="A4" s="25"/>
      <c r="J4" s="22"/>
      <c r="K4" s="181" t="s">
        <v>798</v>
      </c>
    </row>
    <row r="5" spans="1:11" ht="15.95" customHeight="1">
      <c r="B5" s="353">
        <v>2006</v>
      </c>
      <c r="C5" s="353">
        <v>2007</v>
      </c>
      <c r="D5" s="353">
        <v>2008</v>
      </c>
      <c r="E5" s="353">
        <v>2009</v>
      </c>
      <c r="F5" s="353">
        <v>2010</v>
      </c>
      <c r="G5" s="353">
        <v>2011</v>
      </c>
      <c r="H5" s="353">
        <v>2012</v>
      </c>
      <c r="I5" s="353">
        <v>2013</v>
      </c>
      <c r="J5" s="353">
        <v>2014</v>
      </c>
      <c r="K5" s="353" t="s">
        <v>271</v>
      </c>
    </row>
    <row r="6" spans="1:11" ht="15.95" customHeight="1">
      <c r="A6" s="354" t="s">
        <v>59</v>
      </c>
      <c r="B6" s="370">
        <v>9775</v>
      </c>
      <c r="C6" s="370">
        <v>10556</v>
      </c>
      <c r="D6" s="370">
        <v>10426</v>
      </c>
      <c r="E6" s="370">
        <v>8947</v>
      </c>
      <c r="F6" s="370">
        <v>10094</v>
      </c>
      <c r="G6" s="370">
        <v>9975</v>
      </c>
      <c r="H6" s="370">
        <v>9701</v>
      </c>
      <c r="I6" s="370">
        <v>9291</v>
      </c>
      <c r="J6" s="441">
        <v>10276</v>
      </c>
      <c r="K6" s="441">
        <v>11108</v>
      </c>
    </row>
    <row r="7" spans="1:11" ht="15.95" customHeight="1">
      <c r="A7" s="355" t="s">
        <v>61</v>
      </c>
      <c r="B7" s="370">
        <v>29862</v>
      </c>
      <c r="C7" s="370">
        <v>29918</v>
      </c>
      <c r="D7" s="370">
        <v>26906</v>
      </c>
      <c r="E7" s="370">
        <v>21087</v>
      </c>
      <c r="F7" s="370">
        <v>21578</v>
      </c>
      <c r="G7" s="370">
        <v>23899</v>
      </c>
      <c r="H7" s="370">
        <v>24903</v>
      </c>
      <c r="I7" s="370">
        <v>24949</v>
      </c>
      <c r="J7" s="441">
        <v>28436</v>
      </c>
      <c r="K7" s="441">
        <v>28960</v>
      </c>
    </row>
    <row r="8" spans="1:11" ht="15.95" customHeight="1">
      <c r="A8" s="188" t="s">
        <v>308</v>
      </c>
    </row>
  </sheetData>
  <phoneticPr fontId="2" type="noConversion"/>
  <pageMargins left="0.75" right="0.75" top="1" bottom="1" header="0.5" footer="0.5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>
  <sheetPr codeName="Sheet106"/>
  <dimension ref="A1:K9"/>
  <sheetViews>
    <sheetView showGridLines="0" workbookViewId="0">
      <selection sqref="A1:H1"/>
    </sheetView>
  </sheetViews>
  <sheetFormatPr defaultRowHeight="12.75"/>
  <cols>
    <col min="2" max="11" width="11.7109375" customWidth="1"/>
  </cols>
  <sheetData>
    <row r="1" spans="1:11" s="17" customFormat="1" ht="14.25" customHeight="1">
      <c r="A1" s="189" t="s">
        <v>880</v>
      </c>
      <c r="B1" s="190"/>
      <c r="C1" s="190"/>
    </row>
    <row r="2" spans="1:11" s="17" customFormat="1" ht="14.25" customHeight="1">
      <c r="A2" s="191" t="s">
        <v>881</v>
      </c>
      <c r="B2" s="191"/>
      <c r="C2" s="191"/>
    </row>
    <row r="3" spans="1:11" s="17" customFormat="1" ht="14.25" customHeight="1">
      <c r="A3" s="191"/>
      <c r="B3" s="191"/>
      <c r="C3" s="191"/>
    </row>
    <row r="4" spans="1:11" s="17" customFormat="1">
      <c r="A4" s="19"/>
      <c r="B4" s="18"/>
      <c r="K4" s="200" t="s">
        <v>376</v>
      </c>
    </row>
    <row r="5" spans="1:11" s="17" customFormat="1">
      <c r="A5" s="201"/>
      <c r="B5" s="302">
        <f>[10]Datos!C7</f>
        <v>2007</v>
      </c>
      <c r="C5" s="302">
        <f>[10]Datos!D7</f>
        <v>2008</v>
      </c>
      <c r="D5" s="302">
        <f>[10]Datos!E7</f>
        <v>2009</v>
      </c>
      <c r="E5" s="302">
        <f>[10]Datos!F7</f>
        <v>2010</v>
      </c>
      <c r="F5" s="302">
        <f>[10]Datos!G7</f>
        <v>2011</v>
      </c>
      <c r="G5" s="302">
        <f>[10]Datos!H7</f>
        <v>2012</v>
      </c>
      <c r="H5" s="302">
        <f>[10]Datos!I7</f>
        <v>2013</v>
      </c>
      <c r="I5" s="302">
        <f>[10]Datos!J7</f>
        <v>2014</v>
      </c>
      <c r="J5" s="302">
        <f>[10]Datos!K7</f>
        <v>2015</v>
      </c>
      <c r="K5" s="302">
        <f>[10]Datos!L7</f>
        <v>2016</v>
      </c>
    </row>
    <row r="6" spans="1:11" s="17" customFormat="1">
      <c r="A6" s="376" t="s">
        <v>59</v>
      </c>
      <c r="B6" s="377">
        <f>[10]Datos!M8/1000</f>
        <v>24326.238000000001</v>
      </c>
      <c r="C6" s="377">
        <f>[10]Datos!N8/1000</f>
        <v>25182.901000000002</v>
      </c>
      <c r="D6" s="377">
        <f>[10]Datos!O8/1000</f>
        <v>24116.312999999998</v>
      </c>
      <c r="E6" s="377">
        <f>[10]Datos!P8/1000</f>
        <v>25735.5</v>
      </c>
      <c r="F6" s="377">
        <f>[10]Datos!Q8/1000</f>
        <v>27579.706999999999</v>
      </c>
      <c r="G6" s="377">
        <f>[10]Datos!R8/1000</f>
        <v>28186.254000000001</v>
      </c>
      <c r="H6" s="377">
        <f>[10]Datos!S8/1000</f>
        <v>29694.146000000001</v>
      </c>
      <c r="I6" s="377">
        <f>[10]Datos!T8/1000</f>
        <v>32560.620999999999</v>
      </c>
      <c r="J6" s="377">
        <f>[10]Datos!U8/1000</f>
        <v>36005.813999999998</v>
      </c>
      <c r="K6" s="645">
        <f>[10]Datos!V8/1000</f>
        <v>40930.044000000002</v>
      </c>
    </row>
    <row r="7" spans="1:11" s="17" customFormat="1">
      <c r="A7" s="375" t="s">
        <v>61</v>
      </c>
      <c r="B7" s="377">
        <f>[10]Datos!C8/1000</f>
        <v>163523.01</v>
      </c>
      <c r="C7" s="377">
        <f>[10]Datos!D8/1000</f>
        <v>161400.95199999999</v>
      </c>
      <c r="D7" s="377">
        <f>[10]Datos!E8/1000</f>
        <v>148318.29800000001</v>
      </c>
      <c r="E7" s="377">
        <f>[10]Datos!F8/1000</f>
        <v>153387.014</v>
      </c>
      <c r="F7" s="377">
        <f>[10]Datos!G8/1000</f>
        <v>165153.23000000001</v>
      </c>
      <c r="G7" s="377">
        <f>[10]Datos!H8/1000</f>
        <v>159771.261</v>
      </c>
      <c r="H7" s="377">
        <f>[10]Datos!I8/1000</f>
        <v>157731.973</v>
      </c>
      <c r="I7" s="377">
        <f>[10]Datos!J8/1000</f>
        <v>165354.38200000001</v>
      </c>
      <c r="J7" s="377">
        <f>[10]Datos!K8/1000</f>
        <v>174652.503</v>
      </c>
      <c r="K7" s="646">
        <f>[10]Datos!L8/1000</f>
        <v>193872.03700000001</v>
      </c>
    </row>
    <row r="8" spans="1:11" s="17" customFormat="1">
      <c r="A8" s="378" t="s">
        <v>306</v>
      </c>
      <c r="B8" s="184"/>
      <c r="C8" s="184"/>
      <c r="D8" s="184"/>
      <c r="E8" s="184"/>
      <c r="F8" s="184"/>
      <c r="G8" s="184"/>
      <c r="H8" s="184"/>
      <c r="I8" s="184"/>
      <c r="J8" s="184"/>
      <c r="K8" s="184"/>
    </row>
    <row r="9" spans="1:11" s="17" customFormat="1">
      <c r="A9" s="378"/>
      <c r="B9" s="184"/>
      <c r="C9" s="184"/>
      <c r="D9" s="184"/>
      <c r="E9" s="184"/>
      <c r="F9" s="184"/>
      <c r="G9" s="184"/>
      <c r="H9" s="184"/>
      <c r="I9" s="184"/>
      <c r="J9" s="184"/>
      <c r="K9" s="184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>
  <sheetPr codeName="Sheet105"/>
  <dimension ref="A1:E13"/>
  <sheetViews>
    <sheetView showGridLines="0" workbookViewId="0">
      <selection sqref="A1:H1"/>
    </sheetView>
  </sheetViews>
  <sheetFormatPr defaultRowHeight="12.75"/>
  <cols>
    <col min="1" max="1" width="4.7109375" customWidth="1"/>
    <col min="2" max="2" width="17.28515625" customWidth="1"/>
    <col min="3" max="3" width="16.42578125" customWidth="1"/>
    <col min="4" max="4" width="17.28515625" customWidth="1"/>
    <col min="5" max="5" width="16.7109375" customWidth="1"/>
  </cols>
  <sheetData>
    <row r="1" spans="1:5">
      <c r="A1" s="189" t="s">
        <v>735</v>
      </c>
      <c r="B1" s="190"/>
      <c r="C1" s="190"/>
      <c r="D1" s="190"/>
      <c r="E1" s="17"/>
    </row>
    <row r="2" spans="1:5">
      <c r="A2" s="191" t="s">
        <v>738</v>
      </c>
      <c r="B2" s="191"/>
      <c r="C2" s="191"/>
      <c r="D2" s="191"/>
      <c r="E2" s="17"/>
    </row>
    <row r="3" spans="1:5">
      <c r="A3" s="18"/>
      <c r="B3" s="18"/>
      <c r="C3" s="18"/>
      <c r="D3" s="18"/>
      <c r="E3" s="18"/>
    </row>
    <row r="4" spans="1:5">
      <c r="A4" s="17"/>
      <c r="B4" s="725" t="s">
        <v>59</v>
      </c>
      <c r="C4" s="726"/>
      <c r="D4" s="774" t="s">
        <v>61</v>
      </c>
      <c r="E4" s="775"/>
    </row>
    <row r="5" spans="1:5">
      <c r="A5" s="192"/>
      <c r="B5" s="373" t="s">
        <v>288</v>
      </c>
      <c r="C5" s="374" t="s">
        <v>289</v>
      </c>
      <c r="D5" s="375" t="s">
        <v>290</v>
      </c>
      <c r="E5" s="600" t="s">
        <v>291</v>
      </c>
    </row>
    <row r="6" spans="1:5">
      <c r="A6" s="102" t="s">
        <v>233</v>
      </c>
      <c r="B6" s="371" t="s">
        <v>292</v>
      </c>
      <c r="C6" s="193">
        <v>22288272</v>
      </c>
      <c r="D6" s="442" t="s">
        <v>297</v>
      </c>
      <c r="E6" s="372">
        <v>49222080</v>
      </c>
    </row>
    <row r="7" spans="1:5">
      <c r="A7" s="102" t="s">
        <v>234</v>
      </c>
      <c r="B7" s="194" t="s">
        <v>293</v>
      </c>
      <c r="C7" s="193">
        <v>9364890</v>
      </c>
      <c r="D7" s="443" t="s">
        <v>298</v>
      </c>
      <c r="E7" s="195">
        <v>43756712</v>
      </c>
    </row>
    <row r="8" spans="1:5">
      <c r="A8" s="102" t="s">
        <v>235</v>
      </c>
      <c r="B8" s="194" t="s">
        <v>294</v>
      </c>
      <c r="C8" s="193">
        <v>7618129</v>
      </c>
      <c r="D8" s="443" t="s">
        <v>378</v>
      </c>
      <c r="E8" s="195">
        <v>26234588</v>
      </c>
    </row>
    <row r="9" spans="1:5">
      <c r="A9" s="102" t="s">
        <v>236</v>
      </c>
      <c r="B9" s="194" t="s">
        <v>295</v>
      </c>
      <c r="C9" s="193">
        <v>2814555</v>
      </c>
      <c r="D9" s="443" t="s">
        <v>410</v>
      </c>
      <c r="E9" s="195">
        <v>16631294</v>
      </c>
    </row>
    <row r="10" spans="1:5">
      <c r="A10" s="196" t="s">
        <v>237</v>
      </c>
      <c r="B10" s="197" t="s">
        <v>296</v>
      </c>
      <c r="C10" s="198">
        <v>1371404</v>
      </c>
      <c r="D10" s="444" t="s">
        <v>453</v>
      </c>
      <c r="E10" s="199">
        <v>12310252</v>
      </c>
    </row>
    <row r="11" spans="1:5">
      <c r="A11" s="188" t="s">
        <v>308</v>
      </c>
      <c r="B11" s="72"/>
      <c r="C11" s="149"/>
      <c r="D11" s="150"/>
    </row>
    <row r="12" spans="1:5">
      <c r="A12" s="102"/>
      <c r="B12" s="72"/>
      <c r="C12" s="149"/>
      <c r="D12" s="150"/>
    </row>
    <row r="13" spans="1:5">
      <c r="A13" s="102"/>
      <c r="B13" s="72"/>
      <c r="C13" s="149"/>
      <c r="D13" s="150"/>
    </row>
  </sheetData>
  <mergeCells count="2">
    <mergeCell ref="B4:C4"/>
    <mergeCell ref="D4:E4"/>
  </mergeCells>
  <phoneticPr fontId="2" type="noConversion"/>
  <pageMargins left="0.75" right="0.75" top="1" bottom="1" header="0.5" footer="0.5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>
  <sheetPr codeName="Sheet107"/>
  <dimension ref="A1:K9"/>
  <sheetViews>
    <sheetView showGridLines="0" workbookViewId="0">
      <selection sqref="A1:H1"/>
    </sheetView>
  </sheetViews>
  <sheetFormatPr defaultRowHeight="12.75"/>
  <sheetData>
    <row r="1" spans="1:11" s="17" customFormat="1" ht="14.25" customHeight="1">
      <c r="A1" s="189" t="s">
        <v>736</v>
      </c>
      <c r="B1" s="189"/>
      <c r="C1" s="189"/>
      <c r="D1" s="189"/>
      <c r="E1" s="189"/>
      <c r="F1" s="190"/>
      <c r="G1" s="18"/>
      <c r="H1" s="94"/>
      <c r="I1" s="94"/>
      <c r="J1" s="94"/>
      <c r="K1" s="94"/>
    </row>
    <row r="2" spans="1:11" s="17" customFormat="1" ht="14.25" customHeight="1">
      <c r="A2" s="379" t="s">
        <v>824</v>
      </c>
      <c r="B2" s="380"/>
      <c r="C2" s="380"/>
      <c r="D2" s="380"/>
      <c r="E2" s="380"/>
    </row>
    <row r="3" spans="1:11" s="17" customFormat="1" ht="14.25" customHeight="1">
      <c r="A3" s="379"/>
      <c r="B3" s="380"/>
      <c r="C3" s="380"/>
      <c r="D3" s="380"/>
      <c r="E3" s="380"/>
    </row>
    <row r="4" spans="1:11" s="17" customFormat="1">
      <c r="K4" s="96" t="s">
        <v>799</v>
      </c>
    </row>
    <row r="5" spans="1:11" s="17" customFormat="1">
      <c r="A5" s="69"/>
      <c r="B5" s="302">
        <f>'[11]dados de base'!B7</f>
        <v>2006</v>
      </c>
      <c r="C5" s="302">
        <f>'[11]dados de base'!C7</f>
        <v>2007</v>
      </c>
      <c r="D5" s="302">
        <f>'[11]dados de base'!D7</f>
        <v>2008</v>
      </c>
      <c r="E5" s="302">
        <f>'[11]dados de base'!E7</f>
        <v>2009</v>
      </c>
      <c r="F5" s="302">
        <f>'[11]dados de base'!F7</f>
        <v>2010</v>
      </c>
      <c r="G5" s="302">
        <f>'[11]dados de base'!G7</f>
        <v>2011</v>
      </c>
      <c r="H5" s="302">
        <f>'[11]dados de base'!H7</f>
        <v>2012</v>
      </c>
      <c r="I5" s="302">
        <f>'[11]dados de base'!I7</f>
        <v>2013</v>
      </c>
      <c r="J5" s="302">
        <f>'[11]dados de base'!J7</f>
        <v>2014</v>
      </c>
      <c r="K5" s="302">
        <f>'[11]dados de base'!K7</f>
        <v>2015</v>
      </c>
    </row>
    <row r="6" spans="1:11" s="17" customFormat="1">
      <c r="A6" s="350" t="s">
        <v>59</v>
      </c>
      <c r="B6" s="292">
        <f>'[11]dados de base'!L8</f>
        <v>6.4</v>
      </c>
      <c r="C6" s="292">
        <f>'[11]dados de base'!M8</f>
        <v>6.5</v>
      </c>
      <c r="D6" s="292">
        <f>'[11]dados de base'!N8</f>
        <v>6.2</v>
      </c>
      <c r="E6" s="292">
        <f>'[11]dados de base'!O8</f>
        <v>5.8</v>
      </c>
      <c r="F6" s="292">
        <f>'[11]dados de base'!P8</f>
        <v>6.2</v>
      </c>
      <c r="G6" s="292">
        <f>'[11]dados de base'!Q8</f>
        <v>6.4</v>
      </c>
      <c r="H6" s="292">
        <f>'[11]dados de base'!R8</f>
        <v>6.5</v>
      </c>
      <c r="I6" s="292">
        <f>'[11]dados de base'!S8</f>
        <v>7.5</v>
      </c>
      <c r="J6" s="292">
        <f>'[11]dados de base'!T8</f>
        <v>7.7</v>
      </c>
      <c r="K6" s="292">
        <f>'[11]dados de base'!U8</f>
        <v>8.4</v>
      </c>
    </row>
    <row r="7" spans="1:11" s="17" customFormat="1">
      <c r="A7" s="352" t="s">
        <v>61</v>
      </c>
      <c r="B7" s="292">
        <f>'[11]dados de base'!B8</f>
        <v>9.3000000000000007</v>
      </c>
      <c r="C7" s="292">
        <f>'[11]dados de base'!C8</f>
        <v>9.4</v>
      </c>
      <c r="D7" s="292">
        <f>'[11]dados de base'!D8</f>
        <v>9.1</v>
      </c>
      <c r="E7" s="292">
        <f>'[11]dados de base'!E8</f>
        <v>7.8</v>
      </c>
      <c r="F7" s="292">
        <f>'[11]dados de base'!F8</f>
        <v>8.1</v>
      </c>
      <c r="G7" s="292">
        <f>'[11]dados de base'!G8</f>
        <v>8.6</v>
      </c>
      <c r="H7" s="292">
        <f>'[11]dados de base'!H8</f>
        <v>9</v>
      </c>
      <c r="I7" s="292">
        <f>'[11]dados de base'!I8</f>
        <v>8.5</v>
      </c>
      <c r="J7" s="292">
        <f>'[11]dados de base'!J8</f>
        <v>9.1999999999999993</v>
      </c>
      <c r="K7" s="292">
        <f>'[11]dados de base'!K8</f>
        <v>9.6</v>
      </c>
    </row>
    <row r="8" spans="1:11">
      <c r="A8" s="20" t="s">
        <v>308</v>
      </c>
    </row>
    <row r="9" spans="1:11">
      <c r="A9" s="20"/>
    </row>
  </sheetData>
  <phoneticPr fontId="2" type="noConversion"/>
  <pageMargins left="0.75" right="0.75" top="1" bottom="1" header="0.5" footer="0.5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>
  <sheetPr codeName="Sheet108"/>
  <dimension ref="A1:C36"/>
  <sheetViews>
    <sheetView showGridLines="0" workbookViewId="0">
      <selection sqref="A1:H1"/>
    </sheetView>
  </sheetViews>
  <sheetFormatPr defaultRowHeight="12.75"/>
  <cols>
    <col min="1" max="1" width="11.28515625" style="17" customWidth="1"/>
    <col min="2" max="2" width="27.28515625" style="17" customWidth="1"/>
    <col min="3" max="3" width="10.28515625" style="17" customWidth="1"/>
  </cols>
  <sheetData>
    <row r="1" spans="1:3">
      <c r="A1" s="23" t="s">
        <v>737</v>
      </c>
    </row>
    <row r="2" spans="1:3">
      <c r="A2" s="53" t="s">
        <v>739</v>
      </c>
    </row>
    <row r="4" spans="1:3" ht="18" customHeight="1">
      <c r="A4" s="523">
        <f>'[12]dados de base'!D6</f>
        <v>2015</v>
      </c>
      <c r="B4" s="647" t="s">
        <v>740</v>
      </c>
    </row>
    <row r="5" spans="1:3">
      <c r="A5" s="347" t="s">
        <v>304</v>
      </c>
      <c r="B5" s="92" t="s">
        <v>129</v>
      </c>
      <c r="C5" s="18"/>
    </row>
    <row r="6" spans="1:3">
      <c r="A6" s="51" t="s">
        <v>128</v>
      </c>
      <c r="B6" s="41">
        <v>98</v>
      </c>
      <c r="C6" s="45"/>
    </row>
    <row r="7" spans="1:3">
      <c r="A7" s="51" t="s">
        <v>42</v>
      </c>
      <c r="B7" s="41">
        <v>95</v>
      </c>
      <c r="C7" s="45"/>
    </row>
    <row r="8" spans="1:3">
      <c r="A8" s="51" t="s">
        <v>127</v>
      </c>
      <c r="B8" s="41">
        <v>95</v>
      </c>
      <c r="C8" s="45"/>
    </row>
    <row r="9" spans="1:3">
      <c r="A9" s="51" t="s">
        <v>43</v>
      </c>
      <c r="B9" s="41">
        <v>83</v>
      </c>
      <c r="C9" s="45"/>
    </row>
    <row r="10" spans="1:3">
      <c r="A10" s="51" t="s">
        <v>310</v>
      </c>
      <c r="B10" s="41">
        <v>82</v>
      </c>
      <c r="C10" s="45"/>
    </row>
    <row r="11" spans="1:3">
      <c r="A11" s="51" t="s">
        <v>49</v>
      </c>
      <c r="B11" s="41">
        <v>77</v>
      </c>
      <c r="C11" s="45"/>
    </row>
    <row r="12" spans="1:3">
      <c r="A12" s="51" t="s">
        <v>276</v>
      </c>
      <c r="B12" s="41">
        <v>73</v>
      </c>
      <c r="C12" s="45"/>
    </row>
    <row r="13" spans="1:3">
      <c r="A13" s="51" t="s">
        <v>33</v>
      </c>
      <c r="B13" s="41">
        <v>70</v>
      </c>
      <c r="C13" s="45"/>
    </row>
    <row r="14" spans="1:3">
      <c r="A14" s="51" t="s">
        <v>41</v>
      </c>
      <c r="B14" s="41">
        <v>67</v>
      </c>
      <c r="C14" s="45"/>
    </row>
    <row r="15" spans="1:3">
      <c r="A15" s="51" t="s">
        <v>32</v>
      </c>
      <c r="B15" s="41">
        <v>65</v>
      </c>
      <c r="C15" s="45"/>
    </row>
    <row r="16" spans="1:3">
      <c r="A16" s="51" t="s">
        <v>45</v>
      </c>
      <c r="B16" s="41">
        <v>65</v>
      </c>
      <c r="C16" s="45"/>
    </row>
    <row r="17" spans="1:3">
      <c r="A17" s="51" t="s">
        <v>44</v>
      </c>
      <c r="B17" s="41">
        <v>64</v>
      </c>
      <c r="C17" s="45"/>
    </row>
    <row r="18" spans="1:3">
      <c r="A18" s="46" t="s">
        <v>50</v>
      </c>
      <c r="B18" s="151">
        <v>60</v>
      </c>
      <c r="C18" s="45"/>
    </row>
    <row r="19" spans="1:3">
      <c r="A19" s="51" t="s">
        <v>51</v>
      </c>
      <c r="B19" s="41">
        <v>58</v>
      </c>
      <c r="C19" s="45"/>
    </row>
    <row r="20" spans="1:3">
      <c r="A20" s="51" t="s">
        <v>52</v>
      </c>
      <c r="B20" s="41">
        <v>57</v>
      </c>
      <c r="C20" s="45"/>
    </row>
    <row r="21" spans="1:3">
      <c r="A21" s="51" t="s">
        <v>48</v>
      </c>
      <c r="B21" s="41">
        <v>56</v>
      </c>
      <c r="C21" s="45"/>
    </row>
    <row r="22" spans="1:3">
      <c r="A22" s="51" t="s">
        <v>40</v>
      </c>
      <c r="B22" s="41">
        <v>56</v>
      </c>
      <c r="C22" s="47"/>
    </row>
    <row r="23" spans="1:3">
      <c r="A23" s="51" t="s">
        <v>38</v>
      </c>
      <c r="B23" s="41">
        <v>52</v>
      </c>
      <c r="C23" s="45"/>
    </row>
    <row r="24" spans="1:3">
      <c r="A24" s="51" t="s">
        <v>36</v>
      </c>
      <c r="B24" s="41">
        <v>51</v>
      </c>
      <c r="C24" s="45"/>
    </row>
    <row r="25" spans="1:3">
      <c r="A25" s="51" t="s">
        <v>53</v>
      </c>
      <c r="B25" s="41">
        <v>49</v>
      </c>
      <c r="C25" s="45"/>
    </row>
    <row r="26" spans="1:3">
      <c r="A26" s="51" t="s">
        <v>35</v>
      </c>
      <c r="B26" s="41">
        <v>43</v>
      </c>
      <c r="C26" s="45"/>
    </row>
    <row r="27" spans="1:3">
      <c r="A27" s="51" t="s">
        <v>47</v>
      </c>
      <c r="B27" s="41">
        <v>37</v>
      </c>
      <c r="C27" s="45"/>
    </row>
    <row r="28" spans="1:3">
      <c r="A28" s="46" t="s">
        <v>37</v>
      </c>
      <c r="B28" s="151">
        <v>36</v>
      </c>
      <c r="C28" s="45"/>
    </row>
    <row r="29" spans="1:3">
      <c r="A29" s="51" t="s">
        <v>39</v>
      </c>
      <c r="B29" s="41">
        <v>35</v>
      </c>
      <c r="C29" s="45"/>
    </row>
    <row r="30" spans="1:3">
      <c r="A30" s="51" t="s">
        <v>34</v>
      </c>
      <c r="B30" s="37">
        <v>31</v>
      </c>
      <c r="C30" s="45"/>
    </row>
    <row r="31" spans="1:3">
      <c r="A31" s="589" t="s">
        <v>55</v>
      </c>
      <c r="B31" s="37">
        <v>28</v>
      </c>
      <c r="C31" s="18"/>
    </row>
    <row r="32" spans="1:3">
      <c r="A32" s="51" t="s">
        <v>54</v>
      </c>
      <c r="B32" s="37">
        <v>27</v>
      </c>
      <c r="C32" s="45"/>
    </row>
    <row r="33" spans="1:3">
      <c r="A33" s="185" t="s">
        <v>46</v>
      </c>
      <c r="B33" s="80">
        <v>26</v>
      </c>
      <c r="C33" s="45"/>
    </row>
    <row r="34" spans="1:3" s="20" customFormat="1" ht="12">
      <c r="A34" s="19" t="s">
        <v>308</v>
      </c>
      <c r="B34" s="19"/>
      <c r="C34" s="19"/>
    </row>
    <row r="35" spans="1:3">
      <c r="A35" s="65"/>
    </row>
    <row r="36" spans="1:3">
      <c r="A36" s="20"/>
    </row>
  </sheetData>
  <phoneticPr fontId="2" type="noConversion"/>
  <pageMargins left="0.75" right="0.75" top="1" bottom="1" header="0.5" footer="0.5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>
  <sheetPr codeName="Sheet109"/>
  <dimension ref="A1:H32"/>
  <sheetViews>
    <sheetView showGridLines="0" workbookViewId="0">
      <selection sqref="A1:H1"/>
    </sheetView>
  </sheetViews>
  <sheetFormatPr defaultColWidth="8.85546875" defaultRowHeight="12.75"/>
  <cols>
    <col min="1" max="1" width="13.140625" customWidth="1"/>
    <col min="2" max="2" width="31.140625" customWidth="1"/>
    <col min="3" max="3" width="13.7109375" customWidth="1"/>
    <col min="4" max="4" width="22.7109375" style="17" customWidth="1"/>
  </cols>
  <sheetData>
    <row r="1" spans="1:8" ht="15" customHeight="1">
      <c r="A1" s="588" t="s">
        <v>741</v>
      </c>
      <c r="B1" s="103"/>
      <c r="C1" s="103"/>
      <c r="D1" s="103"/>
    </row>
    <row r="2" spans="1:8" ht="15" customHeight="1">
      <c r="A2" s="670" t="s">
        <v>825</v>
      </c>
      <c r="B2" s="103"/>
      <c r="C2" s="103"/>
      <c r="D2" s="103"/>
    </row>
    <row r="3" spans="1:8" ht="15" customHeight="1">
      <c r="A3" s="17"/>
      <c r="B3" s="17"/>
      <c r="C3" s="17"/>
    </row>
    <row r="4" spans="1:8" ht="15" customHeight="1">
      <c r="A4" s="590" t="s">
        <v>20</v>
      </c>
      <c r="B4" s="305" t="s">
        <v>272</v>
      </c>
      <c r="C4" s="591" t="s">
        <v>19</v>
      </c>
      <c r="D4" s="492"/>
    </row>
    <row r="5" spans="1:8" ht="15" customHeight="1">
      <c r="A5" s="341" t="s">
        <v>80</v>
      </c>
      <c r="B5" s="341" t="s">
        <v>81</v>
      </c>
      <c r="C5" s="24">
        <v>2.431</v>
      </c>
      <c r="D5" s="203"/>
    </row>
    <row r="6" spans="1:8" ht="15" customHeight="1">
      <c r="A6" s="63" t="s">
        <v>82</v>
      </c>
      <c r="B6" s="63" t="s">
        <v>83</v>
      </c>
      <c r="C6" s="24">
        <v>3.2959999999999998</v>
      </c>
      <c r="D6" s="203"/>
    </row>
    <row r="7" spans="1:8" ht="15" customHeight="1">
      <c r="A7" s="63" t="s">
        <v>84</v>
      </c>
      <c r="B7" s="63" t="s">
        <v>85</v>
      </c>
      <c r="C7" s="24">
        <v>1.82</v>
      </c>
      <c r="D7" s="203"/>
    </row>
    <row r="8" spans="1:8" ht="15" customHeight="1">
      <c r="A8" s="63" t="s">
        <v>86</v>
      </c>
      <c r="B8" s="63" t="s">
        <v>87</v>
      </c>
      <c r="C8" s="24">
        <v>2.794</v>
      </c>
      <c r="D8" s="203"/>
    </row>
    <row r="9" spans="1:8" ht="15" customHeight="1">
      <c r="A9" s="63" t="s">
        <v>88</v>
      </c>
      <c r="B9" s="63" t="s">
        <v>89</v>
      </c>
      <c r="C9" s="24">
        <v>0.96199999999999997</v>
      </c>
      <c r="D9" s="203"/>
    </row>
    <row r="10" spans="1:8" ht="15" customHeight="1">
      <c r="A10" s="63" t="s">
        <v>90</v>
      </c>
      <c r="B10" s="63" t="s">
        <v>91</v>
      </c>
      <c r="C10" s="24">
        <v>3.1160000000000001</v>
      </c>
      <c r="D10" s="203"/>
    </row>
    <row r="11" spans="1:8" ht="15" customHeight="1">
      <c r="A11" s="63" t="s">
        <v>92</v>
      </c>
      <c r="B11" s="63" t="s">
        <v>72</v>
      </c>
      <c r="C11" s="24">
        <v>2.2869999999999999</v>
      </c>
      <c r="D11" s="203"/>
    </row>
    <row r="12" spans="1:8" ht="15" customHeight="1">
      <c r="A12" s="63" t="s">
        <v>93</v>
      </c>
      <c r="B12" s="63" t="s">
        <v>94</v>
      </c>
      <c r="C12" s="24">
        <v>3.15</v>
      </c>
      <c r="D12" s="203"/>
    </row>
    <row r="13" spans="1:8" ht="15" customHeight="1">
      <c r="A13" s="63" t="s">
        <v>95</v>
      </c>
      <c r="B13" s="63" t="s">
        <v>96</v>
      </c>
      <c r="C13" s="24">
        <v>2.5720000000000001</v>
      </c>
      <c r="D13" s="203"/>
    </row>
    <row r="14" spans="1:8" ht="15" customHeight="1">
      <c r="A14" s="63" t="s">
        <v>97</v>
      </c>
      <c r="B14" s="63" t="s">
        <v>98</v>
      </c>
      <c r="C14" s="24">
        <v>1.883</v>
      </c>
      <c r="D14" s="203"/>
    </row>
    <row r="15" spans="1:8" ht="15" customHeight="1">
      <c r="A15" s="63" t="s">
        <v>99</v>
      </c>
      <c r="B15" s="63" t="s">
        <v>100</v>
      </c>
      <c r="C15" s="24">
        <v>1.909</v>
      </c>
      <c r="D15" s="203"/>
    </row>
    <row r="16" spans="1:8" ht="15" customHeight="1">
      <c r="A16" s="63" t="s">
        <v>101</v>
      </c>
      <c r="B16" s="63" t="s">
        <v>102</v>
      </c>
      <c r="C16" s="24">
        <v>4.5919999999999996</v>
      </c>
      <c r="D16" s="203"/>
      <c r="H16" s="22"/>
    </row>
    <row r="17" spans="1:4" ht="15" customHeight="1">
      <c r="A17" s="63" t="s">
        <v>103</v>
      </c>
      <c r="B17" s="63" t="s">
        <v>104</v>
      </c>
      <c r="C17" s="24">
        <v>2.0990000000000002</v>
      </c>
      <c r="D17" s="203"/>
    </row>
    <row r="18" spans="1:4" ht="15" customHeight="1">
      <c r="A18" s="63" t="s">
        <v>105</v>
      </c>
      <c r="B18" s="63" t="s">
        <v>106</v>
      </c>
      <c r="C18" s="24">
        <v>4.2460000000000004</v>
      </c>
      <c r="D18" s="203"/>
    </row>
    <row r="19" spans="1:4" ht="15" customHeight="1">
      <c r="A19" s="63" t="s">
        <v>107</v>
      </c>
      <c r="B19" s="63" t="s">
        <v>68</v>
      </c>
      <c r="C19" s="24">
        <v>2.8759999999999999</v>
      </c>
      <c r="D19" s="203"/>
    </row>
    <row r="20" spans="1:4" ht="15" customHeight="1">
      <c r="A20" s="63" t="s">
        <v>108</v>
      </c>
      <c r="B20" s="63" t="s">
        <v>109</v>
      </c>
      <c r="C20" s="24">
        <v>1.75</v>
      </c>
      <c r="D20" s="203"/>
    </row>
    <row r="21" spans="1:4" ht="15" customHeight="1">
      <c r="A21" s="63" t="s">
        <v>110</v>
      </c>
      <c r="B21" s="63" t="s">
        <v>111</v>
      </c>
      <c r="C21" s="24">
        <v>5.4550000000000001</v>
      </c>
      <c r="D21" s="203"/>
    </row>
    <row r="22" spans="1:4" ht="15" customHeight="1">
      <c r="A22" s="63" t="s">
        <v>112</v>
      </c>
      <c r="B22" s="63" t="s">
        <v>113</v>
      </c>
      <c r="C22" s="24">
        <v>9.7080000000000002</v>
      </c>
      <c r="D22" s="203"/>
    </row>
    <row r="23" spans="1:4" ht="15" customHeight="1">
      <c r="A23" s="63" t="s">
        <v>114</v>
      </c>
      <c r="B23" s="63" t="s">
        <v>64</v>
      </c>
      <c r="C23" s="24">
        <v>2.2250000000000001</v>
      </c>
      <c r="D23" s="203"/>
    </row>
    <row r="24" spans="1:4" ht="15" customHeight="1">
      <c r="A24" s="63" t="s">
        <v>115</v>
      </c>
      <c r="B24" s="63" t="s">
        <v>116</v>
      </c>
      <c r="C24" s="24">
        <v>4.1159999999999997</v>
      </c>
      <c r="D24" s="203"/>
    </row>
    <row r="25" spans="1:4" ht="15" customHeight="1">
      <c r="A25" s="63" t="s">
        <v>117</v>
      </c>
      <c r="B25" s="63" t="s">
        <v>118</v>
      </c>
      <c r="C25" s="24">
        <v>5.6379999999999999</v>
      </c>
      <c r="D25" s="203"/>
    </row>
    <row r="26" spans="1:4" ht="15" customHeight="1">
      <c r="A26" s="63" t="s">
        <v>119</v>
      </c>
      <c r="B26" s="63" t="s">
        <v>70</v>
      </c>
      <c r="C26" s="24">
        <v>4.5410000000000004</v>
      </c>
      <c r="D26" s="203"/>
    </row>
    <row r="27" spans="1:4" ht="15" customHeight="1">
      <c r="A27" s="63" t="s">
        <v>120</v>
      </c>
      <c r="B27" s="63" t="s">
        <v>79</v>
      </c>
      <c r="C27" s="24">
        <v>3.8090000000000002</v>
      </c>
      <c r="D27" s="203"/>
    </row>
    <row r="28" spans="1:4" ht="15" customHeight="1">
      <c r="A28" s="63" t="s">
        <v>121</v>
      </c>
      <c r="B28" s="63" t="s">
        <v>122</v>
      </c>
      <c r="C28" s="24">
        <v>4.3230000000000004</v>
      </c>
      <c r="D28" s="203"/>
    </row>
    <row r="29" spans="1:4" ht="15" customHeight="1">
      <c r="A29" s="63" t="s">
        <v>123</v>
      </c>
      <c r="B29" s="63" t="s">
        <v>124</v>
      </c>
      <c r="C29" s="24">
        <v>3.04</v>
      </c>
      <c r="D29" s="203"/>
    </row>
    <row r="30" spans="1:4" ht="15" customHeight="1">
      <c r="A30" s="64" t="s">
        <v>125</v>
      </c>
      <c r="B30" s="64" t="s">
        <v>126</v>
      </c>
      <c r="C30" s="106">
        <v>3.835</v>
      </c>
      <c r="D30" s="493"/>
    </row>
    <row r="31" spans="1:4" s="17" customFormat="1">
      <c r="A31" s="277" t="s">
        <v>360</v>
      </c>
    </row>
    <row r="32" spans="1:4">
      <c r="A32" s="776" t="s">
        <v>742</v>
      </c>
      <c r="B32" s="776"/>
      <c r="C32" s="776"/>
    </row>
  </sheetData>
  <mergeCells count="1">
    <mergeCell ref="A32:C32"/>
  </mergeCells>
  <phoneticPr fontId="2" type="noConversion"/>
  <pageMargins left="0.75" right="0.75" top="1" bottom="1" header="0.5" footer="0.5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>
  <sheetPr codeName="Sheet110"/>
  <dimension ref="A1:K9"/>
  <sheetViews>
    <sheetView showGridLines="0" workbookViewId="0">
      <selection sqref="A1:H1"/>
    </sheetView>
  </sheetViews>
  <sheetFormatPr defaultColWidth="8.85546875" defaultRowHeight="12.75"/>
  <sheetData>
    <row r="1" spans="1:11">
      <c r="A1" s="56" t="s">
        <v>743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>
      <c r="A2" s="57" t="s">
        <v>826</v>
      </c>
      <c r="B2" s="56"/>
      <c r="C2" s="56"/>
      <c r="D2" s="56"/>
      <c r="E2" s="56"/>
      <c r="F2" s="56"/>
      <c r="G2" s="56"/>
      <c r="H2" s="56"/>
      <c r="I2" s="56"/>
      <c r="J2" s="56"/>
      <c r="K2" s="17"/>
    </row>
    <row r="3" spans="1:11">
      <c r="A3" s="57"/>
      <c r="B3" s="56"/>
      <c r="C3" s="56"/>
      <c r="D3" s="56"/>
      <c r="E3" s="56"/>
      <c r="F3" s="56"/>
      <c r="G3" s="56"/>
      <c r="H3" s="56"/>
      <c r="I3" s="56"/>
      <c r="J3" s="56"/>
      <c r="K3" s="17"/>
    </row>
    <row r="4" spans="1:11" ht="15.95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96" t="s">
        <v>23</v>
      </c>
    </row>
    <row r="5" spans="1:11" ht="15.95" customHeight="1">
      <c r="A5" s="204"/>
      <c r="B5" s="381">
        <f>'[13]dados base'!C10</f>
        <v>2007</v>
      </c>
      <c r="C5" s="381">
        <f>'[13]dados base'!D10</f>
        <v>2008</v>
      </c>
      <c r="D5" s="381">
        <f>'[13]dados base'!E10</f>
        <v>2009</v>
      </c>
      <c r="E5" s="381">
        <f>'[13]dados base'!F10</f>
        <v>2010</v>
      </c>
      <c r="F5" s="381">
        <f>'[13]dados base'!G10</f>
        <v>2011</v>
      </c>
      <c r="G5" s="381">
        <f>'[13]dados base'!H10</f>
        <v>2012</v>
      </c>
      <c r="H5" s="381">
        <f>'[13]dados base'!I10</f>
        <v>2013</v>
      </c>
      <c r="I5" s="381">
        <f>'[13]dados base'!J10</f>
        <v>2014</v>
      </c>
      <c r="J5" s="381">
        <f>'[13]dados base'!K10</f>
        <v>2015</v>
      </c>
      <c r="K5" s="381">
        <f>'[13]dados base'!L10</f>
        <v>2016</v>
      </c>
    </row>
    <row r="6" spans="1:11" ht="15.95" customHeight="1">
      <c r="A6" s="334" t="s">
        <v>59</v>
      </c>
      <c r="B6" s="292">
        <f>'[13]dados base'!M11</f>
        <v>0.3</v>
      </c>
      <c r="C6" s="292">
        <f>'[13]dados base'!N11</f>
        <v>3.5</v>
      </c>
      <c r="D6" s="292">
        <f>'[13]dados base'!O11</f>
        <v>-0.1</v>
      </c>
      <c r="E6" s="292">
        <f>'[13]dados base'!P11</f>
        <v>2.1</v>
      </c>
      <c r="F6" s="292">
        <f>'[13]dados base'!Q11</f>
        <v>3.4</v>
      </c>
      <c r="G6" s="292">
        <f>'[13]dados base'!R11</f>
        <v>2.5</v>
      </c>
      <c r="H6" s="292">
        <f>'[13]dados base'!S11</f>
        <v>4.5999999999999996</v>
      </c>
      <c r="I6" s="292">
        <f>'[13]dados base'!T11</f>
        <v>0</v>
      </c>
      <c r="J6" s="292">
        <f>'[13]dados base'!U11</f>
        <v>5.89</v>
      </c>
      <c r="K6" s="292">
        <f>'[13]dados base'!V11</f>
        <v>2.74</v>
      </c>
    </row>
    <row r="7" spans="1:11" ht="15.95" customHeight="1">
      <c r="A7" s="324" t="s">
        <v>61</v>
      </c>
      <c r="B7" s="292">
        <f>'[13]dados base'!C11</f>
        <v>1.7</v>
      </c>
      <c r="C7" s="292">
        <f>'[13]dados base'!D11</f>
        <v>2.6</v>
      </c>
      <c r="D7" s="292">
        <f>'[13]dados base'!E11</f>
        <v>3.1</v>
      </c>
      <c r="E7" s="292">
        <f>'[13]dados base'!F11</f>
        <v>2.8</v>
      </c>
      <c r="F7" s="292">
        <f>'[13]dados base'!G11</f>
        <v>3</v>
      </c>
      <c r="G7" s="292">
        <f>'[13]dados base'!H11</f>
        <v>1.1000000000000001</v>
      </c>
      <c r="H7" s="292">
        <f>'[13]dados base'!I11</f>
        <v>0.5</v>
      </c>
      <c r="I7" s="292">
        <f>'[13]dados base'!J11</f>
        <v>0.43</v>
      </c>
      <c r="J7" s="292">
        <f>'[13]dados base'!K11</f>
        <v>1.65</v>
      </c>
      <c r="K7" s="292">
        <f>'[13]dados base'!L11</f>
        <v>-0.67</v>
      </c>
    </row>
    <row r="8" spans="1:11" ht="15.95" customHeight="1">
      <c r="A8" s="20" t="s">
        <v>308</v>
      </c>
    </row>
    <row r="9" spans="1:11" ht="15.95" customHeight="1"/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2"/>
  <dimension ref="A1:K10"/>
  <sheetViews>
    <sheetView showGridLines="0" workbookViewId="0">
      <selection sqref="A1:H1"/>
    </sheetView>
  </sheetViews>
  <sheetFormatPr defaultColWidth="9.140625" defaultRowHeight="12.75"/>
  <cols>
    <col min="1" max="1" width="14" customWidth="1"/>
    <col min="2" max="11" width="13.140625" customWidth="1"/>
  </cols>
  <sheetData>
    <row r="1" spans="1:11" ht="14.25" customHeight="1">
      <c r="A1" s="23" t="s">
        <v>421</v>
      </c>
      <c r="B1" s="17"/>
      <c r="C1" s="17"/>
      <c r="D1" s="17"/>
    </row>
    <row r="2" spans="1:11">
      <c r="A2" s="53" t="s">
        <v>507</v>
      </c>
      <c r="B2" s="17"/>
      <c r="C2" s="17"/>
      <c r="D2" s="17"/>
      <c r="G2" t="s">
        <v>271</v>
      </c>
    </row>
    <row r="3" spans="1:11">
      <c r="B3" s="17"/>
      <c r="C3" s="17"/>
      <c r="D3" s="17"/>
    </row>
    <row r="4" spans="1:11">
      <c r="H4" s="701" t="s">
        <v>422</v>
      </c>
      <c r="I4" s="701"/>
      <c r="J4" s="701"/>
      <c r="K4" s="701"/>
    </row>
    <row r="5" spans="1:11" ht="21.75" customHeight="1">
      <c r="A5" s="22"/>
      <c r="B5" s="702" t="s">
        <v>516</v>
      </c>
      <c r="C5" s="703"/>
      <c r="D5" s="703"/>
      <c r="E5" s="703"/>
      <c r="F5" s="704"/>
      <c r="G5" s="702" t="s">
        <v>512</v>
      </c>
      <c r="H5" s="703"/>
      <c r="I5" s="703"/>
      <c r="J5" s="703"/>
      <c r="K5" s="704"/>
    </row>
    <row r="6" spans="1:11" s="22" customFormat="1" ht="52.5" customHeight="1">
      <c r="B6" s="527" t="s">
        <v>517</v>
      </c>
      <c r="C6" s="527" t="s">
        <v>518</v>
      </c>
      <c r="D6" s="527" t="s">
        <v>519</v>
      </c>
      <c r="E6" s="527" t="s">
        <v>520</v>
      </c>
      <c r="F6" s="527" t="s">
        <v>521</v>
      </c>
      <c r="G6" s="527" t="s">
        <v>517</v>
      </c>
      <c r="H6" s="527" t="s">
        <v>518</v>
      </c>
      <c r="I6" s="527" t="s">
        <v>519</v>
      </c>
      <c r="J6" s="527" t="s">
        <v>520</v>
      </c>
      <c r="K6" s="527" t="s">
        <v>521</v>
      </c>
    </row>
    <row r="7" spans="1:11" s="22" customFormat="1" ht="18.75" customHeight="1">
      <c r="A7" s="459" t="s">
        <v>79</v>
      </c>
      <c r="B7" s="460">
        <v>4</v>
      </c>
      <c r="C7" s="460">
        <v>43</v>
      </c>
      <c r="D7" s="460">
        <v>38</v>
      </c>
      <c r="E7" s="460">
        <v>10</v>
      </c>
      <c r="F7" s="460">
        <v>5</v>
      </c>
      <c r="G7" s="460">
        <v>4</v>
      </c>
      <c r="H7" s="460">
        <v>41</v>
      </c>
      <c r="I7" s="460">
        <v>39</v>
      </c>
      <c r="J7" s="460">
        <v>15</v>
      </c>
      <c r="K7" s="460">
        <v>1</v>
      </c>
    </row>
    <row r="8" spans="1:11" s="22" customFormat="1" ht="18.75" customHeight="1">
      <c r="A8" s="461" t="s">
        <v>423</v>
      </c>
      <c r="B8" s="431">
        <v>8</v>
      </c>
      <c r="C8" s="431">
        <v>23</v>
      </c>
      <c r="D8" s="431">
        <v>33</v>
      </c>
      <c r="E8" s="431">
        <v>33</v>
      </c>
      <c r="F8" s="431">
        <v>3</v>
      </c>
      <c r="G8" s="431">
        <v>12</v>
      </c>
      <c r="H8" s="431">
        <v>33</v>
      </c>
      <c r="I8" s="431">
        <v>29</v>
      </c>
      <c r="J8" s="431">
        <v>24</v>
      </c>
      <c r="K8" s="431">
        <v>2</v>
      </c>
    </row>
    <row r="9" spans="1:11" s="22" customFormat="1" ht="18.75" customHeight="1">
      <c r="A9" s="22" t="s">
        <v>305</v>
      </c>
    </row>
    <row r="10" spans="1:11" s="22" customFormat="1" ht="18.75" customHeight="1"/>
  </sheetData>
  <mergeCells count="3">
    <mergeCell ref="H4:K4"/>
    <mergeCell ref="B5:F5"/>
    <mergeCell ref="G5:K5"/>
  </mergeCells>
  <phoneticPr fontId="2" type="noConversion"/>
  <pageMargins left="0.75" right="0.75" top="1" bottom="1" header="0.5" footer="0.5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>
  <sheetPr codeName="Sheet111"/>
  <dimension ref="A1:C9"/>
  <sheetViews>
    <sheetView showGridLines="0" workbookViewId="0">
      <selection sqref="A1:H1"/>
    </sheetView>
  </sheetViews>
  <sheetFormatPr defaultRowHeight="12.75"/>
  <cols>
    <col min="1" max="1" width="13.140625" style="17" customWidth="1"/>
    <col min="2" max="2" width="14" customWidth="1"/>
    <col min="3" max="3" width="12.7109375" customWidth="1"/>
  </cols>
  <sheetData>
    <row r="1" spans="1:3" ht="12.75" customHeight="1">
      <c r="A1" s="455" t="s">
        <v>744</v>
      </c>
      <c r="B1" s="17"/>
    </row>
    <row r="2" spans="1:3">
      <c r="A2" s="53" t="s">
        <v>748</v>
      </c>
      <c r="B2" s="17"/>
    </row>
    <row r="3" spans="1:3">
      <c r="A3" s="53"/>
      <c r="B3" s="17"/>
    </row>
    <row r="4" spans="1:3">
      <c r="C4" s="96" t="s">
        <v>749</v>
      </c>
    </row>
    <row r="5" spans="1:3" ht="18.75" customHeight="1">
      <c r="A5" s="204"/>
      <c r="B5" s="383">
        <f>'[14]dados de base'!C6</f>
        <v>2015</v>
      </c>
      <c r="C5" s="383">
        <f>'[14]dados de base'!D6</f>
        <v>2016</v>
      </c>
    </row>
    <row r="6" spans="1:3" ht="17.25" customHeight="1">
      <c r="A6" s="334" t="s">
        <v>59</v>
      </c>
      <c r="B6" s="384">
        <f>'[14]dados de base'!E7/1000</f>
        <v>50627.129000000001</v>
      </c>
      <c r="C6" s="384">
        <f>'[14]dados de base'!F7/1000</f>
        <v>55258.226999999999</v>
      </c>
    </row>
    <row r="7" spans="1:3" ht="17.25" customHeight="1">
      <c r="A7" s="324" t="s">
        <v>61</v>
      </c>
      <c r="B7" s="384">
        <f>'[14]dados de base'!C7/1000</f>
        <v>308235.728</v>
      </c>
      <c r="C7" s="384">
        <f>'[14]dados de base'!D7/1000</f>
        <v>331168.94500000001</v>
      </c>
    </row>
    <row r="8" spans="1:3">
      <c r="A8" s="19" t="s">
        <v>308</v>
      </c>
      <c r="B8" s="17"/>
    </row>
    <row r="9" spans="1:3">
      <c r="A9" s="22"/>
    </row>
  </sheetData>
  <phoneticPr fontId="2" type="noConversion"/>
  <pageMargins left="0.75" right="0.75" top="1" bottom="1" header="0.5" footer="0.5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>
  <sheetPr codeName="Sheet112"/>
  <dimension ref="A1:F31"/>
  <sheetViews>
    <sheetView showGridLines="0" workbookViewId="0">
      <selection sqref="A1:H1"/>
    </sheetView>
  </sheetViews>
  <sheetFormatPr defaultColWidth="8.85546875" defaultRowHeight="12.75"/>
  <cols>
    <col min="1" max="1" width="9.140625" style="17" customWidth="1"/>
    <col min="2" max="2" width="34.85546875" style="17" customWidth="1"/>
    <col min="3" max="5" width="9.140625" style="17" customWidth="1"/>
    <col min="6" max="6" width="15.28515625" style="115" customWidth="1"/>
  </cols>
  <sheetData>
    <row r="1" spans="1:3">
      <c r="A1" s="56" t="s">
        <v>745</v>
      </c>
      <c r="B1" s="115"/>
    </row>
    <row r="2" spans="1:3">
      <c r="A2" s="57" t="s">
        <v>827</v>
      </c>
      <c r="B2" s="115"/>
    </row>
    <row r="3" spans="1:3" ht="12.75" customHeight="1"/>
    <row r="4" spans="1:3">
      <c r="A4" s="590" t="s">
        <v>20</v>
      </c>
      <c r="B4" s="305" t="s">
        <v>272</v>
      </c>
      <c r="C4" s="305" t="s">
        <v>23</v>
      </c>
    </row>
    <row r="5" spans="1:3">
      <c r="A5" s="385" t="s">
        <v>80</v>
      </c>
      <c r="B5" s="385" t="s">
        <v>81</v>
      </c>
      <c r="C5" s="39">
        <f>VLOOKUP(A5:A30,[15]datos!$E$5:$G$30,3,FALSE)</f>
        <v>36.25</v>
      </c>
    </row>
    <row r="6" spans="1:3">
      <c r="A6" s="63" t="s">
        <v>82</v>
      </c>
      <c r="B6" s="63" t="s">
        <v>83</v>
      </c>
      <c r="C6" s="39">
        <f>VLOOKUP(A6:A31,[15]datos!$E$5:$G$30,3,FALSE)</f>
        <v>39.6</v>
      </c>
    </row>
    <row r="7" spans="1:3">
      <c r="A7" s="63" t="s">
        <v>84</v>
      </c>
      <c r="B7" s="63" t="s">
        <v>85</v>
      </c>
      <c r="C7" s="39">
        <f>VLOOKUP(A7:A32,[15]datos!$E$5:$G$30,3,FALSE)</f>
        <v>48.38</v>
      </c>
    </row>
    <row r="8" spans="1:3">
      <c r="A8" s="63" t="s">
        <v>86</v>
      </c>
      <c r="B8" s="63" t="s">
        <v>87</v>
      </c>
      <c r="C8" s="39">
        <f>VLOOKUP(A8:A32,[15]datos!$E$5:$G$30,3,FALSE)</f>
        <v>53.06</v>
      </c>
    </row>
    <row r="9" spans="1:3">
      <c r="A9" s="63" t="s">
        <v>88</v>
      </c>
      <c r="B9" s="63" t="s">
        <v>89</v>
      </c>
      <c r="C9" s="39">
        <f>VLOOKUP(A9:A33,[15]datos!$E$5:$G$30,3,FALSE)</f>
        <v>43.39</v>
      </c>
    </row>
    <row r="10" spans="1:3">
      <c r="A10" s="63" t="s">
        <v>90</v>
      </c>
      <c r="B10" s="63" t="s">
        <v>91</v>
      </c>
      <c r="C10" s="39">
        <f>VLOOKUP(A10:A34,[15]datos!$E$5:$G$30,3,FALSE)</f>
        <v>45.85</v>
      </c>
    </row>
    <row r="11" spans="1:3">
      <c r="A11" s="63" t="s">
        <v>92</v>
      </c>
      <c r="B11" s="63" t="s">
        <v>72</v>
      </c>
      <c r="C11" s="39">
        <f>VLOOKUP(A11:A35,[15]datos!$E$5:$G$30,3,FALSE)</f>
        <v>37.21</v>
      </c>
    </row>
    <row r="12" spans="1:3">
      <c r="A12" s="63" t="s">
        <v>93</v>
      </c>
      <c r="B12" s="63" t="s">
        <v>94</v>
      </c>
      <c r="C12" s="39">
        <f>VLOOKUP(A12:A36,[15]datos!$E$5:$G$30,3,FALSE)</f>
        <v>57.53</v>
      </c>
    </row>
    <row r="13" spans="1:3">
      <c r="A13" s="63" t="s">
        <v>95</v>
      </c>
      <c r="B13" s="63" t="s">
        <v>96</v>
      </c>
      <c r="C13" s="39">
        <f>VLOOKUP(A13:A37,[15]datos!$E$5:$G$30,3,FALSE)</f>
        <v>36.36</v>
      </c>
    </row>
    <row r="14" spans="1:3">
      <c r="A14" s="63" t="s">
        <v>97</v>
      </c>
      <c r="B14" s="63" t="s">
        <v>98</v>
      </c>
      <c r="C14" s="39">
        <f>VLOOKUP(A14:A38,[15]datos!$E$5:$G$30,3,FALSE)</f>
        <v>28.98</v>
      </c>
    </row>
    <row r="15" spans="1:3">
      <c r="A15" s="63" t="s">
        <v>99</v>
      </c>
      <c r="B15" s="63" t="s">
        <v>100</v>
      </c>
      <c r="C15" s="39">
        <f>VLOOKUP(A15:A39,[15]datos!$E$5:$G$30,3,FALSE)</f>
        <v>31.79</v>
      </c>
    </row>
    <row r="16" spans="1:3">
      <c r="A16" s="63" t="s">
        <v>101</v>
      </c>
      <c r="B16" s="63" t="s">
        <v>102</v>
      </c>
      <c r="C16" s="39">
        <f>VLOOKUP(A16:A40,[15]datos!$E$5:$G$30,3,FALSE)</f>
        <v>61.58</v>
      </c>
    </row>
    <row r="17" spans="1:5">
      <c r="A17" s="63" t="s">
        <v>103</v>
      </c>
      <c r="B17" s="63" t="s">
        <v>104</v>
      </c>
      <c r="C17" s="39">
        <f>VLOOKUP(A17:A41,[15]datos!$E$5:$G$30,3,FALSE)</f>
        <v>63.29</v>
      </c>
    </row>
    <row r="18" spans="1:5">
      <c r="A18" s="63" t="s">
        <v>105</v>
      </c>
      <c r="B18" s="63" t="s">
        <v>106</v>
      </c>
      <c r="C18" s="39">
        <f>VLOOKUP(A18:A42,[15]datos!$E$5:$G$30,3,FALSE)</f>
        <v>82.69</v>
      </c>
    </row>
    <row r="19" spans="1:5">
      <c r="A19" s="63" t="s">
        <v>107</v>
      </c>
      <c r="B19" s="63" t="s">
        <v>68</v>
      </c>
      <c r="C19" s="39">
        <f>VLOOKUP(A19:A43,[15]datos!$E$5:$G$30,3,FALSE)</f>
        <v>55.35</v>
      </c>
    </row>
    <row r="20" spans="1:5">
      <c r="A20" s="63" t="s">
        <v>108</v>
      </c>
      <c r="B20" s="63" t="s">
        <v>109</v>
      </c>
      <c r="C20" s="39">
        <f>VLOOKUP(A20:A44,[15]datos!$E$5:$G$30,3,FALSE)</f>
        <v>48.42</v>
      </c>
    </row>
    <row r="21" spans="1:5">
      <c r="A21" s="63" t="s">
        <v>110</v>
      </c>
      <c r="B21" s="63" t="s">
        <v>111</v>
      </c>
      <c r="C21" s="39">
        <f>VLOOKUP(A21:A45,[15]datos!$E$5:$G$30,3,FALSE)</f>
        <v>62.87</v>
      </c>
    </row>
    <row r="22" spans="1:5">
      <c r="A22" s="63" t="s">
        <v>112</v>
      </c>
      <c r="B22" s="63" t="s">
        <v>113</v>
      </c>
      <c r="C22" s="39">
        <f>VLOOKUP(A22:A46,[15]datos!$E$5:$G$30,3,FALSE)</f>
        <v>51.36</v>
      </c>
    </row>
    <row r="23" spans="1:5">
      <c r="A23" s="63" t="s">
        <v>114</v>
      </c>
      <c r="B23" s="63" t="s">
        <v>64</v>
      </c>
      <c r="C23" s="39">
        <f>VLOOKUP(A23:A47,[15]datos!$E$5:$G$30,3,FALSE)</f>
        <v>80.540000000000006</v>
      </c>
    </row>
    <row r="24" spans="1:5">
      <c r="A24" s="63" t="s">
        <v>115</v>
      </c>
      <c r="B24" s="63" t="s">
        <v>116</v>
      </c>
      <c r="C24" s="39">
        <f>VLOOKUP(A24:A48,[15]datos!$E$5:$G$30,3,FALSE)</f>
        <v>42.28</v>
      </c>
    </row>
    <row r="25" spans="1:5">
      <c r="A25" s="63" t="s">
        <v>117</v>
      </c>
      <c r="B25" s="63" t="s">
        <v>118</v>
      </c>
      <c r="C25" s="39">
        <f>VLOOKUP(A25:A49,[15]datos!$E$5:$G$30,3,FALSE)</f>
        <v>50.02</v>
      </c>
    </row>
    <row r="26" spans="1:5">
      <c r="A26" s="63" t="s">
        <v>119</v>
      </c>
      <c r="B26" s="63" t="s">
        <v>70</v>
      </c>
      <c r="C26" s="39">
        <f>VLOOKUP(A26:A50,[15]datos!$E$5:$G$30,3,FALSE)</f>
        <v>32.25</v>
      </c>
    </row>
    <row r="27" spans="1:5">
      <c r="A27" s="63" t="s">
        <v>120</v>
      </c>
      <c r="B27" s="63" t="s">
        <v>383</v>
      </c>
      <c r="C27" s="39">
        <f>VLOOKUP(A27:A51,[15]datos!$E$5:$G$30,3,FALSE)</f>
        <v>56.3</v>
      </c>
    </row>
    <row r="28" spans="1:5">
      <c r="A28" s="63" t="s">
        <v>121</v>
      </c>
      <c r="B28" s="63" t="s">
        <v>122</v>
      </c>
      <c r="C28" s="39">
        <f>VLOOKUP(A28:A52,[15]datos!$E$5:$G$30,3,FALSE)</f>
        <v>32.31</v>
      </c>
    </row>
    <row r="29" spans="1:5">
      <c r="A29" s="63" t="s">
        <v>123</v>
      </c>
      <c r="B29" s="63" t="s">
        <v>385</v>
      </c>
      <c r="C29" s="39">
        <f>VLOOKUP(A29:A53,[15]datos!$E$5:$G$30,3,FALSE)</f>
        <v>45.31</v>
      </c>
    </row>
    <row r="30" spans="1:5">
      <c r="A30" s="116" t="s">
        <v>125</v>
      </c>
      <c r="B30" s="116" t="s">
        <v>384</v>
      </c>
      <c r="C30" s="182">
        <f>VLOOKUP(A30:A54,[15]datos!$E$5:$G$30,3,FALSE)</f>
        <v>68.98</v>
      </c>
    </row>
    <row r="31" spans="1:5">
      <c r="A31" s="776" t="s">
        <v>750</v>
      </c>
      <c r="B31" s="776"/>
      <c r="C31" s="776"/>
      <c r="D31" s="776"/>
      <c r="E31" s="601"/>
    </row>
  </sheetData>
  <mergeCells count="1">
    <mergeCell ref="A31:D31"/>
  </mergeCells>
  <phoneticPr fontId="2" type="noConversion"/>
  <pageMargins left="0.75" right="0.75" top="1" bottom="1" header="0.5" footer="0.5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>
  <sheetPr codeName="Sheet115"/>
  <dimension ref="A1:G17"/>
  <sheetViews>
    <sheetView showGridLines="0" workbookViewId="0">
      <selection sqref="A1:H1"/>
    </sheetView>
  </sheetViews>
  <sheetFormatPr defaultColWidth="10" defaultRowHeight="12.75"/>
  <cols>
    <col min="1" max="1" width="10" customWidth="1"/>
    <col min="2" max="2" width="25" bestFit="1" customWidth="1"/>
    <col min="3" max="3" width="10" customWidth="1"/>
    <col min="4" max="4" width="1.42578125" customWidth="1"/>
    <col min="5" max="5" width="10" customWidth="1"/>
    <col min="6" max="6" width="38.7109375" customWidth="1"/>
    <col min="7" max="7" width="10" customWidth="1"/>
    <col min="244" max="244" width="10" customWidth="1"/>
    <col min="245" max="245" width="25" bestFit="1" customWidth="1"/>
    <col min="246" max="246" width="10" customWidth="1"/>
    <col min="247" max="247" width="1.42578125" customWidth="1"/>
    <col min="248" max="248" width="10" customWidth="1"/>
    <col min="249" max="249" width="38.7109375" customWidth="1"/>
    <col min="250" max="250" width="10" customWidth="1"/>
    <col min="251" max="251" width="6.5703125" customWidth="1"/>
  </cols>
  <sheetData>
    <row r="1" spans="1:7" ht="14.25">
      <c r="A1" s="119" t="s">
        <v>751</v>
      </c>
    </row>
    <row r="2" spans="1:7" ht="14.25">
      <c r="A2" s="25" t="s">
        <v>882</v>
      </c>
    </row>
    <row r="4" spans="1:7">
      <c r="A4" s="768" t="s">
        <v>59</v>
      </c>
      <c r="B4" s="769"/>
      <c r="C4" s="386" t="s">
        <v>23</v>
      </c>
      <c r="D4" s="17"/>
      <c r="E4" s="770" t="s">
        <v>61</v>
      </c>
      <c r="F4" s="771"/>
      <c r="G4" s="386" t="s">
        <v>23</v>
      </c>
    </row>
    <row r="5" spans="1:7">
      <c r="A5" s="205" t="s">
        <v>233</v>
      </c>
      <c r="B5" s="102" t="s">
        <v>60</v>
      </c>
      <c r="C5" s="33">
        <v>23.574490686968389</v>
      </c>
      <c r="D5" s="17"/>
      <c r="E5" s="205" t="s">
        <v>233</v>
      </c>
      <c r="F5" s="102" t="s">
        <v>60</v>
      </c>
      <c r="G5" s="33">
        <v>26.532037929392573</v>
      </c>
    </row>
    <row r="6" spans="1:7">
      <c r="A6" s="205" t="s">
        <v>234</v>
      </c>
      <c r="B6" s="109" t="s">
        <v>776</v>
      </c>
      <c r="C6" s="33">
        <v>10.849597619556496</v>
      </c>
      <c r="D6" s="17"/>
      <c r="E6" s="205" t="s">
        <v>234</v>
      </c>
      <c r="F6" s="109" t="s">
        <v>777</v>
      </c>
      <c r="G6" s="33">
        <v>22.845358848142091</v>
      </c>
    </row>
    <row r="7" spans="1:7">
      <c r="A7" s="205" t="s">
        <v>235</v>
      </c>
      <c r="B7" s="102" t="s">
        <v>778</v>
      </c>
      <c r="C7" s="33">
        <v>8.1888468992105885</v>
      </c>
      <c r="D7" s="17"/>
      <c r="E7" s="205" t="s">
        <v>235</v>
      </c>
      <c r="F7" s="102" t="s">
        <v>779</v>
      </c>
      <c r="G7" s="33">
        <v>8.2464829684174532</v>
      </c>
    </row>
    <row r="8" spans="1:7">
      <c r="A8" s="205" t="s">
        <v>236</v>
      </c>
      <c r="B8" s="102" t="s">
        <v>780</v>
      </c>
      <c r="C8" s="33">
        <v>8.1801695222178346</v>
      </c>
      <c r="D8" s="17"/>
      <c r="E8" s="205" t="s">
        <v>236</v>
      </c>
      <c r="F8" s="387" t="s">
        <v>786</v>
      </c>
      <c r="G8" s="33">
        <v>4.2544115605465977</v>
      </c>
    </row>
    <row r="9" spans="1:7">
      <c r="A9" s="205" t="s">
        <v>237</v>
      </c>
      <c r="B9" s="206" t="s">
        <v>788</v>
      </c>
      <c r="C9" s="33">
        <v>4.961618435934656</v>
      </c>
      <c r="D9" s="17"/>
      <c r="E9" s="205" t="s">
        <v>237</v>
      </c>
      <c r="F9" s="109" t="s">
        <v>781</v>
      </c>
      <c r="G9" s="33">
        <v>4.0479161988118078</v>
      </c>
    </row>
    <row r="10" spans="1:7">
      <c r="A10" s="205" t="s">
        <v>238</v>
      </c>
      <c r="B10" s="109" t="s">
        <v>175</v>
      </c>
      <c r="C10" s="33">
        <v>3.0889813854886641</v>
      </c>
      <c r="D10" s="17"/>
      <c r="E10" s="205" t="s">
        <v>238</v>
      </c>
      <c r="F10" s="102" t="s">
        <v>27</v>
      </c>
      <c r="G10" s="33">
        <v>3.0572750415696666</v>
      </c>
    </row>
    <row r="11" spans="1:7">
      <c r="A11" s="205" t="s">
        <v>239</v>
      </c>
      <c r="B11" s="109" t="s">
        <v>30</v>
      </c>
      <c r="C11" s="33">
        <v>2.8120972806121607</v>
      </c>
      <c r="D11" s="17"/>
      <c r="E11" s="205" t="s">
        <v>239</v>
      </c>
      <c r="F11" s="109" t="s">
        <v>782</v>
      </c>
      <c r="G11" s="33">
        <v>2.6308546286851526</v>
      </c>
    </row>
    <row r="12" spans="1:7">
      <c r="A12" s="205" t="s">
        <v>240</v>
      </c>
      <c r="B12" s="102" t="s">
        <v>361</v>
      </c>
      <c r="C12" s="33">
        <v>2.4380152971483029</v>
      </c>
      <c r="D12" s="17"/>
      <c r="E12" s="205" t="s">
        <v>240</v>
      </c>
      <c r="F12" s="102" t="s">
        <v>783</v>
      </c>
      <c r="G12" s="33">
        <v>2.5925505342714259</v>
      </c>
    </row>
    <row r="13" spans="1:7">
      <c r="A13" s="205" t="s">
        <v>241</v>
      </c>
      <c r="B13" s="109" t="s">
        <v>784</v>
      </c>
      <c r="C13" s="33">
        <v>2.4371911774895052</v>
      </c>
      <c r="D13" s="17"/>
      <c r="E13" s="205" t="s">
        <v>241</v>
      </c>
      <c r="F13" s="387" t="s">
        <v>787</v>
      </c>
      <c r="G13" s="33">
        <v>1.946742110300635</v>
      </c>
    </row>
    <row r="14" spans="1:7">
      <c r="A14" s="649" t="s">
        <v>242</v>
      </c>
      <c r="B14" s="110" t="s">
        <v>27</v>
      </c>
      <c r="C14" s="34">
        <v>1.8371798046382137</v>
      </c>
      <c r="D14" s="17"/>
      <c r="E14" s="148" t="s">
        <v>242</v>
      </c>
      <c r="F14" s="107" t="s">
        <v>785</v>
      </c>
      <c r="G14" s="34">
        <v>1.8892497818603189</v>
      </c>
    </row>
    <row r="15" spans="1:7" s="17" customFormat="1">
      <c r="A15" s="388" t="s">
        <v>362</v>
      </c>
      <c r="B15" s="102"/>
      <c r="C15" s="60"/>
      <c r="E15" s="205"/>
      <c r="F15" s="387"/>
      <c r="G15" s="60"/>
    </row>
    <row r="16" spans="1:7" ht="30.75" customHeight="1">
      <c r="A16" s="777" t="s">
        <v>887</v>
      </c>
      <c r="B16" s="777"/>
      <c r="C16" s="777"/>
      <c r="D16" s="777"/>
      <c r="E16" s="777"/>
      <c r="F16" s="777"/>
      <c r="G16" s="777"/>
    </row>
    <row r="17" spans="1:7" ht="30.75" customHeight="1">
      <c r="A17" s="602"/>
      <c r="B17" s="602"/>
      <c r="C17" s="602"/>
      <c r="D17" s="602"/>
      <c r="E17" s="602"/>
      <c r="F17" s="602"/>
      <c r="G17" s="602"/>
    </row>
  </sheetData>
  <mergeCells count="3">
    <mergeCell ref="A16:G16"/>
    <mergeCell ref="A4:B4"/>
    <mergeCell ref="E4:F4"/>
  </mergeCells>
  <phoneticPr fontId="2" type="noConversion"/>
  <pageMargins left="0.75" right="0.75" top="1" bottom="1" header="0.5" footer="0.5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>
  <sheetPr codeName="Sheet113"/>
  <dimension ref="A1:N10"/>
  <sheetViews>
    <sheetView showGridLines="0" workbookViewId="0">
      <selection sqref="A1:H1"/>
    </sheetView>
  </sheetViews>
  <sheetFormatPr defaultColWidth="17.85546875" defaultRowHeight="12.75"/>
  <cols>
    <col min="1" max="1" width="11.7109375" customWidth="1"/>
    <col min="2" max="11" width="9.42578125" customWidth="1"/>
    <col min="12" max="12" width="6.140625" customWidth="1"/>
    <col min="13" max="13" width="4.85546875" customWidth="1"/>
    <col min="14" max="14" width="11.42578125" customWidth="1"/>
    <col min="15" max="15" width="10" bestFit="1" customWidth="1"/>
    <col min="16" max="16" width="6.140625" customWidth="1"/>
    <col min="17" max="17" width="10" bestFit="1" customWidth="1"/>
    <col min="18" max="18" width="6.140625" customWidth="1"/>
    <col min="19" max="19" width="10" bestFit="1" customWidth="1"/>
    <col min="20" max="20" width="6.140625" customWidth="1"/>
    <col min="21" max="21" width="10" bestFit="1" customWidth="1"/>
    <col min="22" max="22" width="6.140625" customWidth="1"/>
  </cols>
  <sheetData>
    <row r="1" spans="1:14" ht="14.25">
      <c r="A1" s="455" t="s">
        <v>752</v>
      </c>
    </row>
    <row r="2" spans="1:14" ht="14.25">
      <c r="A2" s="456" t="s">
        <v>753</v>
      </c>
      <c r="B2" s="93"/>
      <c r="C2" s="93"/>
      <c r="D2" s="93"/>
      <c r="E2" s="93"/>
      <c r="F2" s="93"/>
      <c r="G2" s="93"/>
      <c r="H2" s="93"/>
      <c r="I2" s="93"/>
      <c r="J2" s="93"/>
      <c r="K2" s="68"/>
      <c r="L2" s="88"/>
    </row>
    <row r="3" spans="1:14">
      <c r="A3" s="456"/>
      <c r="B3" s="93"/>
      <c r="C3" s="93"/>
      <c r="D3" s="93"/>
      <c r="E3" s="93"/>
      <c r="F3" s="93"/>
      <c r="G3" s="93"/>
      <c r="H3" s="93"/>
      <c r="I3" s="93"/>
      <c r="J3" s="93"/>
      <c r="K3" s="68"/>
      <c r="L3" s="88"/>
    </row>
    <row r="4" spans="1:14">
      <c r="A4" s="17"/>
      <c r="B4" s="17"/>
      <c r="C4" s="17"/>
      <c r="D4" s="17"/>
      <c r="E4" s="17"/>
      <c r="F4" s="17"/>
      <c r="G4" s="17"/>
      <c r="H4" s="17"/>
      <c r="I4" s="17"/>
      <c r="J4" s="17"/>
      <c r="K4" s="37" t="s">
        <v>23</v>
      </c>
      <c r="L4" s="88"/>
    </row>
    <row r="5" spans="1:14">
      <c r="A5" s="17"/>
      <c r="B5" s="305">
        <f>'[16]dados base'!B15</f>
        <v>2007</v>
      </c>
      <c r="C5" s="305">
        <f>'[16]dados base'!C15</f>
        <v>2008</v>
      </c>
      <c r="D5" s="305">
        <f>'[16]dados base'!D15</f>
        <v>2009</v>
      </c>
      <c r="E5" s="305">
        <f>'[16]dados base'!E15</f>
        <v>2010</v>
      </c>
      <c r="F5" s="305">
        <f>'[16]dados base'!F15</f>
        <v>2011</v>
      </c>
      <c r="G5" s="305">
        <f>'[16]dados base'!G15</f>
        <v>2012</v>
      </c>
      <c r="H5" s="305">
        <f>'[16]dados base'!H15</f>
        <v>2013</v>
      </c>
      <c r="I5" s="305">
        <f>'[16]dados base'!I15</f>
        <v>2014</v>
      </c>
      <c r="J5" s="305">
        <f>'[16]dados base'!J15</f>
        <v>2015</v>
      </c>
      <c r="K5" s="305">
        <f>'[16]dados base'!K15</f>
        <v>2016</v>
      </c>
      <c r="L5" s="68"/>
      <c r="M5" s="17"/>
      <c r="N5" s="17"/>
    </row>
    <row r="6" spans="1:14">
      <c r="A6" s="334" t="s">
        <v>59</v>
      </c>
      <c r="B6" s="490">
        <f>'[16]dados base'!L16*100/'[16]dados base'!L26</f>
        <v>67.364951837957477</v>
      </c>
      <c r="C6" s="490">
        <f>'[16]dados base'!M16*100/'[16]dados base'!M26</f>
        <v>66.799955174804239</v>
      </c>
      <c r="D6" s="490">
        <f>'[16]dados base'!N16*100/'[16]dados base'!N26</f>
        <v>63.67592797983842</v>
      </c>
      <c r="E6" s="490">
        <f>'[16]dados base'!O16*100/'[16]dados base'!O26</f>
        <v>63.138250562142936</v>
      </c>
      <c r="F6" s="490">
        <f>'[16]dados base'!P16*100/'[16]dados base'!P26</f>
        <v>65.931927774917625</v>
      </c>
      <c r="G6" s="490">
        <f>'[16]dados base'!Q16*100/'[16]dados base'!Q26</f>
        <v>68.689177501396131</v>
      </c>
      <c r="H6" s="490">
        <f>'[16]dados base'!R16*100/'[16]dados base'!R26</f>
        <v>70.163738300836258</v>
      </c>
      <c r="I6" s="490">
        <f>'[16]dados base'!S16*100/'[16]dados base'!S26</f>
        <v>69.65202317028546</v>
      </c>
      <c r="J6" s="490">
        <f>'[16]dados base'!T16*100/'[16]dados base'!T26</f>
        <v>70.070167320765904</v>
      </c>
      <c r="K6" s="490">
        <f>'[16]dados base'!U16*100/'[16]dados base'!U26</f>
        <v>71.168503108143511</v>
      </c>
      <c r="L6" s="45"/>
      <c r="M6" s="18"/>
      <c r="N6" s="17"/>
    </row>
    <row r="7" spans="1:14">
      <c r="A7" s="324" t="s">
        <v>61</v>
      </c>
      <c r="B7" s="490">
        <f>'[16]dados base'!B16*100/'[16]dados base'!B26</f>
        <v>57.084569645153103</v>
      </c>
      <c r="C7" s="490">
        <f>'[16]dados base'!C16*100/'[16]dados base'!C26</f>
        <v>57.872534398271789</v>
      </c>
      <c r="D7" s="490">
        <f>'[16]dados base'!D16*100/'[16]dados base'!D26</f>
        <v>56.269514153674997</v>
      </c>
      <c r="E7" s="490">
        <f>'[16]dados base'!E16*100/'[16]dados base'!E26</f>
        <v>57.612814159861543</v>
      </c>
      <c r="F7" s="490">
        <f>'[16]dados base'!F16*100/'[16]dados base'!F26</f>
        <v>61.106525879005943</v>
      </c>
      <c r="G7" s="490">
        <f>'[16]dados base'!G16*100/'[16]dados base'!G26</f>
        <v>63.620960568136596</v>
      </c>
      <c r="H7" s="490">
        <f>'[16]dados base'!H16*100/'[16]dados base'!H26</f>
        <v>64.817022442668289</v>
      </c>
      <c r="I7" s="490">
        <f>'[16]dados base'!I16*100/'[16]dados base'!I26</f>
        <v>64.529680438600977</v>
      </c>
      <c r="J7" s="490">
        <f>'[16]dados base'!J16*100/'[16]dados base'!J26</f>
        <v>64.230329262803693</v>
      </c>
      <c r="K7" s="490">
        <f>'[16]dados base'!K16*100/'[16]dados base'!K26</f>
        <v>65.504273657060452</v>
      </c>
      <c r="L7" s="68"/>
      <c r="M7" s="17"/>
      <c r="N7" s="17"/>
    </row>
    <row r="8" spans="1:14">
      <c r="A8" s="20" t="s">
        <v>308</v>
      </c>
    </row>
    <row r="9" spans="1:14" ht="13.5">
      <c r="A9" s="450" t="s">
        <v>418</v>
      </c>
    </row>
    <row r="10" spans="1:14">
      <c r="A10" s="20"/>
    </row>
  </sheetData>
  <phoneticPr fontId="2" type="noConversion"/>
  <pageMargins left="0.75" right="0.75" top="1" bottom="1" header="0.5" footer="0.5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>
  <sheetPr codeName="Sheet116"/>
  <dimension ref="A1:D44"/>
  <sheetViews>
    <sheetView showGridLines="0" workbookViewId="0">
      <selection sqref="A1:H1"/>
    </sheetView>
  </sheetViews>
  <sheetFormatPr defaultRowHeight="12.75"/>
  <cols>
    <col min="1" max="1" width="9.140625" style="18"/>
    <col min="2" max="2" width="24.5703125" style="18" customWidth="1"/>
    <col min="3" max="3" width="9.140625" style="18"/>
    <col min="4" max="16384" width="9.140625" style="17"/>
  </cols>
  <sheetData>
    <row r="1" spans="1:4">
      <c r="A1" s="47" t="s">
        <v>746</v>
      </c>
      <c r="B1" s="45"/>
      <c r="C1" s="17"/>
    </row>
    <row r="2" spans="1:4">
      <c r="A2" s="59" t="s">
        <v>754</v>
      </c>
      <c r="B2" s="45"/>
      <c r="C2" s="17"/>
    </row>
    <row r="3" spans="1:4">
      <c r="A3" s="17"/>
      <c r="B3" s="17"/>
      <c r="C3" s="17"/>
    </row>
    <row r="4" spans="1:4" ht="28.5">
      <c r="A4" s="328">
        <f>[17]datos!F6</f>
        <v>2016</v>
      </c>
      <c r="B4" s="360" t="s">
        <v>363</v>
      </c>
      <c r="C4" s="17"/>
      <c r="D4" s="49"/>
    </row>
    <row r="5" spans="1:4">
      <c r="A5" s="347" t="s">
        <v>304</v>
      </c>
      <c r="B5" s="389" t="s">
        <v>129</v>
      </c>
      <c r="C5" s="17"/>
      <c r="D5" s="18"/>
    </row>
    <row r="6" spans="1:4">
      <c r="A6" s="589" t="s">
        <v>46</v>
      </c>
      <c r="B6" s="33">
        <v>20.028478164285236</v>
      </c>
      <c r="C6" s="17"/>
      <c r="D6" s="18"/>
    </row>
    <row r="7" spans="1:4">
      <c r="A7" s="589" t="s">
        <v>41</v>
      </c>
      <c r="B7" s="33">
        <v>18.091358321574784</v>
      </c>
      <c r="C7" s="17"/>
      <c r="D7" s="18"/>
    </row>
    <row r="8" spans="1:4">
      <c r="A8" s="589" t="s">
        <v>48</v>
      </c>
      <c r="B8" s="33">
        <v>10.366377923507228</v>
      </c>
      <c r="C8" s="17"/>
      <c r="D8" s="18"/>
    </row>
    <row r="9" spans="1:4">
      <c r="A9" s="589" t="s">
        <v>276</v>
      </c>
      <c r="B9" s="33">
        <v>7.4079090127106086</v>
      </c>
      <c r="C9" s="17"/>
      <c r="D9" s="18"/>
    </row>
    <row r="10" spans="1:4">
      <c r="A10" s="49" t="s">
        <v>37</v>
      </c>
      <c r="B10" s="105">
        <v>7.1310990314641662</v>
      </c>
      <c r="C10" s="139"/>
      <c r="D10" s="18"/>
    </row>
    <row r="11" spans="1:4">
      <c r="A11" s="589" t="s">
        <v>39</v>
      </c>
      <c r="B11" s="33">
        <v>5.558956509592103</v>
      </c>
      <c r="C11" s="17"/>
      <c r="D11" s="18"/>
    </row>
    <row r="12" spans="1:4">
      <c r="A12" s="589" t="s">
        <v>310</v>
      </c>
      <c r="B12" s="33">
        <v>5.5511055633360691</v>
      </c>
      <c r="C12" s="17"/>
      <c r="D12" s="18"/>
    </row>
    <row r="13" spans="1:4">
      <c r="A13" s="49" t="s">
        <v>50</v>
      </c>
      <c r="B13" s="105">
        <v>5.3434352254497242</v>
      </c>
      <c r="C13" s="17"/>
      <c r="D13" s="18"/>
    </row>
    <row r="14" spans="1:4">
      <c r="A14" s="589" t="s">
        <v>40</v>
      </c>
      <c r="B14" s="33">
        <v>4.4105103075714256</v>
      </c>
      <c r="C14" s="17"/>
      <c r="D14" s="18"/>
    </row>
    <row r="15" spans="1:4">
      <c r="A15" s="589" t="s">
        <v>36</v>
      </c>
      <c r="B15" s="33">
        <v>3.8406079590012947</v>
      </c>
      <c r="C15" s="17"/>
      <c r="D15" s="18"/>
    </row>
    <row r="16" spans="1:4">
      <c r="A16" s="589" t="s">
        <v>54</v>
      </c>
      <c r="B16" s="33">
        <v>3.58495229477322</v>
      </c>
      <c r="C16" s="17"/>
      <c r="D16" s="18"/>
    </row>
    <row r="17" spans="1:4">
      <c r="A17" s="589" t="s">
        <v>33</v>
      </c>
      <c r="B17" s="33">
        <v>3.4577678481667768</v>
      </c>
      <c r="C17" s="17"/>
      <c r="D17" s="18"/>
    </row>
    <row r="18" spans="1:4">
      <c r="A18" s="589" t="s">
        <v>51</v>
      </c>
      <c r="B18" s="33">
        <v>3.430498578617839</v>
      </c>
      <c r="C18" s="17"/>
      <c r="D18" s="18"/>
    </row>
    <row r="19" spans="1:4">
      <c r="A19" s="589" t="s">
        <v>35</v>
      </c>
      <c r="B19" s="33">
        <v>3.4024269880126585</v>
      </c>
      <c r="C19" s="17"/>
      <c r="D19" s="18"/>
    </row>
    <row r="20" spans="1:4">
      <c r="A20" s="589" t="s">
        <v>128</v>
      </c>
      <c r="B20" s="33">
        <v>3.2597477083456812</v>
      </c>
      <c r="C20" s="17"/>
      <c r="D20" s="18"/>
    </row>
    <row r="21" spans="1:4">
      <c r="A21" s="589" t="s">
        <v>38</v>
      </c>
      <c r="B21" s="33">
        <v>3.0538825748072012</v>
      </c>
      <c r="C21" s="17"/>
      <c r="D21" s="18"/>
    </row>
    <row r="22" spans="1:4">
      <c r="A22" s="589" t="s">
        <v>44</v>
      </c>
      <c r="B22" s="33">
        <v>3.0428929160831517</v>
      </c>
      <c r="C22" s="17"/>
      <c r="D22" s="18"/>
    </row>
    <row r="23" spans="1:4">
      <c r="A23" s="589" t="s">
        <v>53</v>
      </c>
      <c r="B23" s="33">
        <v>3.0303861201157289</v>
      </c>
      <c r="C23" s="17"/>
      <c r="D23" s="18"/>
    </row>
    <row r="24" spans="1:4">
      <c r="A24" s="589" t="s">
        <v>34</v>
      </c>
      <c r="B24" s="33">
        <v>2.6296751273073498</v>
      </c>
      <c r="C24" s="17"/>
      <c r="D24" s="18"/>
    </row>
    <row r="25" spans="1:4">
      <c r="A25" s="589" t="s">
        <v>47</v>
      </c>
      <c r="B25" s="33">
        <v>2.6261653725281406</v>
      </c>
      <c r="C25" s="45"/>
      <c r="D25" s="18"/>
    </row>
    <row r="26" spans="1:4">
      <c r="A26" s="589" t="s">
        <v>45</v>
      </c>
      <c r="B26" s="33">
        <v>2.3130756010512199</v>
      </c>
      <c r="C26" s="17"/>
      <c r="D26" s="18"/>
    </row>
    <row r="27" spans="1:4">
      <c r="A27" s="589" t="s">
        <v>42</v>
      </c>
      <c r="B27" s="33">
        <v>1.8017513841084392</v>
      </c>
      <c r="C27" s="17"/>
      <c r="D27" s="18"/>
    </row>
    <row r="28" spans="1:4">
      <c r="A28" s="589" t="s">
        <v>52</v>
      </c>
      <c r="B28" s="33">
        <v>1.7711282115168996</v>
      </c>
      <c r="C28" s="17"/>
      <c r="D28" s="18"/>
    </row>
    <row r="29" spans="1:4">
      <c r="A29" s="589" t="s">
        <v>32</v>
      </c>
      <c r="B29" s="33">
        <v>1.5191598672350397</v>
      </c>
      <c r="C29" s="45"/>
      <c r="D29" s="18"/>
    </row>
    <row r="30" spans="1:4">
      <c r="A30" s="589" t="s">
        <v>43</v>
      </c>
      <c r="B30" s="33">
        <v>1.3277483090178559</v>
      </c>
      <c r="C30" s="17"/>
      <c r="D30" s="18"/>
    </row>
    <row r="31" spans="1:4">
      <c r="A31" s="589" t="s">
        <v>49</v>
      </c>
      <c r="B31" s="33">
        <v>1.1674139123578982</v>
      </c>
      <c r="C31" s="17"/>
      <c r="D31" s="18"/>
    </row>
    <row r="32" spans="1:4">
      <c r="A32" s="589" t="s">
        <v>127</v>
      </c>
      <c r="B32" s="33">
        <v>1.0745255869921906</v>
      </c>
      <c r="C32" s="17"/>
      <c r="D32" s="18"/>
    </row>
    <row r="33" spans="1:4" s="19" customFormat="1">
      <c r="A33" s="185" t="s">
        <v>55</v>
      </c>
      <c r="B33" s="182" t="s">
        <v>129</v>
      </c>
      <c r="D33" s="18"/>
    </row>
    <row r="34" spans="1:4" s="18" customFormat="1">
      <c r="A34" s="19" t="s">
        <v>308</v>
      </c>
    </row>
    <row r="35" spans="1:4" ht="13.5">
      <c r="A35" s="19" t="s">
        <v>755</v>
      </c>
      <c r="B35" s="17"/>
      <c r="C35" s="17"/>
    </row>
    <row r="36" spans="1:4">
      <c r="A36" s="42" t="s">
        <v>756</v>
      </c>
      <c r="B36" s="42"/>
      <c r="C36" s="17"/>
    </row>
    <row r="37" spans="1:4">
      <c r="A37" s="45"/>
      <c r="B37" s="45"/>
    </row>
    <row r="38" spans="1:4">
      <c r="A38" s="45"/>
      <c r="B38" s="45"/>
    </row>
    <row r="39" spans="1:4">
      <c r="A39" s="45"/>
      <c r="B39" s="45"/>
    </row>
    <row r="40" spans="1:4">
      <c r="A40" s="45"/>
      <c r="B40" s="45"/>
    </row>
    <row r="41" spans="1:4">
      <c r="A41" s="45"/>
      <c r="B41" s="45"/>
    </row>
    <row r="42" spans="1:4">
      <c r="A42" s="45"/>
      <c r="B42" s="45"/>
    </row>
    <row r="43" spans="1:4">
      <c r="A43" s="45"/>
      <c r="B43" s="45"/>
    </row>
    <row r="44" spans="1:4">
      <c r="A44" s="45"/>
      <c r="B44" s="45"/>
    </row>
  </sheetData>
  <phoneticPr fontId="2" type="noConversion"/>
  <pageMargins left="0.75" right="0.75" top="1" bottom="1" header="0.5" footer="0.5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>
  <sheetPr codeName="Sheet114"/>
  <dimension ref="A1:M9"/>
  <sheetViews>
    <sheetView showGridLines="0" workbookViewId="0">
      <selection sqref="A1:H1"/>
    </sheetView>
  </sheetViews>
  <sheetFormatPr defaultRowHeight="12.75"/>
  <cols>
    <col min="2" max="2" width="10.140625" customWidth="1"/>
    <col min="10" max="10" width="11.7109375" customWidth="1"/>
    <col min="12" max="12" width="11.28515625" customWidth="1"/>
    <col min="13" max="13" width="11.140625" customWidth="1"/>
  </cols>
  <sheetData>
    <row r="1" spans="1:13">
      <c r="A1" s="38" t="s">
        <v>747</v>
      </c>
    </row>
    <row r="2" spans="1:13">
      <c r="A2" s="108" t="s">
        <v>757</v>
      </c>
    </row>
    <row r="3" spans="1:13">
      <c r="A3" s="108"/>
    </row>
    <row r="4" spans="1:13">
      <c r="M4" s="181" t="s">
        <v>23</v>
      </c>
    </row>
    <row r="5" spans="1:13" ht="25.5">
      <c r="A5" s="349"/>
      <c r="B5" s="360" t="s">
        <v>253</v>
      </c>
      <c r="C5" s="360" t="s">
        <v>254</v>
      </c>
      <c r="D5" s="360" t="s">
        <v>255</v>
      </c>
      <c r="E5" s="360" t="s">
        <v>256</v>
      </c>
      <c r="F5" s="360" t="s">
        <v>257</v>
      </c>
      <c r="G5" s="360" t="s">
        <v>258</v>
      </c>
      <c r="H5" s="360" t="s">
        <v>259</v>
      </c>
      <c r="I5" s="360" t="s">
        <v>260</v>
      </c>
      <c r="J5" s="360" t="s">
        <v>261</v>
      </c>
      <c r="K5" s="360" t="s">
        <v>262</v>
      </c>
      <c r="L5" s="360" t="s">
        <v>411</v>
      </c>
      <c r="M5" s="360" t="s">
        <v>412</v>
      </c>
    </row>
    <row r="6" spans="1:13" s="17" customFormat="1">
      <c r="A6" s="350" t="s">
        <v>59</v>
      </c>
      <c r="B6" s="351">
        <f>'[18]dados de base'!F11</f>
        <v>26.2</v>
      </c>
      <c r="C6" s="351">
        <f>'[18]dados de base'!G11</f>
        <v>32.5</v>
      </c>
      <c r="D6" s="351">
        <f>'[18]dados de base'!H11</f>
        <v>41.4</v>
      </c>
      <c r="E6" s="351">
        <f>'[18]dados de base'!I11</f>
        <v>45</v>
      </c>
      <c r="F6" s="351">
        <f>'[18]dados de base'!J11</f>
        <v>52</v>
      </c>
      <c r="G6" s="351">
        <f>'[18]dados de base'!K11</f>
        <v>57.4</v>
      </c>
      <c r="H6" s="351">
        <f>'[18]dados de base'!L11</f>
        <v>67.099999999999994</v>
      </c>
      <c r="I6" s="351">
        <f>'[18]dados de base'!M11</f>
        <v>73.099999999999994</v>
      </c>
      <c r="J6" s="351">
        <f>'[18]dados de base'!N11</f>
        <v>61.2</v>
      </c>
      <c r="K6" s="351">
        <f>'[18]dados de base'!O11</f>
        <v>51</v>
      </c>
      <c r="L6" s="351">
        <f>'[18]dados de base'!P11</f>
        <v>34.799999999999997</v>
      </c>
      <c r="M6" s="351">
        <f>'[18]dados de base'!Q11</f>
        <v>29.8</v>
      </c>
    </row>
    <row r="7" spans="1:13" s="17" customFormat="1">
      <c r="A7" s="352" t="s">
        <v>61</v>
      </c>
      <c r="B7" s="351">
        <f>'[18]dados de base'!F10</f>
        <v>40.82</v>
      </c>
      <c r="C7" s="351">
        <f>'[18]dados de base'!G10</f>
        <v>46.05</v>
      </c>
      <c r="D7" s="351">
        <f>'[18]dados de base'!H10</f>
        <v>48.66</v>
      </c>
      <c r="E7" s="351">
        <f>'[18]dados de base'!I10</f>
        <v>53.94</v>
      </c>
      <c r="F7" s="351">
        <f>'[18]dados de base'!J10</f>
        <v>58.22</v>
      </c>
      <c r="G7" s="351">
        <f>'[18]dados de base'!K10</f>
        <v>66.56</v>
      </c>
      <c r="H7" s="351">
        <f>'[18]dados de base'!L10</f>
        <v>77.260000000000005</v>
      </c>
      <c r="I7" s="351">
        <f>'[18]dados de base'!M10</f>
        <v>83.62</v>
      </c>
      <c r="J7" s="351">
        <f>'[18]dados de base'!N10</f>
        <v>69.989999999999995</v>
      </c>
      <c r="K7" s="351">
        <f>'[18]dados de base'!O10</f>
        <v>60.52</v>
      </c>
      <c r="L7" s="351">
        <f>'[18]dados de base'!P10</f>
        <v>49.27</v>
      </c>
      <c r="M7" s="351">
        <f>'[18]dados de base'!Q10</f>
        <v>46.06</v>
      </c>
    </row>
    <row r="8" spans="1:13" s="17" customFormat="1">
      <c r="A8" s="42" t="s">
        <v>308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</row>
    <row r="9" spans="1:13">
      <c r="A9" s="58"/>
      <c r="B9" s="58"/>
      <c r="D9" s="58"/>
    </row>
  </sheetData>
  <phoneticPr fontId="2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4"/>
  <dimension ref="A1:C37"/>
  <sheetViews>
    <sheetView showGridLines="0" workbookViewId="0">
      <selection sqref="A1:H1"/>
    </sheetView>
  </sheetViews>
  <sheetFormatPr defaultColWidth="8.85546875" defaultRowHeight="12.75"/>
  <cols>
    <col min="1" max="1" width="13.7109375" style="17" customWidth="1"/>
    <col min="2" max="2" width="10.85546875" style="17" customWidth="1"/>
    <col min="3" max="3" width="17.5703125" style="17" customWidth="1"/>
  </cols>
  <sheetData>
    <row r="1" spans="1:3">
      <c r="A1" s="455" t="s">
        <v>533</v>
      </c>
    </row>
    <row r="2" spans="1:3">
      <c r="A2" s="456" t="s">
        <v>534</v>
      </c>
    </row>
    <row r="4" spans="1:3">
      <c r="A4" s="555">
        <v>2016</v>
      </c>
      <c r="B4" s="305" t="s">
        <v>273</v>
      </c>
      <c r="C4" s="82"/>
    </row>
    <row r="5" spans="1:3">
      <c r="A5" s="49" t="s">
        <v>304</v>
      </c>
      <c r="B5" s="409">
        <v>510278.701</v>
      </c>
      <c r="C5" s="45" t="s">
        <v>382</v>
      </c>
    </row>
    <row r="6" spans="1:3">
      <c r="A6" s="535" t="s">
        <v>35</v>
      </c>
      <c r="B6" s="147">
        <v>82175.683999999994</v>
      </c>
      <c r="C6" s="45"/>
    </row>
    <row r="7" spans="1:3">
      <c r="A7" s="535" t="s">
        <v>38</v>
      </c>
      <c r="B7" s="147">
        <v>66759.95</v>
      </c>
      <c r="C7" s="22" t="s">
        <v>165</v>
      </c>
    </row>
    <row r="8" spans="1:3">
      <c r="A8" s="535" t="s">
        <v>55</v>
      </c>
      <c r="B8" s="147">
        <v>65382.555999999997</v>
      </c>
      <c r="C8" s="22" t="s">
        <v>162</v>
      </c>
    </row>
    <row r="9" spans="1:3">
      <c r="A9" s="535" t="s">
        <v>40</v>
      </c>
      <c r="B9" s="147">
        <v>60665.550999999999</v>
      </c>
      <c r="C9"/>
    </row>
    <row r="10" spans="1:3">
      <c r="A10" s="49" t="s">
        <v>37</v>
      </c>
      <c r="B10" s="146">
        <v>46440.099000000002</v>
      </c>
      <c r="C10"/>
    </row>
    <row r="11" spans="1:3">
      <c r="A11" s="535" t="s">
        <v>49</v>
      </c>
      <c r="B11" s="147">
        <v>37967.209000000003</v>
      </c>
      <c r="C11"/>
    </row>
    <row r="12" spans="1:3">
      <c r="A12" s="535" t="s">
        <v>127</v>
      </c>
      <c r="B12" s="147">
        <v>19760.313999999998</v>
      </c>
      <c r="C12"/>
    </row>
    <row r="13" spans="1:3">
      <c r="A13" s="535" t="s">
        <v>47</v>
      </c>
      <c r="B13" s="147">
        <v>16979.12</v>
      </c>
      <c r="C13"/>
    </row>
    <row r="14" spans="1:3">
      <c r="A14" s="535" t="s">
        <v>32</v>
      </c>
      <c r="B14" s="147">
        <v>11311.117</v>
      </c>
      <c r="C14"/>
    </row>
    <row r="15" spans="1:3">
      <c r="A15" s="535" t="s">
        <v>276</v>
      </c>
      <c r="B15" s="147">
        <v>10783.748</v>
      </c>
      <c r="C15"/>
    </row>
    <row r="16" spans="1:3">
      <c r="A16" s="535" t="s">
        <v>33</v>
      </c>
      <c r="B16" s="147">
        <v>10553.843000000001</v>
      </c>
      <c r="C16"/>
    </row>
    <row r="17" spans="1:3">
      <c r="A17" s="556" t="s">
        <v>50</v>
      </c>
      <c r="B17" s="146">
        <v>10341.33</v>
      </c>
      <c r="C17"/>
    </row>
    <row r="18" spans="1:3">
      <c r="A18" s="535" t="s">
        <v>54</v>
      </c>
      <c r="B18" s="147">
        <v>9851.0169999999998</v>
      </c>
      <c r="C18"/>
    </row>
    <row r="19" spans="1:3">
      <c r="A19" s="535" t="s">
        <v>45</v>
      </c>
      <c r="B19" s="147">
        <v>9830.4850000000006</v>
      </c>
      <c r="C19"/>
    </row>
    <row r="20" spans="1:3">
      <c r="A20" s="535" t="s">
        <v>48</v>
      </c>
      <c r="B20" s="147">
        <v>8690.0759999999991</v>
      </c>
      <c r="C20"/>
    </row>
    <row r="21" spans="1:3">
      <c r="A21" s="535" t="s">
        <v>128</v>
      </c>
      <c r="B21" s="147">
        <v>7153.7839999999997</v>
      </c>
      <c r="C21"/>
    </row>
    <row r="22" spans="1:3">
      <c r="A22" s="535" t="s">
        <v>34</v>
      </c>
      <c r="B22" s="147">
        <v>5707.2510000000002</v>
      </c>
      <c r="C22"/>
    </row>
    <row r="23" spans="1:3">
      <c r="A23" s="535" t="s">
        <v>53</v>
      </c>
      <c r="B23" s="147">
        <v>5487.308</v>
      </c>
      <c r="C23"/>
    </row>
    <row r="24" spans="1:3">
      <c r="A24" s="535" t="s">
        <v>52</v>
      </c>
      <c r="B24" s="147">
        <v>5426.2520000000004</v>
      </c>
      <c r="C24"/>
    </row>
    <row r="25" spans="1:3">
      <c r="A25" s="535" t="s">
        <v>39</v>
      </c>
      <c r="B25" s="147">
        <v>4724.72</v>
      </c>
      <c r="C25" s="22" t="s">
        <v>191</v>
      </c>
    </row>
    <row r="26" spans="1:3">
      <c r="A26" s="535" t="s">
        <v>310</v>
      </c>
      <c r="B26" s="147">
        <v>4190.6689999999999</v>
      </c>
      <c r="C26" s="72"/>
    </row>
    <row r="27" spans="1:3">
      <c r="A27" s="535" t="s">
        <v>43</v>
      </c>
      <c r="B27" s="147">
        <v>2888.558</v>
      </c>
      <c r="C27" s="72"/>
    </row>
    <row r="28" spans="1:3">
      <c r="A28" s="535" t="s">
        <v>51</v>
      </c>
      <c r="B28" s="147">
        <v>2064.1880000000001</v>
      </c>
      <c r="C28" s="45" t="s">
        <v>190</v>
      </c>
    </row>
    <row r="29" spans="1:3">
      <c r="A29" s="535" t="s">
        <v>42</v>
      </c>
      <c r="B29" s="147">
        <v>1968.9570000000001</v>
      </c>
      <c r="C29" s="45" t="s">
        <v>190</v>
      </c>
    </row>
    <row r="30" spans="1:3">
      <c r="A30" s="535" t="s">
        <v>36</v>
      </c>
      <c r="B30" s="147">
        <v>1315.944</v>
      </c>
      <c r="C30" s="45" t="s">
        <v>190</v>
      </c>
    </row>
    <row r="31" spans="1:3">
      <c r="A31" s="535" t="s">
        <v>41</v>
      </c>
      <c r="B31" s="147">
        <v>848.31899999999996</v>
      </c>
      <c r="C31" s="45" t="s">
        <v>190</v>
      </c>
    </row>
    <row r="32" spans="1:3">
      <c r="A32" s="535" t="s">
        <v>44</v>
      </c>
      <c r="B32" s="147">
        <v>576.24900000000002</v>
      </c>
      <c r="C32" s="45" t="s">
        <v>190</v>
      </c>
    </row>
    <row r="33" spans="1:3">
      <c r="A33" s="185" t="s">
        <v>46</v>
      </c>
      <c r="B33" s="557">
        <v>434.40300000000002</v>
      </c>
      <c r="C33" s="17" t="s">
        <v>190</v>
      </c>
    </row>
    <row r="34" spans="1:3">
      <c r="A34" s="19" t="s">
        <v>308</v>
      </c>
    </row>
    <row r="35" spans="1:3">
      <c r="A35" s="19" t="s">
        <v>332</v>
      </c>
    </row>
    <row r="36" spans="1:3">
      <c r="A36" s="19" t="s">
        <v>334</v>
      </c>
    </row>
    <row r="37" spans="1:3">
      <c r="A37" s="19" t="s">
        <v>335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5"/>
  <dimension ref="A1:D34"/>
  <sheetViews>
    <sheetView showGridLines="0" workbookViewId="0">
      <selection sqref="A1:H1"/>
    </sheetView>
  </sheetViews>
  <sheetFormatPr defaultColWidth="10" defaultRowHeight="12.75"/>
  <cols>
    <col min="1" max="1" width="28.42578125" style="17" customWidth="1"/>
    <col min="2" max="2" width="11.28515625" style="17" bestFit="1" customWidth="1"/>
    <col min="3" max="3" width="10" customWidth="1"/>
  </cols>
  <sheetData>
    <row r="1" spans="1:2">
      <c r="A1" s="455" t="s">
        <v>535</v>
      </c>
      <c r="B1" s="23"/>
    </row>
    <row r="2" spans="1:2">
      <c r="A2" s="59" t="s">
        <v>536</v>
      </c>
      <c r="B2" s="59"/>
    </row>
    <row r="4" spans="1:2">
      <c r="A4" s="86"/>
      <c r="B4" s="464" t="s">
        <v>318</v>
      </c>
    </row>
    <row r="5" spans="1:2">
      <c r="A5" s="350" t="s">
        <v>59</v>
      </c>
      <c r="B5" s="655">
        <v>10341.33</v>
      </c>
    </row>
    <row r="6" spans="1:2">
      <c r="A6" s="311" t="s">
        <v>116</v>
      </c>
      <c r="B6" s="656">
        <v>3603.7779999999998</v>
      </c>
    </row>
    <row r="7" spans="1:2">
      <c r="A7" s="157" t="s">
        <v>383</v>
      </c>
      <c r="B7" s="630">
        <v>2812.6779999999999</v>
      </c>
    </row>
    <row r="8" spans="1:2">
      <c r="A8" s="157" t="s">
        <v>70</v>
      </c>
      <c r="B8" s="630">
        <v>2256.364</v>
      </c>
    </row>
    <row r="9" spans="1:2">
      <c r="A9" s="157" t="s">
        <v>122</v>
      </c>
      <c r="B9" s="630">
        <v>724.39099999999996</v>
      </c>
    </row>
    <row r="10" spans="1:2">
      <c r="A10" s="157" t="s">
        <v>118</v>
      </c>
      <c r="B10" s="630">
        <v>441.92899999999997</v>
      </c>
    </row>
    <row r="11" spans="1:2">
      <c r="A11" s="157" t="s">
        <v>384</v>
      </c>
      <c r="B11" s="630">
        <v>256.42399999999998</v>
      </c>
    </row>
    <row r="12" spans="1:2">
      <c r="A12" s="158" t="s">
        <v>385</v>
      </c>
      <c r="B12" s="632">
        <v>245.76599999999999</v>
      </c>
    </row>
    <row r="13" spans="1:2">
      <c r="A13" s="352" t="s">
        <v>61</v>
      </c>
      <c r="B13" s="655">
        <v>46440.099000000002</v>
      </c>
    </row>
    <row r="14" spans="1:2">
      <c r="A14" s="157" t="s">
        <v>68</v>
      </c>
      <c r="B14" s="657">
        <v>8403.7739999999994</v>
      </c>
    </row>
    <row r="15" spans="1:2">
      <c r="A15" s="157" t="s">
        <v>102</v>
      </c>
      <c r="B15" s="657">
        <v>7408.29</v>
      </c>
    </row>
    <row r="16" spans="1:2">
      <c r="A16" s="157" t="s">
        <v>94</v>
      </c>
      <c r="B16" s="657">
        <v>6424.2749999999996</v>
      </c>
    </row>
    <row r="17" spans="1:4">
      <c r="A17" s="157" t="s">
        <v>104</v>
      </c>
      <c r="B17" s="657">
        <v>4932.3469999999998</v>
      </c>
    </row>
    <row r="18" spans="1:4">
      <c r="A18" s="157" t="s">
        <v>81</v>
      </c>
      <c r="B18" s="657">
        <v>2720.1019999999999</v>
      </c>
    </row>
    <row r="19" spans="1:4" ht="14.25">
      <c r="A19" s="157" t="s">
        <v>96</v>
      </c>
      <c r="B19" s="657">
        <v>2454.4540000000002</v>
      </c>
      <c r="D19" s="249" t="s">
        <v>271</v>
      </c>
    </row>
    <row r="20" spans="1:4">
      <c r="A20" s="157" t="s">
        <v>87</v>
      </c>
      <c r="B20" s="657">
        <v>2164.0659999999998</v>
      </c>
    </row>
    <row r="21" spans="1:4">
      <c r="A21" s="157" t="s">
        <v>64</v>
      </c>
      <c r="B21" s="657">
        <v>2135.2089999999998</v>
      </c>
    </row>
    <row r="22" spans="1:4">
      <c r="A22" s="157" t="s">
        <v>98</v>
      </c>
      <c r="B22" s="657">
        <v>2048.9</v>
      </c>
    </row>
    <row r="23" spans="1:4">
      <c r="A23" s="157" t="s">
        <v>109</v>
      </c>
      <c r="B23" s="657">
        <v>1466.4739999999999</v>
      </c>
    </row>
    <row r="24" spans="1:4">
      <c r="A24" s="157" t="s">
        <v>72</v>
      </c>
      <c r="B24" s="657">
        <v>1318.5709999999999</v>
      </c>
    </row>
    <row r="25" spans="1:4">
      <c r="A25" s="157" t="s">
        <v>106</v>
      </c>
      <c r="B25" s="657">
        <v>1135.527</v>
      </c>
    </row>
    <row r="26" spans="1:4">
      <c r="A26" s="157" t="s">
        <v>100</v>
      </c>
      <c r="B26" s="657">
        <v>1084.9690000000001</v>
      </c>
    </row>
    <row r="27" spans="1:4">
      <c r="A27" s="157" t="s">
        <v>83</v>
      </c>
      <c r="B27" s="657">
        <v>1040.925</v>
      </c>
    </row>
    <row r="28" spans="1:4">
      <c r="A28" s="157" t="s">
        <v>89</v>
      </c>
      <c r="B28" s="657">
        <v>637.48599999999999</v>
      </c>
    </row>
    <row r="29" spans="1:4">
      <c r="A29" s="157" t="s">
        <v>85</v>
      </c>
      <c r="B29" s="657">
        <v>582.50400000000002</v>
      </c>
    </row>
    <row r="30" spans="1:4">
      <c r="A30" s="157" t="s">
        <v>91</v>
      </c>
      <c r="B30" s="657">
        <v>312.81</v>
      </c>
    </row>
    <row r="31" spans="1:4">
      <c r="A31" s="157" t="s">
        <v>131</v>
      </c>
      <c r="B31" s="657">
        <v>84.652000000000001</v>
      </c>
    </row>
    <row r="32" spans="1:4">
      <c r="A32" s="158" t="s">
        <v>132</v>
      </c>
      <c r="B32" s="658">
        <v>84.763999999999996</v>
      </c>
    </row>
    <row r="33" spans="1:1">
      <c r="A33" s="19" t="s">
        <v>308</v>
      </c>
    </row>
    <row r="34" spans="1:1">
      <c r="A34" s="45"/>
    </row>
  </sheetData>
  <phoneticPr fontId="2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8"/>
  <dimension ref="A1:F18"/>
  <sheetViews>
    <sheetView showGridLines="0" workbookViewId="0">
      <selection sqref="A1:H1"/>
    </sheetView>
  </sheetViews>
  <sheetFormatPr defaultRowHeight="12.75"/>
  <cols>
    <col min="1" max="1" width="17.140625" customWidth="1"/>
    <col min="2" max="2" width="10.42578125" customWidth="1"/>
    <col min="3" max="3" width="11.85546875" customWidth="1"/>
  </cols>
  <sheetData>
    <row r="1" spans="1:6" s="14" customFormat="1">
      <c r="A1" s="56" t="s">
        <v>537</v>
      </c>
      <c r="B1" s="56"/>
      <c r="C1" s="56"/>
      <c r="D1" s="528"/>
      <c r="E1" s="103"/>
      <c r="F1" s="103"/>
    </row>
    <row r="2" spans="1:6" s="238" customFormat="1">
      <c r="A2" s="57" t="s">
        <v>538</v>
      </c>
      <c r="B2" s="57"/>
      <c r="C2" s="57"/>
      <c r="D2" s="528"/>
      <c r="E2" s="103"/>
      <c r="F2" s="103"/>
    </row>
    <row r="3" spans="1:6">
      <c r="A3" s="17"/>
      <c r="B3" s="17"/>
      <c r="C3" s="17"/>
      <c r="D3" s="17"/>
      <c r="E3" s="17"/>
      <c r="F3" s="56"/>
    </row>
    <row r="4" spans="1:6" ht="14.25">
      <c r="A4" s="17"/>
      <c r="B4" s="536" t="s">
        <v>270</v>
      </c>
      <c r="C4" s="537" t="s">
        <v>274</v>
      </c>
      <c r="D4" s="17"/>
      <c r="E4" s="17"/>
      <c r="F4" s="17"/>
    </row>
    <row r="5" spans="1:6">
      <c r="A5" s="463"/>
      <c r="B5" s="705" t="s">
        <v>508</v>
      </c>
      <c r="C5" s="706"/>
      <c r="D5" s="17"/>
      <c r="E5" s="17"/>
      <c r="F5" s="17"/>
    </row>
    <row r="6" spans="1:6">
      <c r="A6" s="558">
        <v>2007</v>
      </c>
      <c r="B6" s="559">
        <v>2</v>
      </c>
      <c r="C6" s="559">
        <v>19.600000000000001</v>
      </c>
      <c r="D6" s="17"/>
      <c r="E6" s="17"/>
      <c r="F6" s="17"/>
    </row>
    <row r="7" spans="1:6">
      <c r="A7" s="558">
        <v>2008</v>
      </c>
      <c r="B7" s="559">
        <v>0.9</v>
      </c>
      <c r="C7" s="559">
        <v>12.4</v>
      </c>
      <c r="D7" s="17"/>
      <c r="E7" s="17"/>
      <c r="F7" s="17"/>
    </row>
    <row r="8" spans="1:6">
      <c r="A8" s="558">
        <v>2009</v>
      </c>
      <c r="B8" s="559">
        <v>1</v>
      </c>
      <c r="C8" s="559">
        <v>5.3</v>
      </c>
      <c r="D8" s="17"/>
      <c r="E8" s="17"/>
      <c r="F8" s="17"/>
    </row>
    <row r="9" spans="1:6">
      <c r="A9" s="558">
        <v>2010</v>
      </c>
      <c r="B9" s="559">
        <v>-0.1</v>
      </c>
      <c r="C9" s="559">
        <v>3.9</v>
      </c>
      <c r="D9" s="17"/>
      <c r="E9" s="17"/>
      <c r="F9" s="17"/>
    </row>
    <row r="10" spans="1:6">
      <c r="A10" s="558">
        <v>2011</v>
      </c>
      <c r="B10" s="559">
        <v>-2.9</v>
      </c>
      <c r="C10" s="560">
        <v>3.2</v>
      </c>
      <c r="D10" s="17"/>
      <c r="E10" s="17"/>
      <c r="F10" s="17"/>
    </row>
    <row r="11" spans="1:6">
      <c r="A11" s="558">
        <v>2012</v>
      </c>
      <c r="B11" s="559">
        <v>-5.2</v>
      </c>
      <c r="C11" s="560">
        <v>-1.9</v>
      </c>
      <c r="D11" s="17"/>
      <c r="E11" s="17"/>
      <c r="F11" s="17"/>
    </row>
    <row r="12" spans="1:6">
      <c r="A12" s="558">
        <v>2013</v>
      </c>
      <c r="B12" s="559">
        <v>-5.7</v>
      </c>
      <c r="C12" s="560">
        <v>-4.5999999999999996</v>
      </c>
      <c r="D12" s="17"/>
      <c r="E12" s="17"/>
      <c r="F12" s="17"/>
    </row>
    <row r="13" spans="1:6">
      <c r="A13" s="558">
        <v>2014</v>
      </c>
      <c r="B13" s="559">
        <v>-5</v>
      </c>
      <c r="C13" s="560">
        <v>-1.3</v>
      </c>
      <c r="D13" s="17"/>
      <c r="E13" s="17"/>
      <c r="F13" s="17"/>
    </row>
    <row r="14" spans="1:6">
      <c r="A14" s="558">
        <v>2015</v>
      </c>
      <c r="B14" s="559">
        <v>-3.2</v>
      </c>
      <c r="C14" s="560">
        <v>-0.2</v>
      </c>
      <c r="D14" s="17"/>
      <c r="E14" s="17"/>
      <c r="F14" s="17"/>
    </row>
    <row r="15" spans="1:6">
      <c r="A15" s="561">
        <v>2016</v>
      </c>
      <c r="B15" s="562">
        <v>-3.1</v>
      </c>
      <c r="C15" s="563">
        <v>1.9</v>
      </c>
      <c r="D15" s="17"/>
      <c r="E15" s="17"/>
      <c r="F15" s="17"/>
    </row>
    <row r="16" spans="1:6">
      <c r="A16" s="240" t="s">
        <v>311</v>
      </c>
      <c r="B16" s="564"/>
      <c r="C16" s="17"/>
      <c r="D16" s="17"/>
      <c r="E16" s="17"/>
      <c r="F16" s="17"/>
    </row>
    <row r="17" spans="1:6" ht="13.5">
      <c r="A17" s="65" t="s">
        <v>539</v>
      </c>
      <c r="B17" s="117"/>
      <c r="C17" s="17"/>
      <c r="D17" s="17"/>
      <c r="E17" s="17"/>
      <c r="F17" s="17"/>
    </row>
    <row r="18" spans="1:6" ht="13.5">
      <c r="A18" s="19" t="s">
        <v>540</v>
      </c>
      <c r="B18" s="17"/>
      <c r="C18" s="17"/>
      <c r="D18" s="17"/>
      <c r="E18" s="17"/>
      <c r="F18" s="17"/>
    </row>
  </sheetData>
  <mergeCells count="1">
    <mergeCell ref="B5:C5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6"/>
  <dimension ref="A1:H9"/>
  <sheetViews>
    <sheetView showGridLines="0" workbookViewId="0">
      <selection sqref="A1:H1"/>
    </sheetView>
  </sheetViews>
  <sheetFormatPr defaultColWidth="10" defaultRowHeight="12.75"/>
  <cols>
    <col min="1" max="1" width="18.140625" customWidth="1"/>
  </cols>
  <sheetData>
    <row r="1" spans="1:8">
      <c r="A1" s="23" t="s">
        <v>543</v>
      </c>
      <c r="B1" s="17"/>
      <c r="C1" s="17"/>
      <c r="D1" s="17"/>
      <c r="E1" s="17"/>
      <c r="F1" s="17"/>
      <c r="G1" s="17"/>
      <c r="H1" s="17"/>
    </row>
    <row r="2" spans="1:8">
      <c r="A2" s="53" t="s">
        <v>544</v>
      </c>
      <c r="B2" s="17"/>
      <c r="C2" s="17"/>
      <c r="D2" s="17"/>
      <c r="E2" s="17"/>
      <c r="F2" s="17"/>
      <c r="G2" s="17"/>
      <c r="H2" s="17"/>
    </row>
    <row r="3" spans="1:8">
      <c r="A3" s="53"/>
      <c r="B3" s="17"/>
      <c r="C3" s="17"/>
      <c r="D3" s="17"/>
      <c r="E3" s="17"/>
      <c r="F3" s="17"/>
      <c r="G3" s="17"/>
      <c r="H3" s="23"/>
    </row>
    <row r="4" spans="1:8">
      <c r="A4" s="17"/>
      <c r="B4" s="305" t="s">
        <v>312</v>
      </c>
      <c r="C4" s="305">
        <v>2030</v>
      </c>
      <c r="D4" s="305" t="s">
        <v>313</v>
      </c>
      <c r="E4" s="305" t="s">
        <v>314</v>
      </c>
      <c r="F4" s="305" t="s">
        <v>315</v>
      </c>
      <c r="G4" s="305">
        <v>2070</v>
      </c>
      <c r="H4" s="305">
        <v>2080</v>
      </c>
    </row>
    <row r="5" spans="1:8">
      <c r="A5" s="18" t="s">
        <v>413</v>
      </c>
      <c r="B5" s="707" t="s">
        <v>316</v>
      </c>
      <c r="C5" s="707"/>
      <c r="D5" s="707"/>
      <c r="E5" s="707"/>
      <c r="F5" s="707"/>
      <c r="G5" s="707"/>
      <c r="H5" s="707"/>
    </row>
    <row r="6" spans="1:8">
      <c r="A6" s="112" t="s">
        <v>414</v>
      </c>
      <c r="B6" s="708" t="s">
        <v>317</v>
      </c>
      <c r="C6" s="708"/>
      <c r="D6" s="708"/>
      <c r="E6" s="708"/>
      <c r="F6" s="708"/>
      <c r="G6" s="708"/>
      <c r="H6" s="708"/>
    </row>
    <row r="7" spans="1:8">
      <c r="A7" s="21" t="s">
        <v>59</v>
      </c>
      <c r="B7" s="104">
        <v>10.209628</v>
      </c>
      <c r="C7" s="104">
        <v>9.8801729999999992</v>
      </c>
      <c r="D7" s="104">
        <v>9.5536080000000005</v>
      </c>
      <c r="E7" s="104">
        <v>9.1163500000000006</v>
      </c>
      <c r="F7" s="104">
        <v>8.5523520000000008</v>
      </c>
      <c r="G7" s="104">
        <v>8.0087410000000006</v>
      </c>
      <c r="H7" s="104">
        <v>7.5795570000000003</v>
      </c>
    </row>
    <row r="8" spans="1:8">
      <c r="A8" s="241" t="s">
        <v>61</v>
      </c>
      <c r="B8" s="104">
        <v>46.562044</v>
      </c>
      <c r="C8" s="104">
        <v>47.110106000000002</v>
      </c>
      <c r="D8" s="104">
        <v>48.244791999999997</v>
      </c>
      <c r="E8" s="104">
        <v>49.257477000000002</v>
      </c>
      <c r="F8" s="104">
        <v>49.556550000000001</v>
      </c>
      <c r="G8" s="104">
        <v>49.827868000000002</v>
      </c>
      <c r="H8" s="242">
        <v>50.988205999999998</v>
      </c>
    </row>
    <row r="9" spans="1:8">
      <c r="A9" s="72" t="s">
        <v>532</v>
      </c>
      <c r="B9" s="17"/>
      <c r="C9" s="17"/>
      <c r="D9" s="17"/>
      <c r="E9" s="17"/>
      <c r="F9" s="17"/>
      <c r="G9" s="17"/>
      <c r="H9" s="17"/>
    </row>
  </sheetData>
  <mergeCells count="2">
    <mergeCell ref="B5:H5"/>
    <mergeCell ref="B6:H6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9"/>
  <dimension ref="A1:E43"/>
  <sheetViews>
    <sheetView showGridLines="0" workbookViewId="0">
      <selection sqref="A1:H1"/>
    </sheetView>
  </sheetViews>
  <sheetFormatPr defaultColWidth="10" defaultRowHeight="12.75"/>
  <cols>
    <col min="1" max="1" width="11" customWidth="1"/>
  </cols>
  <sheetData>
    <row r="1" spans="1:5">
      <c r="A1" s="119" t="s">
        <v>541</v>
      </c>
    </row>
    <row r="2" spans="1:5">
      <c r="A2" s="25" t="s">
        <v>542</v>
      </c>
    </row>
    <row r="3" spans="1:5">
      <c r="A3" s="25"/>
    </row>
    <row r="4" spans="1:5">
      <c r="A4" s="243"/>
      <c r="B4" s="709" t="s">
        <v>59</v>
      </c>
      <c r="C4" s="710"/>
      <c r="D4" s="711" t="s">
        <v>61</v>
      </c>
      <c r="E4" s="712"/>
    </row>
    <row r="5" spans="1:5">
      <c r="A5" s="532" t="s">
        <v>319</v>
      </c>
      <c r="B5" s="531" t="s">
        <v>135</v>
      </c>
      <c r="C5" s="244" t="s">
        <v>136</v>
      </c>
      <c r="D5" s="533" t="s">
        <v>133</v>
      </c>
      <c r="E5" s="534" t="s">
        <v>134</v>
      </c>
    </row>
    <row r="6" spans="1:5">
      <c r="A6" s="22" t="s">
        <v>137</v>
      </c>
      <c r="B6" s="245">
        <f>'[2]Datos Eurostat'!D12/'[2]Datos Eurostat'!$D$8</f>
        <v>2.1643637713911073E-2</v>
      </c>
      <c r="C6" s="245">
        <f>'[2]Datos Eurostat'!E12/'[2]Datos Eurostat'!$D$8</f>
        <v>2.0552578826901376E-2</v>
      </c>
      <c r="D6" s="245">
        <f>'[2]Datos Eurostat'!B12/'[2]Datos Eurostat'!$B$8</f>
        <v>2.4441463830643426E-2</v>
      </c>
      <c r="E6" s="565">
        <f>'[2]Datos Eurostat'!C12/'[2]Datos Eurostat'!$B$8</f>
        <v>2.2990863994497512E-2</v>
      </c>
    </row>
    <row r="7" spans="1:5">
      <c r="A7" s="22" t="s">
        <v>138</v>
      </c>
      <c r="B7" s="245">
        <f>'[2]Datos Eurostat'!D13/'[2]Datos Eurostat'!$D$8</f>
        <v>2.4400439788692559E-2</v>
      </c>
      <c r="C7" s="245">
        <f>'[2]Datos Eurostat'!E13/'[2]Datos Eurostat'!$D$8</f>
        <v>2.3437217456555394E-2</v>
      </c>
      <c r="D7" s="245">
        <f>'[2]Datos Eurostat'!B13/'[2]Datos Eurostat'!$B$8</f>
        <v>2.7537301330903707E-2</v>
      </c>
      <c r="E7" s="565">
        <f>'[2]Datos Eurostat'!C13/'[2]Datos Eurostat'!$B$8</f>
        <v>2.5804596152992697E-2</v>
      </c>
    </row>
    <row r="8" spans="1:5">
      <c r="A8" s="22" t="s">
        <v>139</v>
      </c>
      <c r="B8" s="245">
        <f>'[2]Datos Eurostat'!D14/'[2]Datos Eurostat'!$D$8</f>
        <v>2.6288688205482275E-2</v>
      </c>
      <c r="C8" s="245">
        <f>'[2]Datos Eurostat'!E14/'[2]Datos Eurostat'!$D$8</f>
        <v>2.4938958528545167E-2</v>
      </c>
      <c r="D8" s="245">
        <f>'[2]Datos Eurostat'!B14/'[2]Datos Eurostat'!$B$8</f>
        <v>2.5960388241205085E-2</v>
      </c>
      <c r="E8" s="565">
        <f>'[2]Datos Eurostat'!C14/'[2]Datos Eurostat'!$B$8</f>
        <v>2.4544133723745937E-2</v>
      </c>
    </row>
    <row r="9" spans="1:5">
      <c r="A9" s="22" t="s">
        <v>140</v>
      </c>
      <c r="B9" s="245">
        <f>'[2]Datos Eurostat'!D15/'[2]Datos Eurostat'!$D$8</f>
        <v>2.7660852134106542E-2</v>
      </c>
      <c r="C9" s="245">
        <f>'[2]Datos Eurostat'!E15/'[2]Datos Eurostat'!$D$8</f>
        <v>2.6525891737329724E-2</v>
      </c>
      <c r="D9" s="245">
        <f>'[2]Datos Eurostat'!B15/'[2]Datos Eurostat'!$B$8</f>
        <v>2.4234207597188799E-2</v>
      </c>
      <c r="E9" s="565">
        <f>'[2]Datos Eurostat'!C15/'[2]Datos Eurostat'!$B$8</f>
        <v>2.2829214898960486E-2</v>
      </c>
    </row>
    <row r="10" spans="1:5">
      <c r="A10" s="22" t="s">
        <v>141</v>
      </c>
      <c r="B10" s="245">
        <f>'[2]Datos Eurostat'!D16/'[2]Datos Eurostat'!$D$8</f>
        <v>2.6629746850743569E-2</v>
      </c>
      <c r="C10" s="245">
        <f>'[2]Datos Eurostat'!E16/'[2]Datos Eurostat'!$D$8</f>
        <v>2.6084169057558362E-2</v>
      </c>
      <c r="D10" s="245">
        <f>'[2]Datos Eurostat'!B16/'[2]Datos Eurostat'!$B$8</f>
        <v>2.5056514199076105E-2</v>
      </c>
      <c r="E10" s="565">
        <f>'[2]Datos Eurostat'!C16/'[2]Datos Eurostat'!$B$8</f>
        <v>2.4052575770779471E-2</v>
      </c>
    </row>
    <row r="11" spans="1:5">
      <c r="A11" s="22" t="s">
        <v>142</v>
      </c>
      <c r="B11" s="245">
        <f>'[2]Datos Eurostat'!D17/'[2]Datos Eurostat'!$D$8</f>
        <v>2.692729078368063E-2</v>
      </c>
      <c r="C11" s="245">
        <f>'[2]Datos Eurostat'!E17/'[2]Datos Eurostat'!$D$8</f>
        <v>2.6977671150616025E-2</v>
      </c>
      <c r="D11" s="245">
        <f>'[2]Datos Eurostat'!B17/'[2]Datos Eurostat'!$B$8</f>
        <v>2.7656056461033814E-2</v>
      </c>
      <c r="E11" s="565">
        <f>'[2]Datos Eurostat'!C17/'[2]Datos Eurostat'!$B$8</f>
        <v>2.7558425316879707E-2</v>
      </c>
    </row>
    <row r="12" spans="1:5">
      <c r="A12" s="22" t="s">
        <v>143</v>
      </c>
      <c r="B12" s="245">
        <f>'[2]Datos Eurostat'!D18/'[2]Datos Eurostat'!$D$8</f>
        <v>3.0135485474305529E-2</v>
      </c>
      <c r="C12" s="245">
        <f>'[2]Datos Eurostat'!E18/'[2]Datos Eurostat'!$D$8</f>
        <v>3.1754909668292183E-2</v>
      </c>
      <c r="D12" s="245">
        <f>'[2]Datos Eurostat'!B18/'[2]Datos Eurostat'!$B$8</f>
        <v>3.3406582531187112E-2</v>
      </c>
      <c r="E12" s="565">
        <f>'[2]Datos Eurostat'!C18/'[2]Datos Eurostat'!$B$8</f>
        <v>3.3354752322987083E-2</v>
      </c>
    </row>
    <row r="13" spans="1:5">
      <c r="A13" s="22" t="s">
        <v>144</v>
      </c>
      <c r="B13" s="245">
        <f>'[2]Datos Eurostat'!D19/'[2]Datos Eurostat'!$D$8</f>
        <v>3.5358508044903314E-2</v>
      </c>
      <c r="C13" s="245">
        <f>'[2]Datos Eurostat'!E19/'[2]Datos Eurostat'!$D$8</f>
        <v>3.8294494035099935E-2</v>
      </c>
      <c r="D13" s="245">
        <f>'[2]Datos Eurostat'!B19/'[2]Datos Eurostat'!$B$8</f>
        <v>4.2020043927985598E-2</v>
      </c>
      <c r="E13" s="565">
        <f>'[2]Datos Eurostat'!C19/'[2]Datos Eurostat'!$B$8</f>
        <v>4.0861347001004453E-2</v>
      </c>
    </row>
    <row r="14" spans="1:5">
      <c r="A14" s="22" t="s">
        <v>145</v>
      </c>
      <c r="B14" s="245">
        <f>'[2]Datos Eurostat'!D20/'[2]Datos Eurostat'!$D$8</f>
        <v>3.7363375890721987E-2</v>
      </c>
      <c r="C14" s="245">
        <f>'[2]Datos Eurostat'!E20/'[2]Datos Eurostat'!$D$8</f>
        <v>4.0681614453846847E-2</v>
      </c>
      <c r="D14" s="245">
        <f>'[2]Datos Eurostat'!B20/'[2]Datos Eurostat'!$B$8</f>
        <v>4.3036040900774133E-2</v>
      </c>
      <c r="E14" s="565">
        <f>'[2]Datos Eurostat'!C20/'[2]Datos Eurostat'!$B$8</f>
        <v>4.1477452492080173E-2</v>
      </c>
    </row>
    <row r="15" spans="1:5">
      <c r="A15" s="22" t="s">
        <v>146</v>
      </c>
      <c r="B15" s="245">
        <f>'[2]Datos Eurostat'!D21/'[2]Datos Eurostat'!$D$8</f>
        <v>3.4931870465404351E-2</v>
      </c>
      <c r="C15" s="245">
        <f>'[2]Datos Eurostat'!E21/'[2]Datos Eurostat'!$D$8</f>
        <v>3.8057483901973922E-2</v>
      </c>
      <c r="D15" s="245">
        <f>'[2]Datos Eurostat'!B21/'[2]Datos Eurostat'!$B$8</f>
        <v>4.0364168904980152E-2</v>
      </c>
      <c r="E15" s="565">
        <f>'[2]Datos Eurostat'!C21/'[2]Datos Eurostat'!$B$8</f>
        <v>3.9586005189179291E-2</v>
      </c>
    </row>
    <row r="16" spans="1:5">
      <c r="A16" s="22" t="s">
        <v>147</v>
      </c>
      <c r="B16" s="245">
        <f>'[2]Datos Eurostat'!D22/'[2]Datos Eurostat'!$D$8</f>
        <v>3.4796878157838496E-2</v>
      </c>
      <c r="C16" s="245">
        <f>'[2]Datos Eurostat'!E22/'[2]Datos Eurostat'!$D$8</f>
        <v>3.8458786248964108E-2</v>
      </c>
      <c r="D16" s="245">
        <f>'[2]Datos Eurostat'!B22/'[2]Datos Eurostat'!$B$8</f>
        <v>3.7147509095534013E-2</v>
      </c>
      <c r="E16" s="565">
        <f>'[2]Datos Eurostat'!C22/'[2]Datos Eurostat'!$B$8</f>
        <v>3.7379894474385167E-2</v>
      </c>
    </row>
    <row r="17" spans="1:5">
      <c r="A17" s="22" t="s">
        <v>148</v>
      </c>
      <c r="B17" s="245">
        <f>'[2]Datos Eurostat'!D23/'[2]Datos Eurostat'!$D$8</f>
        <v>3.2241887648880752E-2</v>
      </c>
      <c r="C17" s="245">
        <f>'[2]Datos Eurostat'!E23/'[2]Datos Eurostat'!$D$8</f>
        <v>3.5807289778007276E-2</v>
      </c>
      <c r="D17" s="245">
        <f>'[2]Datos Eurostat'!B23/'[2]Datos Eurostat'!$B$8</f>
        <v>3.2603957196559806E-2</v>
      </c>
      <c r="E17" s="565">
        <f>'[2]Datos Eurostat'!C23/'[2]Datos Eurostat'!$B$8</f>
        <v>3.3580462436137354E-2</v>
      </c>
    </row>
    <row r="18" spans="1:5">
      <c r="A18" s="22" t="s">
        <v>149</v>
      </c>
      <c r="B18" s="245">
        <f>'[2]Datos Eurostat'!D24/'[2]Datos Eurostat'!$D$8</f>
        <v>2.9421747492827326E-2</v>
      </c>
      <c r="C18" s="245">
        <f>'[2]Datos Eurostat'!E24/'[2]Datos Eurostat'!$D$8</f>
        <v>3.3612214289651332E-2</v>
      </c>
      <c r="D18" s="245">
        <f>'[2]Datos Eurostat'!B24/'[2]Datos Eurostat'!$B$8</f>
        <v>2.6886032262764988E-2</v>
      </c>
      <c r="E18" s="565">
        <f>'[2]Datos Eurostat'!C24/'[2]Datos Eurostat'!$B$8</f>
        <v>2.8417575078812818E-2</v>
      </c>
    </row>
    <row r="19" spans="1:5">
      <c r="A19" s="22" t="s">
        <v>150</v>
      </c>
      <c r="B19" s="245">
        <f>'[2]Datos Eurostat'!D25/'[2]Datos Eurostat'!$D$8</f>
        <v>2.6326981152327601E-2</v>
      </c>
      <c r="C19" s="245">
        <f>'[2]Datos Eurostat'!E25/'[2]Datos Eurostat'!$D$8</f>
        <v>3.1087877478041991E-2</v>
      </c>
      <c r="D19" s="245">
        <f>'[2]Datos Eurostat'!B25/'[2]Datos Eurostat'!$B$8</f>
        <v>2.4053350962925379E-2</v>
      </c>
      <c r="E19" s="565">
        <f>'[2]Datos Eurostat'!C25/'[2]Datos Eurostat'!$B$8</f>
        <v>2.6509288879853595E-2</v>
      </c>
    </row>
    <row r="20" spans="1:5">
      <c r="A20" s="22" t="s">
        <v>151</v>
      </c>
      <c r="B20" s="245">
        <f>'[2]Datos Eurostat'!D26/'[2]Datos Eurostat'!$D$8</f>
        <v>2.1145636006200362E-2</v>
      </c>
      <c r="C20" s="245">
        <f>'[2]Datos Eurostat'!E26/'[2]Datos Eurostat'!$D$8</f>
        <v>2.707233982476142E-2</v>
      </c>
      <c r="D20" s="245">
        <f>'[2]Datos Eurostat'!B26/'[2]Datos Eurostat'!$B$8</f>
        <v>1.9708915779873767E-2</v>
      </c>
      <c r="E20" s="565">
        <f>'[2]Datos Eurostat'!C26/'[2]Datos Eurostat'!$B$8</f>
        <v>2.2834619710866678E-2</v>
      </c>
    </row>
    <row r="21" spans="1:5">
      <c r="A21" s="22" t="s">
        <v>152</v>
      </c>
      <c r="B21" s="245">
        <f>'[2]Datos Eurostat'!D27/'[2]Datos Eurostat'!$D$8</f>
        <v>1.7574335216069888E-2</v>
      </c>
      <c r="C21" s="245">
        <f>'[2]Datos Eurostat'!E27/'[2]Datos Eurostat'!$D$8</f>
        <v>2.439193024494915E-2</v>
      </c>
      <c r="D21" s="245">
        <f>'[2]Datos Eurostat'!B27/'[2]Datos Eurostat'!$B$8</f>
        <v>1.4878478187568033E-2</v>
      </c>
      <c r="E21" s="565">
        <f>'[2]Datos Eurostat'!C27/'[2]Datos Eurostat'!$B$8</f>
        <v>1.9232754004249647E-2</v>
      </c>
    </row>
    <row r="22" spans="1:5">
      <c r="A22" s="22" t="s">
        <v>153</v>
      </c>
      <c r="B22" s="245">
        <f>'[2]Datos Eurostat'!D28/'[2]Datos Eurostat'!$D$8</f>
        <v>1.2742364860225909E-2</v>
      </c>
      <c r="C22" s="245">
        <f>'[2]Datos Eurostat'!E28/'[2]Datos Eurostat'!$D$8</f>
        <v>2.0238982800084709E-2</v>
      </c>
      <c r="D22" s="245">
        <f>'[2]Datos Eurostat'!B28/'[2]Datos Eurostat'!$B$8</f>
        <v>1.2457122453593391E-2</v>
      </c>
      <c r="E22" s="565">
        <f>'[2]Datos Eurostat'!C28/'[2]Datos Eurostat'!$B$8</f>
        <v>1.8352028060922093E-2</v>
      </c>
    </row>
    <row r="23" spans="1:5">
      <c r="A23" s="246" t="s">
        <v>154</v>
      </c>
      <c r="B23" s="566">
        <f>'[2]Datos Eurostat'!D29/'[2]Datos Eurostat'!$D$8</f>
        <v>8.3830609795838631E-3</v>
      </c>
      <c r="C23" s="566">
        <f>'[2]Datos Eurostat'!E29/'[2]Datos Eurostat'!$D$8</f>
        <v>1.8052803652915051E-2</v>
      </c>
      <c r="D23" s="566">
        <f>'[2]Datos Eurostat'!B29/'[2]Datos Eurostat'!$B$8</f>
        <v>9.6676150496578395E-3</v>
      </c>
      <c r="E23" s="567">
        <f>'[2]Datos Eurostat'!C29/'[2]Datos Eurostat'!$B$8</f>
        <v>1.9518261578210676E-2</v>
      </c>
    </row>
    <row r="24" spans="1:5">
      <c r="A24" s="19" t="s">
        <v>308</v>
      </c>
      <c r="B24" s="30"/>
      <c r="C24" s="30"/>
      <c r="D24" s="30"/>
      <c r="E24" s="30"/>
    </row>
    <row r="26" spans="1:5">
      <c r="B26" s="247"/>
      <c r="C26" s="247"/>
      <c r="D26" s="247"/>
      <c r="E26" s="247"/>
    </row>
    <row r="27" spans="1:5">
      <c r="B27" s="247"/>
      <c r="C27" s="247"/>
      <c r="D27" s="247"/>
      <c r="E27" s="247"/>
    </row>
    <row r="28" spans="1:5">
      <c r="B28" s="247"/>
      <c r="C28" s="247"/>
      <c r="D28" s="247"/>
      <c r="E28" s="247"/>
    </row>
    <row r="29" spans="1:5">
      <c r="B29" s="247"/>
      <c r="C29" s="247"/>
      <c r="D29" s="247"/>
      <c r="E29" s="247"/>
    </row>
    <row r="30" spans="1:5">
      <c r="B30" s="247"/>
      <c r="C30" s="247"/>
      <c r="D30" s="247"/>
      <c r="E30" s="247"/>
    </row>
    <row r="31" spans="1:5">
      <c r="B31" s="247"/>
      <c r="C31" s="247"/>
      <c r="D31" s="247"/>
      <c r="E31" s="247"/>
    </row>
    <row r="32" spans="1:5">
      <c r="B32" s="247"/>
      <c r="C32" s="247"/>
      <c r="D32" s="247"/>
      <c r="E32" s="247"/>
    </row>
    <row r="33" spans="2:5">
      <c r="B33" s="247"/>
      <c r="C33" s="247"/>
      <c r="D33" s="247"/>
      <c r="E33" s="247"/>
    </row>
    <row r="34" spans="2:5">
      <c r="B34" s="247"/>
      <c r="C34" s="247"/>
      <c r="D34" s="247"/>
      <c r="E34" s="247"/>
    </row>
    <row r="35" spans="2:5">
      <c r="B35" s="247"/>
      <c r="C35" s="247"/>
      <c r="D35" s="247"/>
      <c r="E35" s="247"/>
    </row>
    <row r="36" spans="2:5">
      <c r="B36" s="247"/>
      <c r="C36" s="247"/>
      <c r="D36" s="247"/>
      <c r="E36" s="247"/>
    </row>
    <row r="37" spans="2:5">
      <c r="B37" s="247"/>
      <c r="C37" s="247"/>
      <c r="D37" s="247"/>
      <c r="E37" s="247"/>
    </row>
    <row r="38" spans="2:5">
      <c r="B38" s="247"/>
      <c r="C38" s="247"/>
      <c r="D38" s="247"/>
      <c r="E38" s="247"/>
    </row>
    <row r="39" spans="2:5">
      <c r="B39" s="247"/>
      <c r="C39" s="247"/>
      <c r="D39" s="247"/>
      <c r="E39" s="247"/>
    </row>
    <row r="40" spans="2:5">
      <c r="B40" s="247"/>
      <c r="C40" s="247"/>
      <c r="D40" s="247"/>
      <c r="E40" s="247"/>
    </row>
    <row r="41" spans="2:5">
      <c r="B41" s="247"/>
      <c r="C41" s="247"/>
      <c r="D41" s="247"/>
      <c r="E41" s="247"/>
    </row>
    <row r="42" spans="2:5">
      <c r="B42" s="247"/>
      <c r="C42" s="247"/>
      <c r="D42" s="247"/>
      <c r="E42" s="247"/>
    </row>
    <row r="43" spans="2:5">
      <c r="B43" s="247"/>
      <c r="C43" s="247"/>
      <c r="D43" s="247"/>
      <c r="E43" s="247"/>
    </row>
  </sheetData>
  <mergeCells count="2">
    <mergeCell ref="B4:C4"/>
    <mergeCell ref="D4:E4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21"/>
  <dimension ref="A1:E31"/>
  <sheetViews>
    <sheetView showGridLines="0" workbookViewId="0">
      <selection sqref="A1:H1"/>
    </sheetView>
  </sheetViews>
  <sheetFormatPr defaultColWidth="10" defaultRowHeight="12.75"/>
  <cols>
    <col min="1" max="1" width="10.85546875" style="18" customWidth="1"/>
    <col min="2" max="2" width="31.140625" style="18" customWidth="1"/>
    <col min="3" max="3" width="9.28515625" style="18" customWidth="1"/>
    <col min="4" max="4" width="14.28515625" style="18" customWidth="1"/>
    <col min="5" max="5" width="10.28515625" style="22" customWidth="1"/>
  </cols>
  <sheetData>
    <row r="1" spans="1:5">
      <c r="A1" s="23" t="s">
        <v>545</v>
      </c>
      <c r="B1" s="23"/>
      <c r="E1" s="18"/>
    </row>
    <row r="2" spans="1:5">
      <c r="A2" s="53" t="s">
        <v>546</v>
      </c>
      <c r="B2" s="53"/>
      <c r="E2" s="17"/>
    </row>
    <row r="3" spans="1:5">
      <c r="E3" s="17"/>
    </row>
    <row r="4" spans="1:5">
      <c r="A4" s="338" t="s">
        <v>20</v>
      </c>
      <c r="B4" s="339" t="s">
        <v>272</v>
      </c>
      <c r="C4" s="340" t="s">
        <v>23</v>
      </c>
      <c r="D4" s="46"/>
      <c r="E4" s="17"/>
    </row>
    <row r="5" spans="1:5">
      <c r="A5" s="341" t="s">
        <v>80</v>
      </c>
      <c r="B5" s="341" t="s">
        <v>81</v>
      </c>
      <c r="C5" s="33">
        <v>24.3</v>
      </c>
      <c r="D5" s="33"/>
    </row>
    <row r="6" spans="1:5">
      <c r="A6" s="63" t="s">
        <v>82</v>
      </c>
      <c r="B6" s="63" t="s">
        <v>83</v>
      </c>
      <c r="C6" s="33">
        <v>24.4</v>
      </c>
      <c r="D6" s="33"/>
    </row>
    <row r="7" spans="1:5">
      <c r="A7" s="63" t="s">
        <v>84</v>
      </c>
      <c r="B7" s="63" t="s">
        <v>85</v>
      </c>
      <c r="C7" s="33">
        <v>20.7</v>
      </c>
      <c r="D7" s="33"/>
    </row>
    <row r="8" spans="1:5">
      <c r="A8" s="63" t="s">
        <v>86</v>
      </c>
      <c r="B8" s="63" t="s">
        <v>87</v>
      </c>
      <c r="C8" s="33">
        <v>21.7</v>
      </c>
      <c r="D8" s="33"/>
    </row>
    <row r="9" spans="1:5">
      <c r="A9" s="63" t="s">
        <v>88</v>
      </c>
      <c r="B9" s="63" t="s">
        <v>89</v>
      </c>
      <c r="C9" s="33">
        <v>19.3</v>
      </c>
      <c r="D9" s="33"/>
    </row>
    <row r="10" spans="1:5">
      <c r="A10" s="63" t="s">
        <v>90</v>
      </c>
      <c r="B10" s="63" t="s">
        <v>91</v>
      </c>
      <c r="C10" s="33">
        <v>20.3</v>
      </c>
      <c r="D10" s="33"/>
    </row>
    <row r="11" spans="1:5">
      <c r="A11" s="63" t="s">
        <v>92</v>
      </c>
      <c r="B11" s="63" t="s">
        <v>72</v>
      </c>
      <c r="C11" s="33">
        <v>21.1</v>
      </c>
      <c r="D11" s="33"/>
    </row>
    <row r="12" spans="1:5">
      <c r="A12" s="63" t="s">
        <v>93</v>
      </c>
      <c r="B12" s="63" t="s">
        <v>94</v>
      </c>
      <c r="C12" s="33">
        <v>17.2</v>
      </c>
      <c r="D12" s="33"/>
    </row>
    <row r="13" spans="1:5">
      <c r="A13" s="63" t="s">
        <v>95</v>
      </c>
      <c r="B13" s="63" t="s">
        <v>96</v>
      </c>
      <c r="C13" s="33">
        <v>24.3</v>
      </c>
      <c r="D13" s="33"/>
    </row>
    <row r="14" spans="1:5">
      <c r="A14" s="63" t="s">
        <v>97</v>
      </c>
      <c r="B14" s="63" t="s">
        <v>98</v>
      </c>
      <c r="C14" s="33">
        <v>18.5</v>
      </c>
      <c r="D14" s="33"/>
    </row>
    <row r="15" spans="1:5">
      <c r="A15" s="63" t="s">
        <v>99</v>
      </c>
      <c r="B15" s="63" t="s">
        <v>100</v>
      </c>
      <c r="C15" s="33">
        <v>19.899999999999999</v>
      </c>
      <c r="D15" s="33"/>
    </row>
    <row r="16" spans="1:5">
      <c r="A16" s="63" t="s">
        <v>101</v>
      </c>
      <c r="B16" s="63" t="s">
        <v>102</v>
      </c>
      <c r="C16" s="33">
        <v>18.600000000000001</v>
      </c>
      <c r="D16" s="33"/>
    </row>
    <row r="17" spans="1:5">
      <c r="A17" s="63" t="s">
        <v>103</v>
      </c>
      <c r="B17" s="63" t="s">
        <v>104</v>
      </c>
      <c r="C17" s="33">
        <v>18.8</v>
      </c>
      <c r="D17" s="33"/>
    </row>
    <row r="18" spans="1:5">
      <c r="A18" s="63" t="s">
        <v>105</v>
      </c>
      <c r="B18" s="63" t="s">
        <v>106</v>
      </c>
      <c r="C18" s="33">
        <v>15.4</v>
      </c>
      <c r="D18" s="33"/>
    </row>
    <row r="19" spans="1:5">
      <c r="A19" s="63" t="s">
        <v>107</v>
      </c>
      <c r="B19" s="63" t="s">
        <v>68</v>
      </c>
      <c r="C19" s="33">
        <v>16.399999999999999</v>
      </c>
      <c r="D19" s="33"/>
    </row>
    <row r="20" spans="1:5">
      <c r="A20" s="63" t="s">
        <v>108</v>
      </c>
      <c r="B20" s="63" t="s">
        <v>109</v>
      </c>
      <c r="C20" s="33">
        <v>15.3</v>
      </c>
      <c r="D20" s="33"/>
    </row>
    <row r="21" spans="1:5">
      <c r="A21" s="63" t="s">
        <v>110</v>
      </c>
      <c r="B21" s="63" t="s">
        <v>111</v>
      </c>
      <c r="C21" s="33">
        <v>11.3</v>
      </c>
      <c r="D21" s="33"/>
    </row>
    <row r="22" spans="1:5">
      <c r="A22" s="63" t="s">
        <v>112</v>
      </c>
      <c r="B22" s="63" t="s">
        <v>113</v>
      </c>
      <c r="C22" s="33">
        <v>10</v>
      </c>
      <c r="D22" s="33"/>
    </row>
    <row r="23" spans="1:5">
      <c r="A23" s="63" t="s">
        <v>114</v>
      </c>
      <c r="B23" s="63" t="s">
        <v>64</v>
      </c>
      <c r="C23" s="33">
        <v>15.3</v>
      </c>
      <c r="D23" s="33"/>
    </row>
    <row r="24" spans="1:5">
      <c r="A24" s="63" t="s">
        <v>115</v>
      </c>
      <c r="B24" s="63" t="s">
        <v>116</v>
      </c>
      <c r="C24" s="33">
        <v>18.899999999999999</v>
      </c>
      <c r="D24" s="33"/>
      <c r="E24" s="161"/>
    </row>
    <row r="25" spans="1:5">
      <c r="A25" s="63" t="s">
        <v>117</v>
      </c>
      <c r="B25" s="63" t="s">
        <v>118</v>
      </c>
      <c r="C25" s="33">
        <v>20.9</v>
      </c>
      <c r="D25" s="33"/>
      <c r="E25" s="161"/>
    </row>
    <row r="26" spans="1:5">
      <c r="A26" s="63" t="s">
        <v>119</v>
      </c>
      <c r="B26" s="63" t="s">
        <v>70</v>
      </c>
      <c r="C26" s="33">
        <v>23.3</v>
      </c>
      <c r="D26" s="33"/>
      <c r="E26" s="161"/>
    </row>
    <row r="27" spans="1:5">
      <c r="A27" s="63" t="s">
        <v>120</v>
      </c>
      <c r="B27" s="63" t="s">
        <v>383</v>
      </c>
      <c r="C27" s="33">
        <v>20.9</v>
      </c>
      <c r="D27" s="33"/>
      <c r="E27" s="161"/>
    </row>
    <row r="28" spans="1:5">
      <c r="A28" s="63" t="s">
        <v>121</v>
      </c>
      <c r="B28" s="63" t="s">
        <v>122</v>
      </c>
      <c r="C28" s="33">
        <v>24.7</v>
      </c>
      <c r="D28" s="33"/>
      <c r="E28" s="161"/>
    </row>
    <row r="29" spans="1:5">
      <c r="A29" s="63" t="s">
        <v>123</v>
      </c>
      <c r="B29" s="63" t="s">
        <v>385</v>
      </c>
      <c r="C29" s="33">
        <v>13.5</v>
      </c>
      <c r="D29" s="33"/>
      <c r="E29" s="161"/>
    </row>
    <row r="30" spans="1:5">
      <c r="A30" s="64" t="s">
        <v>125</v>
      </c>
      <c r="B30" s="64" t="s">
        <v>384</v>
      </c>
      <c r="C30" s="34">
        <v>15.6</v>
      </c>
      <c r="D30" s="60"/>
      <c r="E30" s="161"/>
    </row>
    <row r="31" spans="1:5">
      <c r="A31" s="19" t="s">
        <v>308</v>
      </c>
    </row>
  </sheetData>
  <phoneticPr fontId="2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7"/>
  <dimension ref="A1:F37"/>
  <sheetViews>
    <sheetView showGridLines="0" workbookViewId="0">
      <selection sqref="A1:H1"/>
    </sheetView>
  </sheetViews>
  <sheetFormatPr defaultColWidth="10" defaultRowHeight="12.75"/>
  <cols>
    <col min="1" max="1" width="19.5703125" style="17" customWidth="1"/>
    <col min="2" max="3" width="10.28515625" style="17" customWidth="1"/>
    <col min="4" max="4" width="10" customWidth="1"/>
  </cols>
  <sheetData>
    <row r="1" spans="1:5">
      <c r="A1" s="47" t="s">
        <v>547</v>
      </c>
      <c r="B1" s="159"/>
    </row>
    <row r="2" spans="1:5" ht="14.25">
      <c r="A2" s="59" t="s">
        <v>548</v>
      </c>
      <c r="B2" s="45"/>
      <c r="E2" s="249" t="s">
        <v>271</v>
      </c>
    </row>
    <row r="4" spans="1:5" ht="14.25">
      <c r="A4" s="302">
        <v>2016</v>
      </c>
      <c r="B4" s="302" t="s">
        <v>23</v>
      </c>
      <c r="E4" s="249" t="s">
        <v>271</v>
      </c>
    </row>
    <row r="5" spans="1:5">
      <c r="A5" s="347" t="s">
        <v>304</v>
      </c>
      <c r="B5" s="568">
        <v>19.2</v>
      </c>
      <c r="C5" s="119" t="s">
        <v>424</v>
      </c>
    </row>
    <row r="6" spans="1:5" ht="14.25">
      <c r="A6" s="51" t="s">
        <v>40</v>
      </c>
      <c r="B6" s="35">
        <v>22</v>
      </c>
      <c r="C6" s="45"/>
      <c r="E6" s="249" t="s">
        <v>271</v>
      </c>
    </row>
    <row r="7" spans="1:5">
      <c r="A7" s="51" t="s">
        <v>276</v>
      </c>
      <c r="B7" s="35">
        <v>21.3</v>
      </c>
      <c r="C7" s="71"/>
    </row>
    <row r="8" spans="1:5">
      <c r="A8" s="51" t="s">
        <v>35</v>
      </c>
      <c r="B8" s="35">
        <v>21.1</v>
      </c>
      <c r="C8" s="45"/>
    </row>
    <row r="9" spans="1:5">
      <c r="A9" s="46" t="s">
        <v>50</v>
      </c>
      <c r="B9" s="36">
        <v>20.7</v>
      </c>
      <c r="C9" s="569" t="s">
        <v>162</v>
      </c>
    </row>
    <row r="10" spans="1:5">
      <c r="A10" s="51" t="s">
        <v>53</v>
      </c>
      <c r="B10" s="35">
        <v>20.5</v>
      </c>
      <c r="C10" s="45"/>
    </row>
    <row r="11" spans="1:5">
      <c r="A11" s="51" t="s">
        <v>128</v>
      </c>
      <c r="B11" s="35">
        <v>20.399999999999999</v>
      </c>
      <c r="C11" s="45"/>
    </row>
    <row r="12" spans="1:5">
      <c r="A12" s="51" t="s">
        <v>54</v>
      </c>
      <c r="B12" s="35">
        <v>19.8</v>
      </c>
      <c r="C12" s="45"/>
    </row>
    <row r="13" spans="1:5">
      <c r="A13" s="51" t="s">
        <v>42</v>
      </c>
      <c r="B13" s="35">
        <v>19.600000000000001</v>
      </c>
      <c r="C13" s="71"/>
    </row>
    <row r="14" spans="1:5">
      <c r="A14" s="51" t="s">
        <v>310</v>
      </c>
      <c r="B14" s="35">
        <v>19.2</v>
      </c>
      <c r="C14" s="71"/>
    </row>
    <row r="15" spans="1:5">
      <c r="A15" s="51" t="s">
        <v>36</v>
      </c>
      <c r="B15" s="35">
        <v>19</v>
      </c>
      <c r="C15" s="71"/>
    </row>
    <row r="16" spans="1:5">
      <c r="A16" s="51" t="s">
        <v>43</v>
      </c>
      <c r="B16" s="35">
        <v>19</v>
      </c>
      <c r="C16" s="45"/>
    </row>
    <row r="17" spans="1:6" ht="14.25">
      <c r="A17" s="51" t="s">
        <v>46</v>
      </c>
      <c r="B17" s="35">
        <v>19</v>
      </c>
      <c r="C17" s="45"/>
      <c r="F17" s="249" t="s">
        <v>271</v>
      </c>
    </row>
    <row r="18" spans="1:6">
      <c r="A18" s="51" t="s">
        <v>34</v>
      </c>
      <c r="B18" s="35">
        <v>18.8</v>
      </c>
      <c r="C18" s="45"/>
    </row>
    <row r="19" spans="1:6">
      <c r="A19" s="51" t="s">
        <v>38</v>
      </c>
      <c r="B19" s="35">
        <v>18.8</v>
      </c>
      <c r="C19" s="45" t="s">
        <v>165</v>
      </c>
    </row>
    <row r="20" spans="1:6" ht="14.25">
      <c r="A20" s="49" t="s">
        <v>37</v>
      </c>
      <c r="B20" s="36">
        <v>18.7</v>
      </c>
      <c r="C20" s="71"/>
      <c r="F20" s="249" t="s">
        <v>271</v>
      </c>
    </row>
    <row r="21" spans="1:6">
      <c r="A21" s="51" t="s">
        <v>48</v>
      </c>
      <c r="B21" s="35">
        <v>18.5</v>
      </c>
      <c r="C21" s="535"/>
    </row>
    <row r="22" spans="1:6">
      <c r="A22" s="51" t="s">
        <v>51</v>
      </c>
      <c r="B22" s="35">
        <v>18.399999999999999</v>
      </c>
      <c r="C22" s="71"/>
    </row>
    <row r="23" spans="1:6">
      <c r="A23" s="535" t="s">
        <v>33</v>
      </c>
      <c r="B23" s="96">
        <v>18.3</v>
      </c>
      <c r="C23" s="71"/>
    </row>
    <row r="24" spans="1:6">
      <c r="A24" s="51" t="s">
        <v>45</v>
      </c>
      <c r="B24" s="35">
        <v>18.3</v>
      </c>
      <c r="C24" s="45"/>
    </row>
    <row r="25" spans="1:6">
      <c r="A25" s="51" t="s">
        <v>32</v>
      </c>
      <c r="B25" s="35">
        <v>18.2</v>
      </c>
      <c r="C25" s="45"/>
    </row>
    <row r="26" spans="1:6">
      <c r="A26" s="51" t="s">
        <v>47</v>
      </c>
      <c r="B26" s="35">
        <v>18.2</v>
      </c>
      <c r="C26" s="71"/>
    </row>
    <row r="27" spans="1:6">
      <c r="A27" s="51" t="s">
        <v>55</v>
      </c>
      <c r="B27" s="35">
        <v>17.899999999999999</v>
      </c>
      <c r="C27" s="570" t="s">
        <v>162</v>
      </c>
    </row>
    <row r="28" spans="1:6">
      <c r="A28" s="51" t="s">
        <v>127</v>
      </c>
      <c r="B28" s="35">
        <v>17.399999999999999</v>
      </c>
      <c r="C28" s="71"/>
    </row>
    <row r="29" spans="1:6">
      <c r="A29" s="51" t="s">
        <v>49</v>
      </c>
      <c r="B29" s="35">
        <v>16</v>
      </c>
      <c r="C29" s="71"/>
    </row>
    <row r="30" spans="1:6">
      <c r="A30" s="535" t="s">
        <v>41</v>
      </c>
      <c r="B30" s="35">
        <v>15.1</v>
      </c>
      <c r="C30" s="45"/>
    </row>
    <row r="31" spans="1:6">
      <c r="A31" s="51" t="s">
        <v>52</v>
      </c>
      <c r="B31" s="35">
        <v>14.4</v>
      </c>
      <c r="C31" s="45"/>
    </row>
    <row r="32" spans="1:6">
      <c r="A32" s="51" t="s">
        <v>44</v>
      </c>
      <c r="B32" s="35">
        <v>14.2</v>
      </c>
      <c r="C32" s="45"/>
    </row>
    <row r="33" spans="1:3" s="79" customFormat="1">
      <c r="A33" s="52" t="s">
        <v>39</v>
      </c>
      <c r="B33" s="83">
        <v>13.2</v>
      </c>
      <c r="C33" s="45" t="s">
        <v>191</v>
      </c>
    </row>
    <row r="34" spans="1:3">
      <c r="A34" s="19" t="s">
        <v>308</v>
      </c>
      <c r="B34" s="79"/>
      <c r="C34" s="79"/>
    </row>
    <row r="35" spans="1:3">
      <c r="A35" s="42" t="s">
        <v>332</v>
      </c>
      <c r="B35" s="45"/>
    </row>
    <row r="36" spans="1:3">
      <c r="A36" s="42" t="s">
        <v>335</v>
      </c>
      <c r="B36" s="45"/>
    </row>
    <row r="37" spans="1:3">
      <c r="A37" s="42" t="s">
        <v>364</v>
      </c>
    </row>
  </sheetData>
  <phoneticPr fontId="2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8"/>
  <dimension ref="A1:C31"/>
  <sheetViews>
    <sheetView showGridLines="0" workbookViewId="0">
      <selection sqref="A1:H1"/>
    </sheetView>
  </sheetViews>
  <sheetFormatPr defaultRowHeight="12.75"/>
  <cols>
    <col min="1" max="1" width="11.5703125" style="68" customWidth="1"/>
    <col min="2" max="2" width="31.140625" style="68" customWidth="1"/>
    <col min="3" max="3" width="9.140625" style="68"/>
    <col min="4" max="16384" width="9.140625" style="88"/>
  </cols>
  <sheetData>
    <row r="1" spans="1:3">
      <c r="A1" s="47" t="s">
        <v>549</v>
      </c>
    </row>
    <row r="2" spans="1:3">
      <c r="A2" s="59" t="s">
        <v>550</v>
      </c>
    </row>
    <row r="4" spans="1:3" ht="14.25">
      <c r="A4" s="529" t="s">
        <v>20</v>
      </c>
      <c r="B4" s="305" t="s">
        <v>320</v>
      </c>
      <c r="C4" s="530" t="s">
        <v>386</v>
      </c>
    </row>
    <row r="5" spans="1:3">
      <c r="A5" s="113" t="s">
        <v>80</v>
      </c>
      <c r="B5" s="17" t="s">
        <v>81</v>
      </c>
      <c r="C5" s="24">
        <v>92.9</v>
      </c>
    </row>
    <row r="6" spans="1:3">
      <c r="A6" s="18" t="s">
        <v>82</v>
      </c>
      <c r="B6" s="17" t="s">
        <v>83</v>
      </c>
      <c r="C6" s="24">
        <v>99</v>
      </c>
    </row>
    <row r="7" spans="1:3">
      <c r="A7" s="113" t="s">
        <v>84</v>
      </c>
      <c r="B7" s="17" t="s">
        <v>85</v>
      </c>
      <c r="C7" s="24">
        <v>110.9</v>
      </c>
    </row>
    <row r="8" spans="1:3">
      <c r="A8" s="18" t="s">
        <v>86</v>
      </c>
      <c r="B8" s="17" t="s">
        <v>87</v>
      </c>
      <c r="C8" s="24">
        <v>301.3</v>
      </c>
    </row>
    <row r="9" spans="1:3">
      <c r="A9" s="18" t="s">
        <v>88</v>
      </c>
      <c r="B9" s="17" t="s">
        <v>89</v>
      </c>
      <c r="C9" s="24">
        <v>61.6</v>
      </c>
    </row>
    <row r="10" spans="1:3">
      <c r="A10" s="113" t="s">
        <v>90</v>
      </c>
      <c r="B10" s="17" t="s">
        <v>91</v>
      </c>
      <c r="C10" s="24">
        <v>62.2</v>
      </c>
    </row>
    <row r="11" spans="1:3">
      <c r="A11" s="18" t="s">
        <v>92</v>
      </c>
      <c r="B11" s="17" t="s">
        <v>72</v>
      </c>
      <c r="C11" s="24">
        <v>27.9</v>
      </c>
    </row>
    <row r="12" spans="1:3">
      <c r="A12" s="18" t="s">
        <v>93</v>
      </c>
      <c r="B12" s="17" t="s">
        <v>94</v>
      </c>
      <c r="C12" s="24">
        <v>804</v>
      </c>
    </row>
    <row r="13" spans="1:3">
      <c r="A13" s="18" t="s">
        <v>95</v>
      </c>
      <c r="B13" s="17" t="s">
        <v>96</v>
      </c>
      <c r="C13" s="24">
        <v>26.3</v>
      </c>
    </row>
    <row r="14" spans="1:3">
      <c r="A14" s="18" t="s">
        <v>97</v>
      </c>
      <c r="B14" s="17" t="s">
        <v>130</v>
      </c>
      <c r="C14" s="24">
        <v>26</v>
      </c>
    </row>
    <row r="15" spans="1:3">
      <c r="A15" s="18" t="s">
        <v>99</v>
      </c>
      <c r="B15" s="17" t="s">
        <v>100</v>
      </c>
      <c r="C15" s="24">
        <v>26.7</v>
      </c>
    </row>
    <row r="16" spans="1:3">
      <c r="A16" s="18" t="s">
        <v>101</v>
      </c>
      <c r="B16" s="17" t="s">
        <v>102</v>
      </c>
      <c r="C16" s="24">
        <v>231.9</v>
      </c>
    </row>
    <row r="17" spans="1:3">
      <c r="A17" s="18" t="s">
        <v>103</v>
      </c>
      <c r="B17" s="17" t="s">
        <v>104</v>
      </c>
      <c r="C17" s="24">
        <v>213.3</v>
      </c>
    </row>
    <row r="18" spans="1:3">
      <c r="A18" s="18" t="s">
        <v>105</v>
      </c>
      <c r="B18" s="17" t="s">
        <v>106</v>
      </c>
      <c r="C18" s="24">
        <v>226.8</v>
      </c>
    </row>
    <row r="19" spans="1:3">
      <c r="A19" s="18" t="s">
        <v>107</v>
      </c>
      <c r="B19" s="17" t="s">
        <v>68</v>
      </c>
      <c r="C19" s="24">
        <v>96.9</v>
      </c>
    </row>
    <row r="20" spans="1:3">
      <c r="A20" s="18" t="s">
        <v>108</v>
      </c>
      <c r="B20" s="17" t="s">
        <v>109</v>
      </c>
      <c r="C20" s="24">
        <v>129.69999999999999</v>
      </c>
    </row>
    <row r="21" spans="1:3">
      <c r="A21" s="18" t="s">
        <v>110</v>
      </c>
      <c r="B21" s="17" t="s">
        <v>111</v>
      </c>
      <c r="C21" s="24">
        <v>4456.7</v>
      </c>
    </row>
    <row r="22" spans="1:3">
      <c r="A22" s="18" t="s">
        <v>112</v>
      </c>
      <c r="B22" s="17" t="s">
        <v>113</v>
      </c>
      <c r="C22" s="24">
        <v>6513.3</v>
      </c>
    </row>
    <row r="23" spans="1:3">
      <c r="A23" s="18" t="s">
        <v>114</v>
      </c>
      <c r="B23" s="17" t="s">
        <v>64</v>
      </c>
      <c r="C23" s="24">
        <v>286.39999999999998</v>
      </c>
    </row>
    <row r="24" spans="1:3">
      <c r="A24" s="18" t="s">
        <v>115</v>
      </c>
      <c r="B24" s="17" t="s">
        <v>116</v>
      </c>
      <c r="C24" s="24">
        <v>169.7</v>
      </c>
    </row>
    <row r="25" spans="1:3">
      <c r="A25" s="18" t="s">
        <v>117</v>
      </c>
      <c r="B25" s="17" t="s">
        <v>118</v>
      </c>
      <c r="C25" s="24">
        <v>88.4</v>
      </c>
    </row>
    <row r="26" spans="1:3">
      <c r="A26" s="18" t="s">
        <v>119</v>
      </c>
      <c r="B26" s="17" t="s">
        <v>70</v>
      </c>
      <c r="C26" s="24">
        <v>80.2</v>
      </c>
    </row>
    <row r="27" spans="1:3">
      <c r="A27" s="18" t="s">
        <v>120</v>
      </c>
      <c r="B27" t="s">
        <v>383</v>
      </c>
      <c r="C27" s="24">
        <v>932.3</v>
      </c>
    </row>
    <row r="28" spans="1:3">
      <c r="A28" s="18" t="s">
        <v>121</v>
      </c>
      <c r="B28" s="17" t="s">
        <v>122</v>
      </c>
      <c r="C28" s="24">
        <v>23.1</v>
      </c>
    </row>
    <row r="29" spans="1:3">
      <c r="A29" s="18" t="s">
        <v>123</v>
      </c>
      <c r="B29" s="18" t="s">
        <v>66</v>
      </c>
      <c r="C29" s="24">
        <v>106</v>
      </c>
    </row>
    <row r="30" spans="1:3">
      <c r="A30" s="107" t="s">
        <v>125</v>
      </c>
      <c r="B30" s="107" t="s">
        <v>74</v>
      </c>
      <c r="C30" s="106">
        <v>321.10000000000002</v>
      </c>
    </row>
    <row r="31" spans="1:3">
      <c r="A31" s="45" t="s">
        <v>305</v>
      </c>
    </row>
  </sheetData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43"/>
  <sheetViews>
    <sheetView showGridLines="0" workbookViewId="0">
      <selection activeCell="A2" sqref="A2"/>
    </sheetView>
  </sheetViews>
  <sheetFormatPr defaultRowHeight="12.75"/>
  <sheetData>
    <row r="1" spans="1:8" ht="46.5" customHeight="1">
      <c r="A1" s="694" t="s">
        <v>989</v>
      </c>
      <c r="B1" s="694"/>
      <c r="C1" s="694"/>
      <c r="D1" s="694"/>
      <c r="E1" s="694"/>
      <c r="F1" s="694"/>
      <c r="G1" s="694"/>
      <c r="H1" s="694"/>
    </row>
    <row r="3" spans="1:8">
      <c r="A3" s="688" t="s">
        <v>9</v>
      </c>
    </row>
    <row r="4" spans="1:8">
      <c r="A4" s="688"/>
    </row>
    <row r="5" spans="1:8">
      <c r="A5" s="692" t="s">
        <v>937</v>
      </c>
    </row>
    <row r="6" spans="1:8">
      <c r="A6" s="690" t="s">
        <v>524</v>
      </c>
    </row>
    <row r="7" spans="1:8">
      <c r="A7" s="690" t="s">
        <v>301</v>
      </c>
    </row>
    <row r="8" spans="1:8">
      <c r="A8" s="690" t="s">
        <v>509</v>
      </c>
    </row>
    <row r="9" spans="1:8">
      <c r="A9" s="690" t="s">
        <v>525</v>
      </c>
    </row>
    <row r="10" spans="1:8">
      <c r="A10" s="690" t="s">
        <v>527</v>
      </c>
    </row>
    <row r="11" spans="1:8">
      <c r="A11" s="690" t="s">
        <v>528</v>
      </c>
    </row>
    <row r="12" spans="1:8">
      <c r="A12" s="690" t="s">
        <v>531</v>
      </c>
    </row>
    <row r="13" spans="1:8">
      <c r="A13" s="690" t="s">
        <v>507</v>
      </c>
    </row>
    <row r="14" spans="1:8">
      <c r="A14" s="693"/>
    </row>
    <row r="15" spans="1:8">
      <c r="A15" s="692" t="s">
        <v>938</v>
      </c>
    </row>
    <row r="16" spans="1:8">
      <c r="A16" s="690" t="s">
        <v>534</v>
      </c>
    </row>
    <row r="17" spans="1:1">
      <c r="A17" s="690" t="s">
        <v>536</v>
      </c>
    </row>
    <row r="18" spans="1:1">
      <c r="A18" s="690" t="s">
        <v>538</v>
      </c>
    </row>
    <row r="19" spans="1:1">
      <c r="A19" s="690" t="s">
        <v>544</v>
      </c>
    </row>
    <row r="20" spans="1:1">
      <c r="A20" s="690" t="s">
        <v>542</v>
      </c>
    </row>
    <row r="21" spans="1:1">
      <c r="A21" s="690" t="s">
        <v>546</v>
      </c>
    </row>
    <row r="22" spans="1:1">
      <c r="A22" s="690" t="s">
        <v>548</v>
      </c>
    </row>
    <row r="23" spans="1:1">
      <c r="A23" s="690" t="s">
        <v>550</v>
      </c>
    </row>
    <row r="24" spans="1:1">
      <c r="A24" s="690" t="s">
        <v>552</v>
      </c>
    </row>
    <row r="25" spans="1:1">
      <c r="A25" s="690" t="s">
        <v>554</v>
      </c>
    </row>
    <row r="26" spans="1:1">
      <c r="A26" s="690" t="s">
        <v>835</v>
      </c>
    </row>
    <row r="27" spans="1:1">
      <c r="A27" s="690" t="s">
        <v>558</v>
      </c>
    </row>
    <row r="28" spans="1:1">
      <c r="A28" s="690" t="s">
        <v>560</v>
      </c>
    </row>
    <row r="29" spans="1:1">
      <c r="A29" s="690" t="s">
        <v>569</v>
      </c>
    </row>
    <row r="30" spans="1:1">
      <c r="A30" s="690" t="s">
        <v>571</v>
      </c>
    </row>
    <row r="31" spans="1:1">
      <c r="A31" s="690" t="s">
        <v>817</v>
      </c>
    </row>
    <row r="32" spans="1:1">
      <c r="A32" s="690" t="s">
        <v>574</v>
      </c>
    </row>
    <row r="33" spans="1:1">
      <c r="A33" s="690" t="s">
        <v>430</v>
      </c>
    </row>
    <row r="34" spans="1:1">
      <c r="A34" s="690" t="s">
        <v>515</v>
      </c>
    </row>
    <row r="35" spans="1:1">
      <c r="A35" s="693"/>
    </row>
    <row r="36" spans="1:1">
      <c r="A36" s="692" t="s">
        <v>939</v>
      </c>
    </row>
    <row r="37" spans="1:1">
      <c r="A37" s="690" t="s">
        <v>836</v>
      </c>
    </row>
    <row r="38" spans="1:1">
      <c r="A38" s="690" t="s">
        <v>950</v>
      </c>
    </row>
    <row r="39" spans="1:1">
      <c r="A39" s="690" t="s">
        <v>951</v>
      </c>
    </row>
    <row r="40" spans="1:1">
      <c r="A40" s="693"/>
    </row>
    <row r="41" spans="1:1">
      <c r="A41" s="692" t="s">
        <v>940</v>
      </c>
    </row>
    <row r="42" spans="1:1">
      <c r="A42" s="690" t="s">
        <v>818</v>
      </c>
    </row>
    <row r="43" spans="1:1">
      <c r="A43" s="690" t="s">
        <v>587</v>
      </c>
    </row>
    <row r="44" spans="1:1">
      <c r="A44" s="690" t="s">
        <v>589</v>
      </c>
    </row>
    <row r="45" spans="1:1">
      <c r="A45" s="690" t="s">
        <v>591</v>
      </c>
    </row>
    <row r="46" spans="1:1">
      <c r="A46" s="690" t="s">
        <v>840</v>
      </c>
    </row>
    <row r="47" spans="1:1">
      <c r="A47" s="690" t="s">
        <v>595</v>
      </c>
    </row>
    <row r="48" spans="1:1">
      <c r="A48" s="690" t="s">
        <v>598</v>
      </c>
    </row>
    <row r="49" spans="1:1">
      <c r="A49" s="690" t="s">
        <v>600</v>
      </c>
    </row>
    <row r="50" spans="1:1">
      <c r="A50" s="690"/>
    </row>
    <row r="51" spans="1:1">
      <c r="A51" s="692" t="s">
        <v>941</v>
      </c>
    </row>
    <row r="52" spans="1:1">
      <c r="A52" s="690" t="s">
        <v>603</v>
      </c>
    </row>
    <row r="53" spans="1:1">
      <c r="A53" s="690" t="s">
        <v>952</v>
      </c>
    </row>
    <row r="54" spans="1:1">
      <c r="A54" s="690" t="s">
        <v>892</v>
      </c>
    </row>
    <row r="55" spans="1:1">
      <c r="A55" s="690" t="s">
        <v>953</v>
      </c>
    </row>
    <row r="56" spans="1:1">
      <c r="A56" s="690" t="s">
        <v>954</v>
      </c>
    </row>
    <row r="57" spans="1:1">
      <c r="A57" s="690" t="s">
        <v>957</v>
      </c>
    </row>
    <row r="58" spans="1:1">
      <c r="A58" s="690"/>
    </row>
    <row r="59" spans="1:1">
      <c r="A59" s="692" t="s">
        <v>942</v>
      </c>
    </row>
    <row r="60" spans="1:1">
      <c r="A60" s="690" t="s">
        <v>620</v>
      </c>
    </row>
    <row r="61" spans="1:1">
      <c r="A61" s="690" t="s">
        <v>623</v>
      </c>
    </row>
    <row r="62" spans="1:1">
      <c r="A62" s="690" t="s">
        <v>627</v>
      </c>
    </row>
    <row r="63" spans="1:1">
      <c r="A63" s="690" t="s">
        <v>436</v>
      </c>
    </row>
    <row r="64" spans="1:1">
      <c r="A64" s="690"/>
    </row>
    <row r="65" spans="1:1">
      <c r="A65" s="692" t="s">
        <v>943</v>
      </c>
    </row>
    <row r="66" spans="1:1">
      <c r="A66" s="690" t="s">
        <v>958</v>
      </c>
    </row>
    <row r="67" spans="1:1">
      <c r="A67" s="690" t="s">
        <v>959</v>
      </c>
    </row>
    <row r="68" spans="1:1">
      <c r="A68" s="690" t="s">
        <v>960</v>
      </c>
    </row>
    <row r="69" spans="1:1">
      <c r="A69" s="690" t="s">
        <v>961</v>
      </c>
    </row>
    <row r="70" spans="1:1">
      <c r="A70" s="690" t="s">
        <v>639</v>
      </c>
    </row>
    <row r="71" spans="1:1">
      <c r="A71" s="690" t="s">
        <v>962</v>
      </c>
    </row>
    <row r="72" spans="1:1">
      <c r="A72" s="690" t="s">
        <v>963</v>
      </c>
    </row>
    <row r="73" spans="1:1">
      <c r="A73" s="690" t="s">
        <v>964</v>
      </c>
    </row>
    <row r="74" spans="1:1">
      <c r="A74" s="690" t="s">
        <v>965</v>
      </c>
    </row>
    <row r="75" spans="1:1">
      <c r="A75" s="690" t="s">
        <v>966</v>
      </c>
    </row>
    <row r="76" spans="1:1">
      <c r="A76" s="690" t="s">
        <v>967</v>
      </c>
    </row>
    <row r="77" spans="1:1">
      <c r="A77" s="690" t="s">
        <v>969</v>
      </c>
    </row>
    <row r="78" spans="1:1">
      <c r="A78" s="693"/>
    </row>
    <row r="79" spans="1:1">
      <c r="A79" s="692" t="s">
        <v>944</v>
      </c>
    </row>
    <row r="80" spans="1:1">
      <c r="A80" s="690" t="s">
        <v>656</v>
      </c>
    </row>
    <row r="81" spans="1:1">
      <c r="A81" s="690" t="s">
        <v>970</v>
      </c>
    </row>
    <row r="82" spans="1:1">
      <c r="A82" s="690" t="s">
        <v>971</v>
      </c>
    </row>
    <row r="83" spans="1:1">
      <c r="A83" s="690" t="s">
        <v>663</v>
      </c>
    </row>
    <row r="84" spans="1:1">
      <c r="A84" s="690" t="s">
        <v>666</v>
      </c>
    </row>
    <row r="85" spans="1:1">
      <c r="A85" s="690" t="s">
        <v>668</v>
      </c>
    </row>
    <row r="86" spans="1:1">
      <c r="A86" s="690" t="s">
        <v>845</v>
      </c>
    </row>
    <row r="87" spans="1:1">
      <c r="A87" s="693"/>
    </row>
    <row r="88" spans="1:1">
      <c r="A88" s="692" t="s">
        <v>945</v>
      </c>
    </row>
    <row r="89" spans="1:1">
      <c r="A89" s="690" t="s">
        <v>846</v>
      </c>
    </row>
    <row r="90" spans="1:1">
      <c r="A90" s="690" t="s">
        <v>674</v>
      </c>
    </row>
    <row r="91" spans="1:1">
      <c r="A91" s="690" t="s">
        <v>847</v>
      </c>
    </row>
    <row r="92" spans="1:1">
      <c r="A92" s="690" t="s">
        <v>972</v>
      </c>
    </row>
    <row r="93" spans="1:1">
      <c r="A93" s="690" t="s">
        <v>679</v>
      </c>
    </row>
    <row r="94" spans="1:1">
      <c r="A94" s="690" t="s">
        <v>682</v>
      </c>
    </row>
    <row r="95" spans="1:1">
      <c r="A95" s="690" t="s">
        <v>973</v>
      </c>
    </row>
    <row r="96" spans="1:1">
      <c r="A96" s="693"/>
    </row>
    <row r="97" spans="1:1">
      <c r="A97" s="692" t="s">
        <v>946</v>
      </c>
    </row>
    <row r="98" spans="1:1">
      <c r="A98" s="690" t="s">
        <v>974</v>
      </c>
    </row>
    <row r="99" spans="1:1">
      <c r="A99" s="690" t="s">
        <v>697</v>
      </c>
    </row>
    <row r="100" spans="1:1">
      <c r="A100" s="690" t="s">
        <v>878</v>
      </c>
    </row>
    <row r="101" spans="1:1">
      <c r="A101" s="690" t="s">
        <v>975</v>
      </c>
    </row>
    <row r="102" spans="1:1">
      <c r="A102" s="690" t="s">
        <v>976</v>
      </c>
    </row>
    <row r="103" spans="1:1">
      <c r="A103" s="690" t="s">
        <v>819</v>
      </c>
    </row>
    <row r="104" spans="1:1">
      <c r="A104" s="690" t="s">
        <v>820</v>
      </c>
    </row>
    <row r="105" spans="1:1">
      <c r="A105" s="690" t="s">
        <v>704</v>
      </c>
    </row>
    <row r="106" spans="1:1">
      <c r="A106" s="690" t="s">
        <v>705</v>
      </c>
    </row>
    <row r="107" spans="1:1">
      <c r="A107" s="690" t="s">
        <v>706</v>
      </c>
    </row>
    <row r="108" spans="1:1">
      <c r="A108" s="693"/>
    </row>
    <row r="109" spans="1:1">
      <c r="A109" s="692" t="s">
        <v>947</v>
      </c>
    </row>
    <row r="110" spans="1:1">
      <c r="A110" s="690" t="s">
        <v>977</v>
      </c>
    </row>
    <row r="111" spans="1:1">
      <c r="A111" s="690" t="s">
        <v>821</v>
      </c>
    </row>
    <row r="112" spans="1:1">
      <c r="A112" s="690" t="s">
        <v>978</v>
      </c>
    </row>
    <row r="113" spans="1:1">
      <c r="A113" s="690" t="s">
        <v>828</v>
      </c>
    </row>
    <row r="114" spans="1:1">
      <c r="A114" s="690" t="s">
        <v>893</v>
      </c>
    </row>
    <row r="115" spans="1:1">
      <c r="A115" s="690" t="s">
        <v>979</v>
      </c>
    </row>
    <row r="116" spans="1:1">
      <c r="A116" s="690" t="s">
        <v>980</v>
      </c>
    </row>
    <row r="117" spans="1:1">
      <c r="A117" s="693"/>
    </row>
    <row r="118" spans="1:1">
      <c r="A118" s="692" t="s">
        <v>948</v>
      </c>
    </row>
    <row r="119" spans="1:1">
      <c r="A119" s="690" t="s">
        <v>981</v>
      </c>
    </row>
    <row r="120" spans="1:1">
      <c r="A120" s="690" t="s">
        <v>982</v>
      </c>
    </row>
    <row r="121" spans="1:1">
      <c r="A121" s="690" t="s">
        <v>772</v>
      </c>
    </row>
    <row r="122" spans="1:1">
      <c r="A122" s="690" t="s">
        <v>724</v>
      </c>
    </row>
    <row r="123" spans="1:1">
      <c r="A123" s="690" t="s">
        <v>725</v>
      </c>
    </row>
    <row r="124" spans="1:1">
      <c r="A124" s="690" t="s">
        <v>732</v>
      </c>
    </row>
    <row r="125" spans="1:1">
      <c r="A125" s="690" t="s">
        <v>983</v>
      </c>
    </row>
    <row r="126" spans="1:1">
      <c r="A126" s="693"/>
    </row>
    <row r="127" spans="1:1">
      <c r="A127" s="692" t="s">
        <v>949</v>
      </c>
    </row>
    <row r="128" spans="1:1">
      <c r="A128" s="690" t="s">
        <v>984</v>
      </c>
    </row>
    <row r="129" spans="1:1">
      <c r="A129" s="690" t="s">
        <v>879</v>
      </c>
    </row>
    <row r="130" spans="1:1">
      <c r="A130" s="690" t="s">
        <v>881</v>
      </c>
    </row>
    <row r="131" spans="1:1">
      <c r="A131" s="690" t="s">
        <v>738</v>
      </c>
    </row>
    <row r="132" spans="1:1">
      <c r="A132" s="690" t="s">
        <v>824</v>
      </c>
    </row>
    <row r="133" spans="1:1">
      <c r="A133" s="690" t="s">
        <v>739</v>
      </c>
    </row>
    <row r="134" spans="1:1">
      <c r="A134" s="690" t="s">
        <v>985</v>
      </c>
    </row>
    <row r="135" spans="1:1">
      <c r="A135" s="693"/>
    </row>
    <row r="136" spans="1:1">
      <c r="A136" s="692" t="s">
        <v>907</v>
      </c>
    </row>
    <row r="137" spans="1:1">
      <c r="A137" s="690" t="s">
        <v>826</v>
      </c>
    </row>
    <row r="138" spans="1:1">
      <c r="A138" s="690" t="s">
        <v>748</v>
      </c>
    </row>
    <row r="139" spans="1:1">
      <c r="A139" s="690" t="s">
        <v>827</v>
      </c>
    </row>
    <row r="140" spans="1:1">
      <c r="A140" s="690" t="s">
        <v>986</v>
      </c>
    </row>
    <row r="141" spans="1:1">
      <c r="A141" s="690" t="s">
        <v>987</v>
      </c>
    </row>
    <row r="142" spans="1:1">
      <c r="A142" s="690" t="s">
        <v>754</v>
      </c>
    </row>
    <row r="143" spans="1:1">
      <c r="A143" s="690" t="s">
        <v>757</v>
      </c>
    </row>
  </sheetData>
  <mergeCells count="1">
    <mergeCell ref="A1:H1"/>
  </mergeCells>
  <hyperlinks>
    <hyperlink ref="A3" location="'Siglas Abreviaturas'!A2" display="Siglas y Abreviaturas"/>
    <hyperlink ref="A6" location="'1'!A2" display="1 - Características del territorio, 2016"/>
    <hyperlink ref="A7" location="'2'!A2" display="2 - Picos de mayor altitud"/>
    <hyperlink ref="A8" location="'3'!A2" display="3 - Mapa por NUTS II"/>
    <hyperlink ref="A9" location="'4'!A2" display="4 - Áreas terrestres protegidas para la biodiversidad, 2016"/>
    <hyperlink ref="A10" location="'5'!A2" display="5 - Emisiones de gases de efecto invernadero por habitante"/>
    <hyperlink ref="A11" location="'6'!A2" display="6 - Emisiones de gases de efecto invernadero por habitante"/>
    <hyperlink ref="A12" location="'7'!A2" display="7 - Contribución de las energías renovables al consumo de energía final, 2015"/>
    <hyperlink ref="A13" location="'8'!A2" display="8 - Satisfacción con la calidad del aire y el nivel de ruido, 2015"/>
    <hyperlink ref="A16" location="'9'!A2" display="9 - Población, 1 enero 2016"/>
    <hyperlink ref="A17" location="'10'!A2" display="10 - Población por NUTS II, 1 enero 2016"/>
    <hyperlink ref="A18" location="'11'!A2" display="11 - Crecimiento de la población, 2007-2016"/>
    <hyperlink ref="A19" location="'12'!A2" display="12 - Proyecciones de población residente, 2020-2080"/>
    <hyperlink ref="A20" location="'13'!A2" display="13 - Pirámide de edad, 1 enero 2016"/>
    <hyperlink ref="A21" location="'14'!A2" display="14 - Población con 65 y mas años, 2016"/>
    <hyperlink ref="A22" location="'15'!A2" display="15 - Población con 65 y más años, 2016"/>
    <hyperlink ref="A23" location="'16'!A2" display="16 - Densidad de población, 2015"/>
    <hyperlink ref="A24" location="'17'!A2" display="17 - Esperanza de vida al nacimiento, 2015"/>
    <hyperlink ref="A25" location="'18'!A2" display="18 - Esperanza de vida a los 65 años, 2015"/>
    <hyperlink ref="A26" location="'19'!A2" display="19 - Tasas brutas de natalidad y mortalidad, 2007-2016"/>
    <hyperlink ref="A27" location="'20'!A2" display="20 - Tasa de mortalidad infantil, 2006-2015"/>
    <hyperlink ref="A28" location="'21'!A2" display="21 - Tasa bruta de natalidad, 2016"/>
    <hyperlink ref="A29" location="'22'!A2" display="22 - Nacimientos fuera del matrimonio, 2015"/>
    <hyperlink ref="A30" location="'23'!A2" display="23 - Nacimientos fuera del matrimonio, 2015"/>
    <hyperlink ref="A31" location="'24'!A2" display="24 - Edad media de las madres al nacimiento del 1er hijo, 2006-2015"/>
    <hyperlink ref="A32" location="'25'!A2" display="25 - Indicador Coyuntural de Fecundidad (n.º de hijos por mujer), 1996-2015 "/>
    <hyperlink ref="A33" location="'26'!A2" display="26 - Tasa bruta de nupcialidad, 2006-2015"/>
    <hyperlink ref="A34" location="'27'!A2" display="27 - Tasa bruta de migración con el extranjero, 2006-2015"/>
    <hyperlink ref="A37" location="'28'!A2" display="28 - Abandono escolar temprano (población entre 18 y 24 años), 2007-2016"/>
    <hyperlink ref="A38" location="'29'!A2" display="29 - Población con estudios superiores1 (población de 30 a 34 años), 2007-2016"/>
    <hyperlink ref="A39" location="'30'!A2" display="30 - Población (25-64 años) con nivel de educación media1, 2016"/>
    <hyperlink ref="A42" location="'31'!A2" display="31 - Salud autopercibida, 2015"/>
    <hyperlink ref="A43" location="'32'!A2" display="32 - Personas con problemas o enfermedades crónicas o de larga evolución, 2015"/>
    <hyperlink ref="A44" location="'33'!A2" display="33 - Protección social: gastos en salud, 2015"/>
    <hyperlink ref="A45" location="'34'!A2" display="34 - Médicos colegiados por 1000 habitantes, 2016"/>
    <hyperlink ref="A46" location="'35'!A2" display="35 - Gasto en protección social, 2006-2015"/>
    <hyperlink ref="A47" location="'36'!A2" display="36 - Gastos totales en protección social, 2015"/>
    <hyperlink ref="A48" location="'37'!A2" display="37 - Esperanza de vida sana a los 65 años, 2015"/>
    <hyperlink ref="A49" location="'38'!A2" display="38 - Principales causas de muerte, 2015"/>
    <hyperlink ref="A52" location="'39'!A2" display="39 - Índice de Precios de Consumo Armonizado, 2009-2016"/>
    <hyperlink ref="A53" location="'40'!A2" display="40 - Comparación del nivel de precios1, 2016"/>
    <hyperlink ref="A54" location="'41'!A2" display="41 - Gasto en consumo final de los hogares per cápita en PPA1, 2007-20162"/>
    <hyperlink ref="A55" location="'42'!A2" display="42 - Renta disponible ajustada bruta de los hogares per cápita2 en PPA, 2016"/>
    <hyperlink ref="A56" location="'43'!A2" display="43 - Población en riesgo de pobreza o exclusión social1, 2016"/>
    <hyperlink ref="A57" location="'44'!A2" display="44 - Población joven (15-29 años) en riesgo de pobreza o exclusión social1, 2016"/>
    <hyperlink ref="A60" location="'45'!A2" display="45 - Gasto en I+D, 2016"/>
    <hyperlink ref="A61" location="'46'!A2" display="46 - Científicos e ingenieros (25-64 años), 2007-2016"/>
    <hyperlink ref="A62" location="'47'!A2" display="47 - Viviendas con acesso a Internet, 2016"/>
    <hyperlink ref="A63" location="'48'!A2" display="48 - Viviendas con acceso a Internet, 2015"/>
    <hyperlink ref="A66" location="'49'!A2" display="49 - Horas trabajadas a tiempo completo1, 2008-2016"/>
    <hyperlink ref="A67" location="'50'!A2" display="50 - Horas trabajadas a tiempo completo, 20161"/>
    <hyperlink ref="A68" location="'51'!A2" display="51 - Horas trabajadas a tiempo parcial1, 2016"/>
    <hyperlink ref="A69" location="'52'!A2" display="52 - Población ocupada a tiempo parcial1, 2016"/>
    <hyperlink ref="A70" location="'53'!A2" display="53 - Tasa de empleo, 2016"/>
    <hyperlink ref="A71" location="'54'!A2" display="54 - Tasa de paro1, 2016"/>
    <hyperlink ref="A72" location="'55'!A2" display="55 - Tasa de paro1, 2016"/>
    <hyperlink ref="A73" location="'56'!A2" display="56 - Tasa de paro1, 2016"/>
    <hyperlink ref="A74" location="'57'!A2" display="57 - Salario mínimo mensual1"/>
    <hyperlink ref="A75" location="'58'!A2" display="58 - Salario mínimo mensual1, 20172"/>
    <hyperlink ref="A76" location="'59'!A2" display="59 - Estructura del nivel de formación1 del total de ocupados2, 2016"/>
    <hyperlink ref="A77" location="'60'!A2" display="60 - Ocupados extranjeros sobre el total de empleo1, 2016"/>
    <hyperlink ref="A80" location="'61'!A2" display="61 - Tasa de variación anual del PIB a precios constantes (base = 2011), 2007-2016"/>
    <hyperlink ref="A81" location="'62'!A2" display="62 - PIB per cápita en PPA1, 2016"/>
    <hyperlink ref="A82" location="'63'!A2" display="63 - PIB per cápita en PPA1, 2007-2016"/>
    <hyperlink ref="A83" location="'64'!A2" display="64 - Indicadores de productividad (UE 28 = 100), 2016"/>
    <hyperlink ref="A84" location="'65'!A2" display="65 - Deuda de las administraciones públicas, 2007-2016"/>
    <hyperlink ref="A85" location="'66'!A2" display="66 - Deuda de las administraciones públicas, 2016"/>
    <hyperlink ref="A86" location="'67'!A2" display="67 - Superávit (+) / Déficit (-) de las administraciones públicas, 2007-2016"/>
    <hyperlink ref="A89" location="'68'!A2" display="68 - Exportaciones a la UE 28 sobre el total de las exportaciones, 2007-2016"/>
    <hyperlink ref="A90" location="'69'!A2" display="69 - Importaciones de la UE 28 sobre el total de importaciones, 2007-2016"/>
    <hyperlink ref="A91" location="'70'!A2" display="70 - Principales países de intercambio comercial, 2016"/>
    <hyperlink ref="A92" location="'71'!A2" display="71 - Saldo de la balanza comercial entre Portugal y España, 2007-2016 (1000 millones €)1"/>
    <hyperlink ref="A93" location="'72'!A2" display="72 - Evolución del saldo de la balanza comercial total, 2007-2016"/>
    <hyperlink ref="A94" location="'73'!A2" display="73 - Saldo de la balanza comercial total, 2016"/>
    <hyperlink ref="A95" location="'74'!A2" display="74- Productos más importantes (en valor) en los intercambios comerciales entre Portugal y España, 20161"/>
    <hyperlink ref="A98" location="'75'!A2" display="75 - Empleo en la Industria (1) (2), 2016"/>
    <hyperlink ref="A99" location="'76'!A2" display="76 - Produtividad aparente (VAB cf/empleo) de la Industria transformadora, 2015"/>
    <hyperlink ref="A100" location="'77'!A2" display="77 - Empresas de la Construcción según número de empleados, 2015"/>
    <hyperlink ref="A101" location="'78'!A2" display="78 - Proporción del VAB a precios básicos del sector de la Industria transformadora1 sobre el total del VAB a precios básicos, 2016"/>
    <hyperlink ref="A102" location="'79'!A2" display="79 - Proporción del VAB a precios básicos del sector de la Industria transformadora1 sobre el total del VAB a precios básicos, 2007-2016"/>
    <hyperlink ref="A103" location="'80'!A2" display="80 - Importaciones de electricidad, 2006-2015"/>
    <hyperlink ref="A104" location="'81'!A2" display="81 - Importaciones de gas natural, 2006-2015"/>
    <hyperlink ref="A105" location="'82'!A2" display="82 - Principales industrias manufactureras (VAB cf), 2015"/>
    <hyperlink ref="A106" location="'83'!A2" display="83 - Proporción del VAB a precios básicos del sector de la Construcción sobre el total del VAB a precios básicos, 2016"/>
    <hyperlink ref="A107" location="'84'!A2" display="84 - Proporción del VAB a precios básicos del sector de la Construcción sobre el total del VAB a precios básicos, 2007-2016"/>
    <hyperlink ref="A110" location="'85'!A2" display="85 - Empleo en Agricultura, silvicultura y pesca1, 2016"/>
    <hyperlink ref="A111" location="'86'!A2" display="86 - Capturas pesqueras, 2016"/>
    <hyperlink ref="A112" location="'87'!A2" display="87 - Producción acuícola1, 2015"/>
    <hyperlink ref="A113" location="'88'!A2" display="88 - Productividad en el cultivo del trigo, 2008-2017"/>
    <hyperlink ref="A114" location="'89'!A2" display="89 - Producción de vino, 2007-20161"/>
    <hyperlink ref="A115" location="'90'!A2" display="90 - Cabezas de ganado vivo1, 20162"/>
    <hyperlink ref="A116" location="'91'!A2" display="91 - Area dedicada a agricultura biológica en el total de la SAU1, 2007-2016"/>
    <hyperlink ref="A119" location="'92'!A2" display="92 - Empleo en los Servicios (1) (2), 2016"/>
    <hyperlink ref="A120" location="'93'!A2" display="93 - Facturación del comercio electrónico1, 2016"/>
    <hyperlink ref="A121" location="'94'!A2" display="94 - Produtividad aparente (VAB cf/empleo) del Comercio, 2015"/>
    <hyperlink ref="A122" location="'95'!A2" display="95 - Productividad aparente (VAB cf/empleo) de las actividades inmobiliarias, 2015"/>
    <hyperlink ref="A123" location="'96'!A2" display="96 - Proporción de los gastos de personal en la producción, 2015"/>
    <hyperlink ref="A124" location="'97'!A2" display="97 - Volumen de ventas por empresa, 2015"/>
    <hyperlink ref="A125" location="'98'!A2" display="98 - Nuevas empresas en el sector del Comercio1"/>
    <hyperlink ref="A128" location="'99'!A2" display="99 - Transporte de mercancías por carretera1, 2007-2016"/>
    <hyperlink ref="A129" location="'100'!A2" display="100 - Transporte ferroviário de mercancías, 2006-2015"/>
    <hyperlink ref="A130" location="'101'!A2" display="101 - Movimiento de pasajeros en aeropuertos, 2007-2016"/>
    <hyperlink ref="A131" location="'102'!A2" display="101 - Movimiento de pasajeros en los principales aeropuertos, 2016"/>
    <hyperlink ref="A132" location="'103'!A2" display="103 - Mercancías manipuladas en puertos, 2006-2015"/>
    <hyperlink ref="A133" location="'104'!A2" display="104 - Muertes en accidentes de circulación, 2015"/>
    <hyperlink ref="A134" location="'105'!A2" display="105 - Víctimas1 de accidentes de circulación por 1000 habitantes, 2015"/>
    <hyperlink ref="A137" location="'106'!A2" display="106 - Crecimiento del número de camas en establecimientos hoteleros, 2007-2016"/>
    <hyperlink ref="A138" location="'107'!A2" display="107 - Pernoctaciones en establecimientos hoteleros, 2015-2016"/>
    <hyperlink ref="A139" location="'108'!A2" display="108 - Grado de ocupación de camas en establecimientos hoteleros, 2016"/>
    <hyperlink ref="A140" location="'109'!A2" display="109 - Principales nacionalidades de procedencia de turistas no residentes1, 2016"/>
    <hyperlink ref="A141" location="'110'!A2" display="110 - Pernoctaciones de no residentes en establecimientos hoteleros1, 2007-2016"/>
    <hyperlink ref="A142" location="'111'!A2" display="111 - Intensidad turística, 2016"/>
    <hyperlink ref="A143" location="'112'!A2" display="112 - Grado de ocupación por plazas en establecimientos hoteleros, 2016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/>
  <dimension ref="A1:G40"/>
  <sheetViews>
    <sheetView showGridLines="0" workbookViewId="0">
      <selection sqref="A1:H1"/>
    </sheetView>
  </sheetViews>
  <sheetFormatPr defaultColWidth="10" defaultRowHeight="12.75"/>
  <cols>
    <col min="1" max="1" width="12.140625" style="17" customWidth="1"/>
    <col min="2" max="2" width="14.42578125" style="17" customWidth="1"/>
    <col min="3" max="3" width="9.7109375" style="93" customWidth="1"/>
    <col min="4" max="4" width="14.42578125" style="18" customWidth="1"/>
    <col min="5" max="5" width="14.42578125" style="17" customWidth="1"/>
    <col min="6" max="6" width="10.28515625" style="22" customWidth="1"/>
    <col min="7" max="7" width="10" customWidth="1"/>
  </cols>
  <sheetData>
    <row r="1" spans="1:7">
      <c r="A1" s="251" t="s">
        <v>551</v>
      </c>
      <c r="C1" s="466"/>
      <c r="F1" s="18"/>
      <c r="G1" s="17"/>
    </row>
    <row r="2" spans="1:7">
      <c r="A2" s="252" t="s">
        <v>552</v>
      </c>
      <c r="C2" s="466"/>
      <c r="F2" s="18"/>
      <c r="G2" s="17"/>
    </row>
    <row r="3" spans="1:7" s="91" customFormat="1">
      <c r="A3" s="17"/>
      <c r="B3" s="535"/>
      <c r="C3" s="113"/>
      <c r="D3" s="18"/>
      <c r="E3" s="535"/>
      <c r="F3" s="18"/>
      <c r="G3" s="17"/>
    </row>
    <row r="4" spans="1:7" s="91" customFormat="1" ht="13.5" customHeight="1">
      <c r="A4" s="715" t="s">
        <v>321</v>
      </c>
      <c r="B4" s="716"/>
      <c r="C4" s="230"/>
      <c r="D4" s="713" t="s">
        <v>322</v>
      </c>
      <c r="E4" s="714"/>
      <c r="F4" s="18"/>
      <c r="G4" s="17"/>
    </row>
    <row r="5" spans="1:7" s="91" customFormat="1" ht="11.25" customHeight="1">
      <c r="A5" s="253"/>
      <c r="B5" s="254" t="s">
        <v>323</v>
      </c>
      <c r="C5" s="467"/>
      <c r="D5" s="717" t="s">
        <v>324</v>
      </c>
      <c r="E5" s="718"/>
      <c r="F5" s="18"/>
      <c r="G5" s="17"/>
    </row>
    <row r="6" spans="1:7" s="91" customFormat="1">
      <c r="A6" s="330" t="s">
        <v>304</v>
      </c>
      <c r="B6" s="256">
        <v>77.900000000000006</v>
      </c>
      <c r="C6" s="23" t="s">
        <v>382</v>
      </c>
      <c r="D6" s="330" t="s">
        <v>304</v>
      </c>
      <c r="E6" s="256">
        <v>83.3</v>
      </c>
      <c r="F6" s="23" t="s">
        <v>382</v>
      </c>
      <c r="G6" s="17"/>
    </row>
    <row r="7" spans="1:7" ht="14.25">
      <c r="A7" s="51" t="s">
        <v>54</v>
      </c>
      <c r="B7" s="39">
        <v>80.400000000000006</v>
      </c>
      <c r="C7" s="94"/>
      <c r="D7" s="46" t="s">
        <v>37</v>
      </c>
      <c r="E7" s="61">
        <v>85.7</v>
      </c>
      <c r="F7" s="23"/>
      <c r="G7" s="17"/>
    </row>
    <row r="8" spans="1:7" ht="14.25">
      <c r="A8" s="51" t="s">
        <v>40</v>
      </c>
      <c r="B8" s="39">
        <v>80.3</v>
      </c>
      <c r="C8" s="94"/>
      <c r="D8" s="51" t="s">
        <v>38</v>
      </c>
      <c r="E8" s="60">
        <v>85.5</v>
      </c>
      <c r="F8" s="94" t="s">
        <v>424</v>
      </c>
      <c r="G8" s="17"/>
    </row>
    <row r="9" spans="1:7" ht="14.25">
      <c r="A9" s="46" t="s">
        <v>37</v>
      </c>
      <c r="B9" s="61">
        <v>80.099999999999994</v>
      </c>
      <c r="C9" s="94"/>
      <c r="D9" s="51" t="s">
        <v>40</v>
      </c>
      <c r="E9" s="60">
        <v>84.9</v>
      </c>
      <c r="F9" s="18"/>
      <c r="G9" s="17"/>
    </row>
    <row r="10" spans="1:7" ht="14.25">
      <c r="A10" s="51" t="s">
        <v>44</v>
      </c>
      <c r="B10" s="60">
        <v>80</v>
      </c>
      <c r="C10" s="94"/>
      <c r="D10" s="51" t="s">
        <v>44</v>
      </c>
      <c r="E10" s="60">
        <v>84.7</v>
      </c>
      <c r="F10" s="18"/>
      <c r="G10" s="17"/>
    </row>
    <row r="11" spans="1:7" ht="14.25">
      <c r="A11" s="51" t="s">
        <v>41</v>
      </c>
      <c r="B11" s="60">
        <v>79.900000000000006</v>
      </c>
      <c r="C11" s="94"/>
      <c r="D11" s="51" t="s">
        <v>53</v>
      </c>
      <c r="E11" s="60">
        <v>84.4</v>
      </c>
      <c r="F11" s="18"/>
      <c r="G11" s="17"/>
    </row>
    <row r="12" spans="1:7" ht="15">
      <c r="A12" s="51" t="s">
        <v>47</v>
      </c>
      <c r="B12" s="60">
        <v>79.900000000000006</v>
      </c>
      <c r="C12" s="94"/>
      <c r="D12" s="46" t="s">
        <v>50</v>
      </c>
      <c r="E12" s="61">
        <v>84.3</v>
      </c>
      <c r="F12" s="571"/>
      <c r="G12" s="17"/>
    </row>
    <row r="13" spans="1:7" ht="14.25">
      <c r="A13" s="51" t="s">
        <v>46</v>
      </c>
      <c r="B13" s="60">
        <v>79.7</v>
      </c>
      <c r="C13" s="94"/>
      <c r="D13" s="51" t="s">
        <v>54</v>
      </c>
      <c r="E13" s="60">
        <v>84.1</v>
      </c>
      <c r="F13" s="18"/>
      <c r="G13" s="17"/>
    </row>
    <row r="14" spans="1:7">
      <c r="A14" s="51" t="s">
        <v>39</v>
      </c>
      <c r="B14" s="60">
        <v>79.599999999999994</v>
      </c>
      <c r="C14" s="468" t="s">
        <v>165</v>
      </c>
      <c r="D14" s="51" t="s">
        <v>46</v>
      </c>
      <c r="E14" s="60">
        <v>84</v>
      </c>
      <c r="F14" s="18"/>
      <c r="G14" s="17"/>
    </row>
    <row r="15" spans="1:7">
      <c r="A15" s="51" t="s">
        <v>38</v>
      </c>
      <c r="B15" s="60">
        <v>79.2</v>
      </c>
      <c r="C15" s="18" t="s">
        <v>424</v>
      </c>
      <c r="D15" s="51" t="s">
        <v>51</v>
      </c>
      <c r="E15" s="60">
        <v>83.9</v>
      </c>
      <c r="F15" s="18"/>
      <c r="G15" s="17"/>
    </row>
    <row r="16" spans="1:7">
      <c r="A16" s="51" t="s">
        <v>55</v>
      </c>
      <c r="B16" s="60">
        <v>79.2</v>
      </c>
      <c r="C16" s="468" t="s">
        <v>162</v>
      </c>
      <c r="D16" s="51" t="s">
        <v>48</v>
      </c>
      <c r="E16" s="60">
        <v>83.7</v>
      </c>
      <c r="F16" s="18"/>
      <c r="G16" s="17"/>
    </row>
    <row r="17" spans="1:7" ht="14.25">
      <c r="A17" s="51" t="s">
        <v>48</v>
      </c>
      <c r="B17" s="60">
        <v>78.8</v>
      </c>
      <c r="C17" s="94"/>
      <c r="D17" s="51" t="s">
        <v>41</v>
      </c>
      <c r="E17" s="60">
        <v>83.7</v>
      </c>
      <c r="F17" s="18"/>
      <c r="G17" s="17"/>
    </row>
    <row r="18" spans="1:7" ht="14.25">
      <c r="A18" s="51" t="s">
        <v>34</v>
      </c>
      <c r="B18" s="60">
        <v>78.8</v>
      </c>
      <c r="C18" s="94"/>
      <c r="D18" s="51" t="s">
        <v>276</v>
      </c>
      <c r="E18" s="60">
        <v>83.7</v>
      </c>
      <c r="F18" s="18"/>
      <c r="G18" s="17"/>
    </row>
    <row r="19" spans="1:7">
      <c r="A19" s="51" t="s">
        <v>32</v>
      </c>
      <c r="B19" s="60">
        <v>78.7</v>
      </c>
      <c r="C19" s="18"/>
      <c r="D19" s="51" t="s">
        <v>32</v>
      </c>
      <c r="E19" s="60">
        <v>83.4</v>
      </c>
      <c r="F19" s="18"/>
      <c r="G19" s="17"/>
    </row>
    <row r="20" spans="1:7" ht="14.25">
      <c r="A20" s="51" t="s">
        <v>53</v>
      </c>
      <c r="B20" s="60">
        <v>78.7</v>
      </c>
      <c r="C20" s="94"/>
      <c r="D20" s="51" t="s">
        <v>39</v>
      </c>
      <c r="E20" s="60">
        <v>83.4</v>
      </c>
      <c r="F20" s="18" t="s">
        <v>165</v>
      </c>
      <c r="G20" s="17"/>
    </row>
    <row r="21" spans="1:7" ht="14.25">
      <c r="A21" s="51" t="s">
        <v>276</v>
      </c>
      <c r="B21" s="60">
        <v>78.5</v>
      </c>
      <c r="C21" s="94"/>
      <c r="D21" s="51" t="s">
        <v>47</v>
      </c>
      <c r="E21" s="60">
        <v>83.2</v>
      </c>
      <c r="F21" s="94"/>
      <c r="G21" s="17"/>
    </row>
    <row r="22" spans="1:7" ht="14.25">
      <c r="A22" s="51" t="s">
        <v>35</v>
      </c>
      <c r="B22" s="60">
        <v>78.3</v>
      </c>
      <c r="C22" s="94"/>
      <c r="D22" s="51" t="s">
        <v>35</v>
      </c>
      <c r="E22" s="60">
        <v>83.1</v>
      </c>
      <c r="F22" s="18"/>
      <c r="G22" s="17"/>
    </row>
    <row r="23" spans="1:7" ht="14.25">
      <c r="A23" s="46" t="s">
        <v>50</v>
      </c>
      <c r="B23" s="260">
        <v>78.099999999999994</v>
      </c>
      <c r="C23" s="94"/>
      <c r="D23" s="51" t="s">
        <v>55</v>
      </c>
      <c r="E23" s="60">
        <v>82.8</v>
      </c>
      <c r="F23" s="572" t="s">
        <v>162</v>
      </c>
      <c r="G23" s="17"/>
    </row>
    <row r="24" spans="1:7" ht="14.25">
      <c r="A24" s="51" t="s">
        <v>51</v>
      </c>
      <c r="B24" s="60">
        <v>77.8</v>
      </c>
      <c r="C24" s="94"/>
      <c r="D24" s="51" t="s">
        <v>34</v>
      </c>
      <c r="E24" s="60">
        <v>82.7</v>
      </c>
      <c r="F24" s="18"/>
      <c r="G24" s="17"/>
    </row>
    <row r="25" spans="1:7" ht="14.25">
      <c r="A25" s="51" t="s">
        <v>33</v>
      </c>
      <c r="B25" s="60">
        <v>75.7</v>
      </c>
      <c r="C25" s="94"/>
      <c r="D25" s="51" t="s">
        <v>36</v>
      </c>
      <c r="E25" s="60">
        <v>82.2</v>
      </c>
      <c r="F25" s="18" t="s">
        <v>191</v>
      </c>
      <c r="G25" s="17"/>
    </row>
    <row r="26" spans="1:7" ht="14.25">
      <c r="A26" s="51" t="s">
        <v>310</v>
      </c>
      <c r="B26" s="60">
        <v>74.400000000000006</v>
      </c>
      <c r="C26" s="94"/>
      <c r="D26" s="51" t="s">
        <v>33</v>
      </c>
      <c r="E26" s="60">
        <v>81.599999999999994</v>
      </c>
      <c r="F26" s="18"/>
      <c r="G26" s="17"/>
    </row>
    <row r="27" spans="1:7" ht="14.25">
      <c r="A27" s="51" t="s">
        <v>49</v>
      </c>
      <c r="B27" s="60">
        <v>73.5</v>
      </c>
      <c r="C27" s="94"/>
      <c r="D27" s="51" t="s">
        <v>49</v>
      </c>
      <c r="E27" s="60">
        <v>81.599999999999994</v>
      </c>
      <c r="F27" s="18"/>
      <c r="G27" s="17"/>
    </row>
    <row r="28" spans="1:7">
      <c r="A28" s="51" t="s">
        <v>36</v>
      </c>
      <c r="B28" s="60">
        <v>73.2</v>
      </c>
      <c r="C28" s="18" t="s">
        <v>191</v>
      </c>
      <c r="D28" s="51" t="s">
        <v>310</v>
      </c>
      <c r="E28" s="60">
        <v>80.5</v>
      </c>
      <c r="F28" s="18"/>
      <c r="G28" s="17"/>
    </row>
    <row r="29" spans="1:7">
      <c r="A29" s="51" t="s">
        <v>52</v>
      </c>
      <c r="B29" s="60">
        <v>73.099999999999994</v>
      </c>
      <c r="C29" s="18"/>
      <c r="D29" s="51" t="s">
        <v>52</v>
      </c>
      <c r="E29" s="60">
        <v>80.2</v>
      </c>
      <c r="F29" s="18"/>
      <c r="G29" s="17"/>
    </row>
    <row r="30" spans="1:7">
      <c r="A30" s="51" t="s">
        <v>45</v>
      </c>
      <c r="B30" s="60">
        <v>72.3</v>
      </c>
      <c r="C30" s="18"/>
      <c r="D30" s="51" t="s">
        <v>43</v>
      </c>
      <c r="E30" s="60">
        <v>79.7</v>
      </c>
      <c r="F30" s="18"/>
      <c r="G30" s="17"/>
    </row>
    <row r="31" spans="1:7">
      <c r="A31" s="51" t="s">
        <v>127</v>
      </c>
      <c r="B31" s="60">
        <v>71.5</v>
      </c>
      <c r="C31" s="468" t="s">
        <v>162</v>
      </c>
      <c r="D31" s="51" t="s">
        <v>42</v>
      </c>
      <c r="E31" s="60">
        <v>79.5</v>
      </c>
      <c r="F31" s="18"/>
      <c r="G31" s="17"/>
    </row>
    <row r="32" spans="1:7">
      <c r="A32" s="51" t="s">
        <v>128</v>
      </c>
      <c r="B32" s="60">
        <v>71.2</v>
      </c>
      <c r="C32" s="18"/>
      <c r="D32" s="51" t="s">
        <v>45</v>
      </c>
      <c r="E32" s="60">
        <v>79</v>
      </c>
      <c r="F32" s="18"/>
      <c r="G32" s="17"/>
    </row>
    <row r="33" spans="1:7" ht="14.25" customHeight="1">
      <c r="A33" s="51" t="s">
        <v>42</v>
      </c>
      <c r="B33" s="60">
        <v>69.7</v>
      </c>
      <c r="C33" s="94"/>
      <c r="D33" s="51" t="s">
        <v>127</v>
      </c>
      <c r="E33" s="60">
        <v>78.7</v>
      </c>
      <c r="F33" s="572" t="s">
        <v>162</v>
      </c>
      <c r="G33" s="17"/>
    </row>
    <row r="34" spans="1:7" ht="14.25" customHeight="1">
      <c r="A34" s="52" t="s">
        <v>43</v>
      </c>
      <c r="B34" s="410">
        <v>69.2</v>
      </c>
      <c r="C34" s="94"/>
      <c r="D34" s="52" t="s">
        <v>128</v>
      </c>
      <c r="E34" s="469">
        <v>78.2</v>
      </c>
      <c r="F34" s="18"/>
      <c r="G34" s="17"/>
    </row>
    <row r="35" spans="1:7" s="20" customFormat="1" ht="12">
      <c r="A35" s="19" t="s">
        <v>308</v>
      </c>
      <c r="B35" s="19"/>
      <c r="C35" s="166"/>
      <c r="D35" s="19"/>
      <c r="E35" s="19"/>
      <c r="F35" s="19"/>
      <c r="G35" s="19"/>
    </row>
    <row r="36" spans="1:7" s="20" customFormat="1">
      <c r="A36" s="19" t="s">
        <v>332</v>
      </c>
      <c r="B36" s="17"/>
      <c r="C36" s="17"/>
      <c r="D36" s="19"/>
      <c r="E36" s="19"/>
      <c r="F36" s="19"/>
      <c r="G36" s="19"/>
    </row>
    <row r="37" spans="1:7">
      <c r="A37" s="19" t="s">
        <v>334</v>
      </c>
      <c r="C37" s="17"/>
      <c r="F37" s="18"/>
      <c r="G37" s="17"/>
    </row>
    <row r="38" spans="1:7">
      <c r="A38" s="19" t="s">
        <v>335</v>
      </c>
      <c r="C38" s="17"/>
      <c r="D38" s="45"/>
      <c r="F38" s="18"/>
      <c r="G38" s="17"/>
    </row>
    <row r="39" spans="1:7">
      <c r="F39" s="18"/>
      <c r="G39" s="17"/>
    </row>
    <row r="40" spans="1:7">
      <c r="F40" s="18"/>
      <c r="G40" s="17"/>
    </row>
  </sheetData>
  <mergeCells count="3">
    <mergeCell ref="D4:E4"/>
    <mergeCell ref="A4:B4"/>
    <mergeCell ref="D5:E5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2"/>
  <dimension ref="A1:I39"/>
  <sheetViews>
    <sheetView showGridLines="0" workbookViewId="0">
      <selection sqref="A1:H1"/>
    </sheetView>
  </sheetViews>
  <sheetFormatPr defaultColWidth="10" defaultRowHeight="12.75"/>
  <cols>
    <col min="1" max="1" width="12.140625" style="17" customWidth="1"/>
    <col min="2" max="2" width="14.42578125" style="17" customWidth="1"/>
    <col min="3" max="3" width="8.7109375" style="17" customWidth="1"/>
    <col min="4" max="4" width="14.42578125" style="18" customWidth="1"/>
    <col min="5" max="5" width="14.42578125" style="17" customWidth="1"/>
    <col min="6" max="6" width="10.28515625" style="18" customWidth="1"/>
    <col min="7" max="7" width="10" customWidth="1"/>
  </cols>
  <sheetData>
    <row r="1" spans="1:9">
      <c r="A1" s="251" t="s">
        <v>553</v>
      </c>
      <c r="C1" s="159"/>
    </row>
    <row r="2" spans="1:9">
      <c r="A2" s="252" t="s">
        <v>554</v>
      </c>
      <c r="C2" s="159"/>
    </row>
    <row r="3" spans="1:9" s="91" customFormat="1">
      <c r="A3" s="17"/>
      <c r="B3" s="535"/>
      <c r="C3" s="535"/>
      <c r="D3" s="18"/>
      <c r="E3" s="535"/>
      <c r="F3" s="18"/>
    </row>
    <row r="4" spans="1:9" s="91" customFormat="1" ht="13.5" customHeight="1">
      <c r="A4" s="715" t="s">
        <v>321</v>
      </c>
      <c r="B4" s="716"/>
      <c r="C4" s="84"/>
      <c r="D4" s="713" t="s">
        <v>322</v>
      </c>
      <c r="E4" s="714"/>
      <c r="F4" s="18"/>
    </row>
    <row r="5" spans="1:9" s="91" customFormat="1" ht="11.25" customHeight="1">
      <c r="A5" s="257"/>
      <c r="B5" s="258" t="s">
        <v>323</v>
      </c>
      <c r="C5" s="255"/>
      <c r="D5" s="719" t="s">
        <v>324</v>
      </c>
      <c r="E5" s="720"/>
      <c r="F5" s="18"/>
    </row>
    <row r="6" spans="1:9" s="91" customFormat="1">
      <c r="A6" s="318" t="s">
        <v>304</v>
      </c>
      <c r="B6" s="259">
        <v>17.899999999999999</v>
      </c>
      <c r="C6" s="23" t="s">
        <v>382</v>
      </c>
      <c r="D6" s="318" t="s">
        <v>304</v>
      </c>
      <c r="E6" s="259">
        <v>21.2</v>
      </c>
      <c r="F6" s="23" t="s">
        <v>382</v>
      </c>
    </row>
    <row r="7" spans="1:9">
      <c r="A7" s="51" t="s">
        <v>38</v>
      </c>
      <c r="B7" s="60">
        <v>19.399999999999999</v>
      </c>
      <c r="C7" s="18" t="s">
        <v>424</v>
      </c>
      <c r="D7" s="51" t="s">
        <v>38</v>
      </c>
      <c r="E7" s="60">
        <v>23.5</v>
      </c>
      <c r="F7" s="18" t="s">
        <v>424</v>
      </c>
    </row>
    <row r="8" spans="1:9">
      <c r="A8" s="46" t="s">
        <v>37</v>
      </c>
      <c r="B8" s="61">
        <v>19</v>
      </c>
      <c r="C8" s="36"/>
      <c r="D8" s="46" t="s">
        <v>37</v>
      </c>
      <c r="E8" s="61">
        <v>23</v>
      </c>
      <c r="F8" s="23"/>
    </row>
    <row r="9" spans="1:9">
      <c r="A9" s="51" t="s">
        <v>40</v>
      </c>
      <c r="B9" s="39">
        <v>18.899999999999999</v>
      </c>
      <c r="C9" s="18"/>
      <c r="D9" s="51" t="s">
        <v>40</v>
      </c>
      <c r="E9" s="60">
        <v>22.2</v>
      </c>
    </row>
    <row r="10" spans="1:9" ht="14.25">
      <c r="A10" s="51" t="s">
        <v>44</v>
      </c>
      <c r="B10" s="39">
        <v>18.899999999999999</v>
      </c>
      <c r="C10" s="35"/>
      <c r="D10" s="51" t="s">
        <v>53</v>
      </c>
      <c r="E10" s="60">
        <v>21.9</v>
      </c>
      <c r="I10" s="249" t="s">
        <v>271</v>
      </c>
    </row>
    <row r="11" spans="1:9">
      <c r="A11" s="51" t="s">
        <v>54</v>
      </c>
      <c r="B11" s="60">
        <v>18.899999999999999</v>
      </c>
      <c r="C11" s="35"/>
      <c r="D11" s="51" t="s">
        <v>44</v>
      </c>
      <c r="E11" s="60">
        <v>21.8</v>
      </c>
    </row>
    <row r="12" spans="1:9">
      <c r="A12" s="51" t="s">
        <v>46</v>
      </c>
      <c r="B12" s="60">
        <v>18.7</v>
      </c>
      <c r="C12" s="35"/>
      <c r="D12" s="46" t="s">
        <v>50</v>
      </c>
      <c r="E12" s="61">
        <v>21.7</v>
      </c>
      <c r="F12" s="365"/>
    </row>
    <row r="13" spans="1:9">
      <c r="A13" s="51" t="s">
        <v>55</v>
      </c>
      <c r="B13" s="60">
        <v>18.600000000000001</v>
      </c>
      <c r="C13" s="365" t="s">
        <v>162</v>
      </c>
      <c r="D13" s="51" t="s">
        <v>46</v>
      </c>
      <c r="E13" s="60">
        <v>21.6</v>
      </c>
    </row>
    <row r="14" spans="1:9">
      <c r="A14" s="51" t="s">
        <v>276</v>
      </c>
      <c r="B14" s="60">
        <v>18.5</v>
      </c>
      <c r="C14" s="35"/>
      <c r="D14" s="51" t="s">
        <v>32</v>
      </c>
      <c r="E14" s="60">
        <v>21.5</v>
      </c>
    </row>
    <row r="15" spans="1:9">
      <c r="A15" s="51" t="s">
        <v>41</v>
      </c>
      <c r="B15" s="60">
        <v>18.399999999999999</v>
      </c>
      <c r="C15" s="18"/>
      <c r="D15" s="51" t="s">
        <v>54</v>
      </c>
      <c r="E15" s="60">
        <v>21.5</v>
      </c>
    </row>
    <row r="16" spans="1:9" ht="14.25">
      <c r="A16" s="51" t="s">
        <v>39</v>
      </c>
      <c r="B16" s="60">
        <v>18.399999999999999</v>
      </c>
      <c r="C16" s="35" t="s">
        <v>165</v>
      </c>
      <c r="D16" s="51" t="s">
        <v>51</v>
      </c>
      <c r="E16" s="60">
        <v>21.4</v>
      </c>
      <c r="G16" s="249" t="s">
        <v>271</v>
      </c>
    </row>
    <row r="17" spans="1:7">
      <c r="A17" s="51" t="s">
        <v>47</v>
      </c>
      <c r="B17" s="60">
        <v>18.399999999999999</v>
      </c>
      <c r="C17" s="35"/>
      <c r="D17" s="51" t="s">
        <v>48</v>
      </c>
      <c r="E17" s="60">
        <v>21.3</v>
      </c>
      <c r="G17" t="s">
        <v>271</v>
      </c>
    </row>
    <row r="18" spans="1:7" ht="14.25">
      <c r="A18" s="51" t="s">
        <v>53</v>
      </c>
      <c r="B18" s="60">
        <v>18.3</v>
      </c>
      <c r="C18" s="45"/>
      <c r="D18" s="51" t="s">
        <v>276</v>
      </c>
      <c r="E18" s="60">
        <v>21.3</v>
      </c>
      <c r="G18" s="249" t="s">
        <v>271</v>
      </c>
    </row>
    <row r="19" spans="1:7">
      <c r="A19" s="51" t="s">
        <v>32</v>
      </c>
      <c r="B19" s="60">
        <v>18.2</v>
      </c>
      <c r="C19" s="18"/>
      <c r="D19" s="51" t="s">
        <v>47</v>
      </c>
      <c r="E19" s="60">
        <v>21.1</v>
      </c>
      <c r="G19" t="s">
        <v>271</v>
      </c>
    </row>
    <row r="20" spans="1:7">
      <c r="A20" s="51" t="s">
        <v>48</v>
      </c>
      <c r="B20" s="60">
        <v>18.100000000000001</v>
      </c>
      <c r="C20" s="45"/>
      <c r="D20" s="51" t="s">
        <v>35</v>
      </c>
      <c r="E20" s="60">
        <v>21</v>
      </c>
    </row>
    <row r="21" spans="1:7">
      <c r="A21" s="51" t="s">
        <v>34</v>
      </c>
      <c r="B21" s="60">
        <v>18</v>
      </c>
      <c r="C21" s="35"/>
      <c r="D21" s="51" t="s">
        <v>39</v>
      </c>
      <c r="E21" s="60">
        <v>21</v>
      </c>
      <c r="F21" s="18" t="s">
        <v>165</v>
      </c>
    </row>
    <row r="22" spans="1:7">
      <c r="A22" s="46" t="s">
        <v>50</v>
      </c>
      <c r="B22" s="260">
        <v>18</v>
      </c>
      <c r="C22" s="35"/>
      <c r="D22" s="51" t="s">
        <v>41</v>
      </c>
      <c r="E22" s="60">
        <v>20.8</v>
      </c>
      <c r="F22" s="365"/>
      <c r="G22" t="s">
        <v>427</v>
      </c>
    </row>
    <row r="23" spans="1:7">
      <c r="A23" s="51" t="s">
        <v>35</v>
      </c>
      <c r="B23" s="60">
        <v>17.899999999999999</v>
      </c>
      <c r="C23" s="365"/>
      <c r="D23" s="51" t="s">
        <v>55</v>
      </c>
      <c r="E23" s="60">
        <v>20.8</v>
      </c>
      <c r="F23" s="45" t="s">
        <v>162</v>
      </c>
    </row>
    <row r="24" spans="1:7">
      <c r="A24" s="51" t="s">
        <v>51</v>
      </c>
      <c r="B24" s="60">
        <v>17.600000000000001</v>
      </c>
      <c r="C24" s="35"/>
      <c r="D24" s="51" t="s">
        <v>34</v>
      </c>
      <c r="E24" s="60">
        <v>20.7</v>
      </c>
    </row>
    <row r="25" spans="1:7">
      <c r="A25" s="51" t="s">
        <v>33</v>
      </c>
      <c r="B25" s="60">
        <v>15.9</v>
      </c>
      <c r="C25" s="18"/>
      <c r="D25" s="51" t="s">
        <v>36</v>
      </c>
      <c r="E25" s="60">
        <v>20.7</v>
      </c>
      <c r="F25" s="18" t="s">
        <v>191</v>
      </c>
    </row>
    <row r="26" spans="1:7">
      <c r="A26" s="51" t="s">
        <v>49</v>
      </c>
      <c r="B26" s="60">
        <v>15.7</v>
      </c>
      <c r="C26" s="18"/>
      <c r="D26" s="51" t="s">
        <v>49</v>
      </c>
      <c r="E26" s="60">
        <v>20.100000000000001</v>
      </c>
    </row>
    <row r="27" spans="1:7">
      <c r="A27" s="51" t="s">
        <v>36</v>
      </c>
      <c r="B27" s="60">
        <v>15.5</v>
      </c>
      <c r="C27" s="18" t="s">
        <v>191</v>
      </c>
      <c r="D27" s="51" t="s">
        <v>33</v>
      </c>
      <c r="E27" s="60">
        <v>19.399999999999999</v>
      </c>
    </row>
    <row r="28" spans="1:7">
      <c r="A28" s="51" t="s">
        <v>310</v>
      </c>
      <c r="B28" s="60">
        <v>15.2</v>
      </c>
      <c r="C28" s="18"/>
      <c r="D28" s="51" t="s">
        <v>43</v>
      </c>
      <c r="E28" s="60">
        <v>19.2</v>
      </c>
    </row>
    <row r="29" spans="1:7">
      <c r="A29" s="51" t="s">
        <v>52</v>
      </c>
      <c r="B29" s="60">
        <v>15</v>
      </c>
      <c r="C29" s="35"/>
      <c r="D29" s="51" t="s">
        <v>42</v>
      </c>
      <c r="E29" s="60">
        <v>18.899999999999999</v>
      </c>
    </row>
    <row r="30" spans="1:7">
      <c r="A30" s="51" t="s">
        <v>45</v>
      </c>
      <c r="B30" s="60">
        <v>14.5</v>
      </c>
      <c r="C30" s="365"/>
      <c r="D30" s="51" t="s">
        <v>52</v>
      </c>
      <c r="E30" s="60">
        <v>18.8</v>
      </c>
    </row>
    <row r="31" spans="1:7">
      <c r="A31" s="51" t="s">
        <v>127</v>
      </c>
      <c r="B31" s="60">
        <v>14.5</v>
      </c>
      <c r="C31" s="18" t="s">
        <v>162</v>
      </c>
      <c r="D31" s="51" t="s">
        <v>310</v>
      </c>
      <c r="E31" s="60">
        <v>18.7</v>
      </c>
    </row>
    <row r="32" spans="1:7" ht="14.25">
      <c r="A32" s="51" t="s">
        <v>42</v>
      </c>
      <c r="B32" s="60">
        <v>14.2</v>
      </c>
      <c r="C32" s="94"/>
      <c r="D32" s="51" t="s">
        <v>45</v>
      </c>
      <c r="E32" s="60">
        <v>18.2</v>
      </c>
    </row>
    <row r="33" spans="1:6" ht="14.25" customHeight="1">
      <c r="A33" s="51" t="s">
        <v>43</v>
      </c>
      <c r="B33" s="60">
        <v>14.1</v>
      </c>
      <c r="C33" s="18"/>
      <c r="D33" s="51" t="s">
        <v>127</v>
      </c>
      <c r="E33" s="60">
        <v>18</v>
      </c>
      <c r="F33" s="365" t="s">
        <v>162</v>
      </c>
    </row>
    <row r="34" spans="1:6" ht="14.25" customHeight="1">
      <c r="A34" s="185" t="s">
        <v>128</v>
      </c>
      <c r="B34" s="182">
        <v>14</v>
      </c>
      <c r="C34" s="18"/>
      <c r="D34" s="185" t="s">
        <v>128</v>
      </c>
      <c r="E34" s="182">
        <v>17.600000000000001</v>
      </c>
    </row>
    <row r="35" spans="1:6" s="20" customFormat="1" ht="12">
      <c r="A35" s="19" t="s">
        <v>308</v>
      </c>
      <c r="B35" s="62"/>
      <c r="C35" s="19"/>
      <c r="D35" s="19"/>
      <c r="E35" s="19"/>
      <c r="F35" s="19"/>
    </row>
    <row r="36" spans="1:6" s="20" customFormat="1">
      <c r="A36" s="19" t="s">
        <v>332</v>
      </c>
      <c r="B36" s="17"/>
      <c r="C36" s="17"/>
      <c r="D36" s="19"/>
      <c r="E36" s="19"/>
      <c r="F36" s="19"/>
    </row>
    <row r="37" spans="1:6">
      <c r="A37" s="19" t="s">
        <v>334</v>
      </c>
    </row>
    <row r="38" spans="1:6">
      <c r="A38" s="19" t="s">
        <v>335</v>
      </c>
      <c r="D38" s="45"/>
    </row>
    <row r="39" spans="1:6">
      <c r="D39" s="18" t="s">
        <v>428</v>
      </c>
    </row>
  </sheetData>
  <mergeCells count="3">
    <mergeCell ref="A4:B4"/>
    <mergeCell ref="D4:E4"/>
    <mergeCell ref="D5:E5"/>
  </mergeCells>
  <phoneticPr fontId="2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9"/>
  <dimension ref="A1:E28"/>
  <sheetViews>
    <sheetView showGridLines="0" workbookViewId="0">
      <selection sqref="A1:H1"/>
    </sheetView>
  </sheetViews>
  <sheetFormatPr defaultColWidth="10" defaultRowHeight="12.75"/>
  <cols>
    <col min="1" max="2" width="10.28515625" style="17" customWidth="1"/>
    <col min="3" max="3" width="11.85546875" style="17" bestFit="1" customWidth="1"/>
    <col min="4" max="5" width="10.28515625" style="17" customWidth="1"/>
  </cols>
  <sheetData>
    <row r="1" spans="1:5">
      <c r="A1" s="23" t="s">
        <v>556</v>
      </c>
    </row>
    <row r="2" spans="1:5">
      <c r="A2" s="53" t="s">
        <v>835</v>
      </c>
    </row>
    <row r="3" spans="1:5">
      <c r="A3" s="53"/>
    </row>
    <row r="4" spans="1:5">
      <c r="E4" s="96" t="s">
        <v>24</v>
      </c>
    </row>
    <row r="5" spans="1:5" ht="14.25">
      <c r="A5" s="382" t="s">
        <v>425</v>
      </c>
      <c r="B5" s="721" t="s">
        <v>270</v>
      </c>
      <c r="C5" s="721"/>
      <c r="D5" s="722" t="s">
        <v>274</v>
      </c>
      <c r="E5" s="722"/>
    </row>
    <row r="6" spans="1:5">
      <c r="A6" s="465" t="s">
        <v>426</v>
      </c>
      <c r="B6" s="294" t="s">
        <v>157</v>
      </c>
      <c r="C6" s="294" t="s">
        <v>158</v>
      </c>
      <c r="D6" s="73" t="s">
        <v>155</v>
      </c>
      <c r="E6" s="73" t="s">
        <v>156</v>
      </c>
    </row>
    <row r="7" spans="1:5">
      <c r="A7" s="381">
        <v>2007</v>
      </c>
      <c r="B7" s="573">
        <v>9.6999999999999993</v>
      </c>
      <c r="C7" s="574">
        <v>9.8000000000000007</v>
      </c>
      <c r="D7" s="574">
        <v>10.9</v>
      </c>
      <c r="E7" s="650">
        <v>8.5</v>
      </c>
    </row>
    <row r="8" spans="1:5">
      <c r="A8" s="651">
        <v>2008</v>
      </c>
      <c r="B8" s="574">
        <v>9.9</v>
      </c>
      <c r="C8" s="574">
        <v>9.9</v>
      </c>
      <c r="D8" s="574">
        <v>11.3</v>
      </c>
      <c r="E8" s="574">
        <v>8.4</v>
      </c>
    </row>
    <row r="9" spans="1:5">
      <c r="A9" s="651">
        <v>2009</v>
      </c>
      <c r="B9" s="573">
        <v>9.4</v>
      </c>
      <c r="C9" s="574">
        <v>9.9</v>
      </c>
      <c r="D9" s="574">
        <v>10.6</v>
      </c>
      <c r="E9" s="574">
        <v>8.3000000000000007</v>
      </c>
    </row>
    <row r="10" spans="1:5">
      <c r="A10" s="651">
        <v>2010</v>
      </c>
      <c r="B10" s="573">
        <v>9.6</v>
      </c>
      <c r="C10" s="574">
        <v>10</v>
      </c>
      <c r="D10" s="574">
        <v>10.4</v>
      </c>
      <c r="E10" s="574">
        <v>8.1999999999999993</v>
      </c>
    </row>
    <row r="11" spans="1:5">
      <c r="A11" s="651">
        <v>2011</v>
      </c>
      <c r="B11" s="573">
        <v>9.1999999999999993</v>
      </c>
      <c r="C11" s="574">
        <v>9.6999999999999993</v>
      </c>
      <c r="D11" s="574">
        <v>10.1</v>
      </c>
      <c r="E11" s="574">
        <v>8.3000000000000007</v>
      </c>
    </row>
    <row r="12" spans="1:5">
      <c r="A12" s="651">
        <v>2012</v>
      </c>
      <c r="B12" s="573">
        <v>8.5</v>
      </c>
      <c r="C12" s="574">
        <v>10.199999999999999</v>
      </c>
      <c r="D12" s="574">
        <v>9.6999999999999993</v>
      </c>
      <c r="E12" s="574">
        <v>8.6</v>
      </c>
    </row>
    <row r="13" spans="1:5">
      <c r="A13" s="651">
        <v>2013</v>
      </c>
      <c r="B13" s="573">
        <v>7.9</v>
      </c>
      <c r="C13" s="574">
        <v>10.199999999999999</v>
      </c>
      <c r="D13" s="574">
        <v>9.1</v>
      </c>
      <c r="E13" s="574">
        <v>8.3000000000000007</v>
      </c>
    </row>
    <row r="14" spans="1:5">
      <c r="A14" s="651">
        <v>2014</v>
      </c>
      <c r="B14" s="573">
        <v>7.9</v>
      </c>
      <c r="C14" s="574">
        <v>10.1</v>
      </c>
      <c r="D14" s="574">
        <v>9.1999999999999993</v>
      </c>
      <c r="E14" s="574">
        <v>8.5</v>
      </c>
    </row>
    <row r="15" spans="1:5">
      <c r="A15" s="651">
        <v>2015</v>
      </c>
      <c r="B15" s="575">
        <v>8.3000000000000007</v>
      </c>
      <c r="C15" s="575">
        <v>10.5</v>
      </c>
      <c r="D15" s="576">
        <v>9</v>
      </c>
      <c r="E15" s="576">
        <v>9.1</v>
      </c>
    </row>
    <row r="16" spans="1:5">
      <c r="A16" s="652">
        <v>2016</v>
      </c>
      <c r="B16" s="577">
        <v>8.4</v>
      </c>
      <c r="C16" s="577">
        <v>10.7</v>
      </c>
      <c r="D16" s="577">
        <v>8.6999999999999993</v>
      </c>
      <c r="E16" s="577">
        <v>8.8000000000000007</v>
      </c>
    </row>
    <row r="17" spans="1:5">
      <c r="A17" s="19" t="s">
        <v>308</v>
      </c>
    </row>
    <row r="18" spans="1:5" ht="13.5">
      <c r="A18" s="450" t="s">
        <v>555</v>
      </c>
      <c r="B18" s="35"/>
      <c r="C18" s="35"/>
      <c r="D18" s="35"/>
      <c r="E18" s="35"/>
    </row>
    <row r="19" spans="1:5" ht="13.5">
      <c r="A19" s="450" t="s">
        <v>540</v>
      </c>
      <c r="B19" s="35"/>
      <c r="C19" s="35"/>
      <c r="D19" s="35"/>
      <c r="E19" s="35"/>
    </row>
    <row r="20" spans="1:5">
      <c r="A20" s="450"/>
      <c r="B20" s="35"/>
      <c r="C20" s="35"/>
      <c r="D20" s="35"/>
      <c r="E20" s="35"/>
    </row>
    <row r="21" spans="1:5">
      <c r="A21" s="35"/>
      <c r="B21" s="35"/>
      <c r="C21" s="35"/>
      <c r="D21" s="35"/>
      <c r="E21" s="35"/>
    </row>
    <row r="22" spans="1:5" s="91" customFormat="1">
      <c r="A22" s="250"/>
      <c r="B22" s="160"/>
      <c r="C22" s="160"/>
      <c r="D22" s="160"/>
      <c r="E22" s="160"/>
    </row>
    <row r="23" spans="1:5" s="91" customFormat="1">
      <c r="A23" s="17"/>
      <c r="B23" s="17"/>
      <c r="C23" s="17"/>
      <c r="D23" s="17"/>
      <c r="E23" s="17"/>
    </row>
    <row r="24" spans="1:5" s="91" customFormat="1">
      <c r="A24" s="17"/>
      <c r="B24" s="17"/>
      <c r="C24" s="17"/>
      <c r="D24" s="17"/>
      <c r="E24" s="17"/>
    </row>
    <row r="27" spans="1:5">
      <c r="A27" s="19"/>
      <c r="B27" s="19"/>
      <c r="C27" s="19"/>
      <c r="D27" s="19"/>
      <c r="E27" s="19"/>
    </row>
    <row r="28" spans="1:5" s="20" customFormat="1">
      <c r="A28" s="17"/>
      <c r="B28" s="17"/>
      <c r="C28" s="17"/>
      <c r="D28" s="17"/>
      <c r="E28" s="17"/>
    </row>
  </sheetData>
  <mergeCells count="2">
    <mergeCell ref="B5:C5"/>
    <mergeCell ref="D5:E5"/>
  </mergeCells>
  <phoneticPr fontId="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5"/>
  <dimension ref="A1:K8"/>
  <sheetViews>
    <sheetView showGridLines="0" workbookViewId="0">
      <selection sqref="A1:H1"/>
    </sheetView>
  </sheetViews>
  <sheetFormatPr defaultColWidth="10" defaultRowHeight="12.75"/>
  <sheetData>
    <row r="1" spans="1:11">
      <c r="A1" s="38" t="s">
        <v>557</v>
      </c>
    </row>
    <row r="2" spans="1:11" ht="15" customHeight="1">
      <c r="A2" s="25" t="s">
        <v>558</v>
      </c>
      <c r="C2" s="38"/>
      <c r="D2" s="38"/>
      <c r="E2" s="38"/>
      <c r="F2" s="38"/>
      <c r="G2" s="38"/>
      <c r="H2" s="38"/>
      <c r="I2" s="38"/>
      <c r="J2" s="38"/>
    </row>
    <row r="3" spans="1:11" ht="15" customHeight="1">
      <c r="A3" s="25"/>
      <c r="C3" s="38"/>
      <c r="D3" s="38"/>
      <c r="E3" s="38"/>
      <c r="F3" s="38"/>
      <c r="G3" s="38"/>
      <c r="H3" s="38"/>
      <c r="I3" s="38"/>
      <c r="J3" s="38"/>
    </row>
    <row r="4" spans="1:11">
      <c r="K4" s="181" t="s">
        <v>24</v>
      </c>
    </row>
    <row r="5" spans="1:11" s="17" customFormat="1" ht="20.25" customHeight="1">
      <c r="A5" s="349"/>
      <c r="B5" s="302">
        <v>2006</v>
      </c>
      <c r="C5" s="302">
        <v>2007</v>
      </c>
      <c r="D5" s="302">
        <v>2008</v>
      </c>
      <c r="E5" s="302">
        <v>2009</v>
      </c>
      <c r="F5" s="302">
        <v>2010</v>
      </c>
      <c r="G5" s="302">
        <v>2011</v>
      </c>
      <c r="H5" s="302">
        <v>2012</v>
      </c>
      <c r="I5" s="302">
        <v>2013</v>
      </c>
      <c r="J5" s="302">
        <v>2014</v>
      </c>
      <c r="K5" s="302">
        <v>2015</v>
      </c>
    </row>
    <row r="6" spans="1:11" s="17" customFormat="1" ht="20.25" customHeight="1">
      <c r="A6" s="350" t="s">
        <v>59</v>
      </c>
      <c r="B6" s="578">
        <v>3.3</v>
      </c>
      <c r="C6" s="578">
        <v>3.4</v>
      </c>
      <c r="D6" s="578">
        <v>3.3</v>
      </c>
      <c r="E6" s="578">
        <v>3.6</v>
      </c>
      <c r="F6" s="578">
        <v>2.5</v>
      </c>
      <c r="G6" s="578">
        <v>3.1</v>
      </c>
      <c r="H6" s="578">
        <v>3.4</v>
      </c>
      <c r="I6" s="578">
        <v>2.9</v>
      </c>
      <c r="J6" s="578">
        <v>2.9</v>
      </c>
      <c r="K6" s="578">
        <v>2.9</v>
      </c>
    </row>
    <row r="7" spans="1:11" s="17" customFormat="1" ht="20.25" customHeight="1">
      <c r="A7" s="352" t="s">
        <v>61</v>
      </c>
      <c r="B7" s="578">
        <v>3.5</v>
      </c>
      <c r="C7" s="578">
        <v>3.4</v>
      </c>
      <c r="D7" s="578">
        <v>3.3</v>
      </c>
      <c r="E7" s="578">
        <v>3.2</v>
      </c>
      <c r="F7" s="578">
        <v>3.2</v>
      </c>
      <c r="G7" s="578">
        <v>3.1</v>
      </c>
      <c r="H7" s="578">
        <v>3.1</v>
      </c>
      <c r="I7" s="578">
        <v>2.7</v>
      </c>
      <c r="J7" s="578">
        <v>2.8</v>
      </c>
      <c r="K7" s="578">
        <v>2.7</v>
      </c>
    </row>
    <row r="8" spans="1:11" s="17" customFormat="1" ht="20.25" customHeight="1">
      <c r="A8" s="42" t="s">
        <v>325</v>
      </c>
      <c r="B8" s="35"/>
      <c r="C8" s="35"/>
      <c r="D8" s="35"/>
      <c r="E8" s="35"/>
      <c r="F8" s="35"/>
      <c r="G8" s="35"/>
      <c r="H8" s="35"/>
      <c r="I8" s="35"/>
      <c r="J8" s="35"/>
      <c r="K8" s="35"/>
    </row>
  </sheetData>
  <phoneticPr fontId="2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4"/>
  <dimension ref="A1:D36"/>
  <sheetViews>
    <sheetView showGridLines="0" workbookViewId="0">
      <selection sqref="A1:H1"/>
    </sheetView>
  </sheetViews>
  <sheetFormatPr defaultColWidth="8.85546875" defaultRowHeight="12.75"/>
  <cols>
    <col min="1" max="1" width="12.7109375" style="17" customWidth="1"/>
    <col min="2" max="2" width="32.7109375" style="17" customWidth="1"/>
    <col min="3" max="3" width="14" style="17" customWidth="1"/>
    <col min="4" max="4" width="8.5703125" style="17" customWidth="1"/>
  </cols>
  <sheetData>
    <row r="1" spans="1:4">
      <c r="A1" s="23" t="s">
        <v>559</v>
      </c>
    </row>
    <row r="2" spans="1:4">
      <c r="A2" s="53" t="s">
        <v>560</v>
      </c>
    </row>
    <row r="4" spans="1:4">
      <c r="A4" s="338" t="s">
        <v>20</v>
      </c>
      <c r="B4" s="339" t="s">
        <v>272</v>
      </c>
      <c r="C4" s="305" t="s">
        <v>24</v>
      </c>
      <c r="D4" s="46"/>
    </row>
    <row r="5" spans="1:4">
      <c r="A5" s="341" t="s">
        <v>80</v>
      </c>
      <c r="B5" s="341" t="s">
        <v>81</v>
      </c>
      <c r="C5" s="39">
        <v>7.0208640000000004</v>
      </c>
      <c r="D5" s="39"/>
    </row>
    <row r="6" spans="1:4">
      <c r="A6" s="63" t="s">
        <v>82</v>
      </c>
      <c r="B6" s="63" t="s">
        <v>83</v>
      </c>
      <c r="C6" s="39">
        <v>6.1201800000000004</v>
      </c>
      <c r="D6" s="39"/>
    </row>
    <row r="7" spans="1:4">
      <c r="A7" s="63" t="s">
        <v>84</v>
      </c>
      <c r="B7" s="63" t="s">
        <v>85</v>
      </c>
      <c r="C7" s="39">
        <v>7.2842089999999997</v>
      </c>
      <c r="D7" s="39"/>
    </row>
    <row r="8" spans="1:4">
      <c r="A8" s="63" t="s">
        <v>86</v>
      </c>
      <c r="B8" s="63" t="s">
        <v>87</v>
      </c>
      <c r="C8" s="39">
        <v>8.4258249999999997</v>
      </c>
      <c r="D8" s="39"/>
    </row>
    <row r="9" spans="1:4">
      <c r="A9" s="63" t="s">
        <v>88</v>
      </c>
      <c r="B9" s="63" t="s">
        <v>89</v>
      </c>
      <c r="C9" s="39">
        <v>9.2357329999999997</v>
      </c>
      <c r="D9" s="39"/>
    </row>
    <row r="10" spans="1:4">
      <c r="A10" s="63" t="s">
        <v>90</v>
      </c>
      <c r="B10" s="63" t="s">
        <v>91</v>
      </c>
      <c r="C10" s="39">
        <v>8.5113559999999993</v>
      </c>
      <c r="D10" s="39"/>
    </row>
    <row r="11" spans="1:4">
      <c r="A11" s="63" t="s">
        <v>92</v>
      </c>
      <c r="B11" s="63" t="s">
        <v>72</v>
      </c>
      <c r="C11" s="39">
        <v>8.2949479999999998</v>
      </c>
      <c r="D11" s="39"/>
    </row>
    <row r="12" spans="1:4">
      <c r="A12" s="63" t="s">
        <v>93</v>
      </c>
      <c r="B12" s="63" t="s">
        <v>94</v>
      </c>
      <c r="C12" s="39">
        <v>9.7246330000000007</v>
      </c>
      <c r="D12" s="39"/>
    </row>
    <row r="13" spans="1:4">
      <c r="A13" s="63" t="s">
        <v>95</v>
      </c>
      <c r="B13" s="63" t="s">
        <v>96</v>
      </c>
      <c r="C13" s="39">
        <v>6.8072010000000001</v>
      </c>
      <c r="D13" s="39"/>
    </row>
    <row r="14" spans="1:4">
      <c r="A14" s="63" t="s">
        <v>97</v>
      </c>
      <c r="B14" s="63" t="s">
        <v>98</v>
      </c>
      <c r="C14" s="39">
        <v>8.6776599999999995</v>
      </c>
      <c r="D14" s="39"/>
    </row>
    <row r="15" spans="1:4">
      <c r="A15" s="63" t="s">
        <v>99</v>
      </c>
      <c r="B15" s="63" t="s">
        <v>100</v>
      </c>
      <c r="C15" s="39">
        <v>8.0976119999999998</v>
      </c>
      <c r="D15" s="39"/>
    </row>
    <row r="16" spans="1:4">
      <c r="A16" s="63" t="s">
        <v>101</v>
      </c>
      <c r="B16" s="63" t="s">
        <v>102</v>
      </c>
      <c r="C16" s="39">
        <v>9.1571540000000002</v>
      </c>
      <c r="D16" s="39"/>
    </row>
    <row r="17" spans="1:4">
      <c r="A17" s="63" t="s">
        <v>103</v>
      </c>
      <c r="B17" s="63" t="s">
        <v>104</v>
      </c>
      <c r="C17" s="39">
        <v>8.4892219999999998</v>
      </c>
      <c r="D17" s="39"/>
    </row>
    <row r="18" spans="1:4">
      <c r="A18" s="63" t="s">
        <v>105</v>
      </c>
      <c r="B18" s="63" t="s">
        <v>106</v>
      </c>
      <c r="C18" s="39">
        <v>9.2411130000000004</v>
      </c>
      <c r="D18" s="39"/>
    </row>
    <row r="19" spans="1:4">
      <c r="A19" s="63" t="s">
        <v>107</v>
      </c>
      <c r="B19" s="63" t="s">
        <v>68</v>
      </c>
      <c r="C19" s="39">
        <v>9.3944500000000009</v>
      </c>
      <c r="D19" s="39"/>
    </row>
    <row r="20" spans="1:4">
      <c r="A20" s="63" t="s">
        <v>108</v>
      </c>
      <c r="B20" s="63" t="s">
        <v>109</v>
      </c>
      <c r="C20" s="39">
        <v>10.526868</v>
      </c>
      <c r="D20" s="39"/>
    </row>
    <row r="21" spans="1:4">
      <c r="A21" s="63" t="s">
        <v>110</v>
      </c>
      <c r="B21" s="63" t="s">
        <v>111</v>
      </c>
      <c r="C21" s="39">
        <v>12.590362000000001</v>
      </c>
      <c r="D21" s="39"/>
    </row>
    <row r="22" spans="1:4">
      <c r="A22" s="63" t="s">
        <v>112</v>
      </c>
      <c r="B22" s="63" t="s">
        <v>113</v>
      </c>
      <c r="C22" s="39">
        <v>17.358459</v>
      </c>
      <c r="D22" s="39"/>
    </row>
    <row r="23" spans="1:4">
      <c r="A23" s="63" t="s">
        <v>114</v>
      </c>
      <c r="B23" s="63" t="s">
        <v>64</v>
      </c>
      <c r="C23" s="39">
        <v>7.5336129999999999</v>
      </c>
      <c r="D23" s="39"/>
    </row>
    <row r="24" spans="1:4">
      <c r="A24" s="63" t="s">
        <v>115</v>
      </c>
      <c r="B24" s="63" t="s">
        <v>116</v>
      </c>
      <c r="C24" s="123">
        <v>7.8</v>
      </c>
      <c r="D24" s="123"/>
    </row>
    <row r="25" spans="1:4">
      <c r="A25" s="63" t="s">
        <v>117</v>
      </c>
      <c r="B25" s="63" t="s">
        <v>118</v>
      </c>
      <c r="C25" s="167">
        <v>9.5</v>
      </c>
      <c r="D25" s="123"/>
    </row>
    <row r="26" spans="1:4">
      <c r="A26" s="63" t="s">
        <v>119</v>
      </c>
      <c r="B26" s="63" t="s">
        <v>70</v>
      </c>
      <c r="C26" s="167">
        <v>7.2</v>
      </c>
      <c r="D26" s="123"/>
    </row>
    <row r="27" spans="1:4">
      <c r="A27" s="63" t="s">
        <v>120</v>
      </c>
      <c r="B27" s="63" t="s">
        <v>383</v>
      </c>
      <c r="C27" s="167">
        <v>10.3</v>
      </c>
      <c r="D27" s="123"/>
    </row>
    <row r="28" spans="1:4">
      <c r="A28" s="63" t="s">
        <v>121</v>
      </c>
      <c r="B28" s="63" t="s">
        <v>122</v>
      </c>
      <c r="C28" s="167">
        <v>7.6</v>
      </c>
      <c r="D28" s="123"/>
    </row>
    <row r="29" spans="1:4">
      <c r="A29" s="63" t="s">
        <v>123</v>
      </c>
      <c r="B29" s="63" t="s">
        <v>124</v>
      </c>
      <c r="C29" s="167">
        <v>9.1999999999999993</v>
      </c>
      <c r="D29" s="123"/>
    </row>
    <row r="30" spans="1:4">
      <c r="A30" s="116" t="s">
        <v>125</v>
      </c>
      <c r="B30" s="116" t="s">
        <v>126</v>
      </c>
      <c r="C30" s="162">
        <v>7.3</v>
      </c>
      <c r="D30" s="123"/>
    </row>
    <row r="31" spans="1:4" ht="16.5" customHeight="1">
      <c r="A31" s="723" t="s">
        <v>326</v>
      </c>
      <c r="B31" s="723"/>
      <c r="C31" s="723"/>
      <c r="D31" s="454"/>
    </row>
    <row r="32" spans="1:4" ht="12.75" customHeight="1"/>
    <row r="33" spans="3:3" ht="12.75" customHeight="1"/>
    <row r="36" spans="3:3">
      <c r="C36" s="18" t="s">
        <v>271</v>
      </c>
    </row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6"/>
  <dimension ref="A1:J36"/>
  <sheetViews>
    <sheetView showGridLines="0" workbookViewId="0">
      <selection sqref="A1:H1"/>
    </sheetView>
  </sheetViews>
  <sheetFormatPr defaultColWidth="10" defaultRowHeight="12.75"/>
  <cols>
    <col min="1" max="1" width="18.140625" style="17" customWidth="1"/>
    <col min="2" max="2" width="12.42578125" style="17" customWidth="1"/>
    <col min="3" max="3" width="5.140625" style="17" customWidth="1"/>
    <col min="4" max="4" width="14.7109375" customWidth="1"/>
    <col min="5" max="5" width="20.7109375" customWidth="1"/>
  </cols>
  <sheetData>
    <row r="1" spans="1:7">
      <c r="A1" s="47" t="s">
        <v>568</v>
      </c>
      <c r="B1" s="47"/>
    </row>
    <row r="2" spans="1:7">
      <c r="A2" s="53" t="s">
        <v>569</v>
      </c>
    </row>
    <row r="4" spans="1:7">
      <c r="A4" s="302">
        <v>2015</v>
      </c>
      <c r="B4" s="302" t="s">
        <v>23</v>
      </c>
      <c r="E4" s="22"/>
      <c r="F4" s="22"/>
      <c r="G4" s="22"/>
    </row>
    <row r="5" spans="1:7">
      <c r="A5" s="49" t="s">
        <v>304</v>
      </c>
      <c r="B5" s="390" t="s">
        <v>129</v>
      </c>
      <c r="E5" s="22"/>
      <c r="F5" s="181"/>
      <c r="G5" s="22"/>
    </row>
    <row r="6" spans="1:7">
      <c r="A6" s="535" t="s">
        <v>38</v>
      </c>
      <c r="B6" s="33">
        <v>59.1</v>
      </c>
      <c r="C6" s="18"/>
      <c r="E6" s="22"/>
      <c r="F6" s="161"/>
      <c r="G6" s="22"/>
    </row>
    <row r="7" spans="1:7">
      <c r="A7" s="535" t="s">
        <v>128</v>
      </c>
      <c r="B7" s="33">
        <v>58.6</v>
      </c>
      <c r="C7" s="18"/>
      <c r="E7" s="22"/>
      <c r="F7" s="161"/>
      <c r="G7" s="22"/>
    </row>
    <row r="8" spans="1:7">
      <c r="A8" s="535" t="s">
        <v>36</v>
      </c>
      <c r="B8" s="33">
        <v>57.9</v>
      </c>
      <c r="C8" s="18"/>
      <c r="E8" s="22"/>
      <c r="F8" s="161"/>
      <c r="G8" s="22"/>
    </row>
    <row r="9" spans="1:7">
      <c r="A9" s="535" t="s">
        <v>51</v>
      </c>
      <c r="B9" s="33">
        <v>57.9</v>
      </c>
      <c r="C9" s="18"/>
      <c r="E9" s="22"/>
      <c r="F9" s="161"/>
      <c r="G9" s="22"/>
    </row>
    <row r="10" spans="1:7">
      <c r="A10" s="535" t="s">
        <v>54</v>
      </c>
      <c r="B10" s="33">
        <v>54.7</v>
      </c>
      <c r="C10" s="18"/>
      <c r="E10" s="22"/>
      <c r="F10" s="161"/>
      <c r="G10" s="22"/>
    </row>
    <row r="11" spans="1:7">
      <c r="A11" s="535" t="s">
        <v>34</v>
      </c>
      <c r="B11" s="33">
        <v>53.8</v>
      </c>
      <c r="C11" s="18"/>
      <c r="E11" s="22"/>
      <c r="F11" s="161"/>
      <c r="G11" s="22"/>
    </row>
    <row r="12" spans="1:7">
      <c r="A12" s="49" t="s">
        <v>50</v>
      </c>
      <c r="B12" s="105">
        <v>50.7</v>
      </c>
      <c r="C12" s="18"/>
      <c r="E12" s="22"/>
      <c r="F12" s="161"/>
      <c r="G12" s="22"/>
    </row>
    <row r="13" spans="1:7">
      <c r="A13" s="535" t="s">
        <v>47</v>
      </c>
      <c r="B13" s="39">
        <v>49.8</v>
      </c>
      <c r="C13" s="18"/>
      <c r="E13" s="22"/>
      <c r="F13" s="161"/>
      <c r="G13" s="22"/>
    </row>
    <row r="14" spans="1:7">
      <c r="A14" s="535" t="s">
        <v>45</v>
      </c>
      <c r="B14" s="33">
        <v>47.9</v>
      </c>
      <c r="C14" s="18"/>
      <c r="E14" s="22"/>
      <c r="F14" s="161"/>
      <c r="G14" s="22"/>
    </row>
    <row r="15" spans="1:7">
      <c r="A15" s="535" t="s">
        <v>55</v>
      </c>
      <c r="B15" s="390">
        <v>47.9</v>
      </c>
      <c r="C15" s="18" t="s">
        <v>162</v>
      </c>
      <c r="E15" s="22"/>
      <c r="F15" s="161"/>
      <c r="G15" s="22"/>
    </row>
    <row r="16" spans="1:7">
      <c r="A16" s="535" t="s">
        <v>33</v>
      </c>
      <c r="B16" s="33">
        <v>47.8</v>
      </c>
      <c r="C16" s="18"/>
      <c r="E16" s="22"/>
      <c r="F16" s="161"/>
      <c r="G16" s="22"/>
    </row>
    <row r="17" spans="1:10">
      <c r="A17" s="49" t="s">
        <v>37</v>
      </c>
      <c r="B17" s="105">
        <v>44.5</v>
      </c>
      <c r="C17" s="18"/>
      <c r="E17" s="22"/>
      <c r="F17" s="161"/>
      <c r="G17" s="22"/>
    </row>
    <row r="18" spans="1:10">
      <c r="A18" s="535" t="s">
        <v>53</v>
      </c>
      <c r="B18" s="33">
        <v>44.3</v>
      </c>
      <c r="C18" s="18"/>
      <c r="E18" s="22"/>
      <c r="F18" s="161"/>
      <c r="G18" s="22"/>
    </row>
    <row r="19" spans="1:10">
      <c r="A19" s="535" t="s">
        <v>48</v>
      </c>
      <c r="B19" s="33">
        <v>42.1</v>
      </c>
      <c r="C19" s="18"/>
      <c r="E19" s="22"/>
      <c r="F19" s="161"/>
      <c r="G19" s="22"/>
    </row>
    <row r="20" spans="1:10">
      <c r="A20" s="535" t="s">
        <v>42</v>
      </c>
      <c r="B20" s="33">
        <v>41.5</v>
      </c>
      <c r="C20" s="18"/>
      <c r="E20" s="22"/>
      <c r="F20" s="161"/>
      <c r="G20" s="22"/>
    </row>
    <row r="21" spans="1:10">
      <c r="A21" s="535" t="s">
        <v>52</v>
      </c>
      <c r="B21" s="33">
        <v>39.200000000000003</v>
      </c>
      <c r="C21" s="23"/>
      <c r="E21" s="22"/>
      <c r="F21" s="161"/>
      <c r="G21" s="22"/>
    </row>
    <row r="22" spans="1:10">
      <c r="A22" s="535" t="s">
        <v>44</v>
      </c>
      <c r="B22" s="33">
        <v>38.799999999999997</v>
      </c>
      <c r="C22" s="18"/>
      <c r="E22" s="22"/>
      <c r="F22" s="161"/>
      <c r="G22" s="22"/>
    </row>
    <row r="23" spans="1:10">
      <c r="A23" s="535" t="s">
        <v>39</v>
      </c>
      <c r="B23" s="33">
        <v>36.5</v>
      </c>
      <c r="C23" s="18"/>
      <c r="E23" s="22"/>
      <c r="F23" s="161"/>
      <c r="G23" s="22"/>
    </row>
    <row r="24" spans="1:10">
      <c r="A24" s="535" t="s">
        <v>35</v>
      </c>
      <c r="B24" s="33">
        <v>35</v>
      </c>
      <c r="C24" s="18"/>
      <c r="E24" s="22"/>
      <c r="F24" s="161"/>
      <c r="G24" s="22"/>
    </row>
    <row r="25" spans="1:10">
      <c r="A25" s="535" t="s">
        <v>127</v>
      </c>
      <c r="B25" s="33">
        <v>31</v>
      </c>
      <c r="C25" s="18"/>
      <c r="E25" s="22"/>
      <c r="F25" s="161"/>
      <c r="G25" s="22"/>
    </row>
    <row r="26" spans="1:10">
      <c r="A26" s="535" t="s">
        <v>40</v>
      </c>
      <c r="B26" s="33">
        <v>30</v>
      </c>
      <c r="C26" s="18"/>
      <c r="E26" s="22"/>
      <c r="F26" s="161"/>
      <c r="G26" s="22"/>
    </row>
    <row r="27" spans="1:10" ht="14.25">
      <c r="A27" s="126" t="s">
        <v>43</v>
      </c>
      <c r="B27" s="390">
        <v>27.7</v>
      </c>
      <c r="C27" s="18"/>
      <c r="E27" s="22"/>
      <c r="F27" s="181"/>
      <c r="G27" s="22"/>
    </row>
    <row r="28" spans="1:10">
      <c r="A28" s="535" t="s">
        <v>46</v>
      </c>
      <c r="B28" s="390">
        <v>26.9</v>
      </c>
      <c r="C28" s="18"/>
      <c r="E28" s="22"/>
      <c r="F28" s="181"/>
      <c r="G28" s="22"/>
    </row>
    <row r="29" spans="1:10" ht="14.25">
      <c r="A29" s="126" t="s">
        <v>49</v>
      </c>
      <c r="B29" s="390">
        <v>24.6</v>
      </c>
      <c r="C29" s="18"/>
      <c r="E29" s="22"/>
      <c r="F29" s="181"/>
      <c r="G29" s="22"/>
    </row>
    <row r="30" spans="1:10">
      <c r="A30" s="535" t="s">
        <v>310</v>
      </c>
      <c r="B30" s="390">
        <v>18.100000000000001</v>
      </c>
      <c r="C30" s="18"/>
      <c r="E30" s="22"/>
      <c r="F30" s="181"/>
      <c r="G30" s="22"/>
    </row>
    <row r="31" spans="1:10" ht="14.25">
      <c r="A31" s="51" t="s">
        <v>41</v>
      </c>
      <c r="B31" s="390">
        <v>16.600000000000001</v>
      </c>
      <c r="C31" s="18"/>
      <c r="E31" s="22"/>
      <c r="F31" s="181"/>
      <c r="G31" s="22"/>
      <c r="J31" s="249" t="s">
        <v>271</v>
      </c>
    </row>
    <row r="32" spans="1:10">
      <c r="A32" s="535" t="s">
        <v>276</v>
      </c>
      <c r="B32" s="390">
        <v>8.8000000000000007</v>
      </c>
      <c r="C32" s="18"/>
      <c r="E32" s="22"/>
      <c r="F32" s="181"/>
      <c r="G32" s="22"/>
    </row>
    <row r="33" spans="1:7">
      <c r="A33" s="185" t="s">
        <v>32</v>
      </c>
      <c r="B33" s="182" t="s">
        <v>129</v>
      </c>
      <c r="E33" s="22"/>
      <c r="F33" s="181"/>
      <c r="G33" s="22"/>
    </row>
    <row r="34" spans="1:7">
      <c r="A34" s="19" t="s">
        <v>325</v>
      </c>
      <c r="G34" s="22"/>
    </row>
    <row r="35" spans="1:7">
      <c r="A35" s="19" t="s">
        <v>245</v>
      </c>
    </row>
    <row r="36" spans="1:7">
      <c r="A36" s="42" t="s">
        <v>364</v>
      </c>
    </row>
  </sheetData>
  <phoneticPr fontId="2" type="noConversion"/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7"/>
  <dimension ref="A1:C33"/>
  <sheetViews>
    <sheetView showGridLines="0" workbookViewId="0">
      <selection sqref="A1:H1"/>
    </sheetView>
  </sheetViews>
  <sheetFormatPr defaultColWidth="8.85546875" defaultRowHeight="12.75"/>
  <cols>
    <col min="1" max="1" width="15.5703125" style="17" customWidth="1"/>
    <col min="2" max="2" width="32.7109375" style="17" customWidth="1"/>
    <col min="3" max="3" width="14" style="17" customWidth="1"/>
    <col min="4" max="4" width="8.85546875" customWidth="1"/>
  </cols>
  <sheetData>
    <row r="1" spans="1:3">
      <c r="A1" s="23" t="s">
        <v>570</v>
      </c>
    </row>
    <row r="2" spans="1:3" ht="12.75" customHeight="1">
      <c r="A2" s="53" t="s">
        <v>571</v>
      </c>
    </row>
    <row r="4" spans="1:3">
      <c r="A4" s="338" t="s">
        <v>20</v>
      </c>
      <c r="B4" s="339" t="s">
        <v>272</v>
      </c>
      <c r="C4" s="305" t="s">
        <v>23</v>
      </c>
    </row>
    <row r="5" spans="1:3">
      <c r="A5" s="341" t="s">
        <v>80</v>
      </c>
      <c r="B5" s="341" t="s">
        <v>81</v>
      </c>
      <c r="C5" s="411">
        <v>46.589798000000002</v>
      </c>
    </row>
    <row r="6" spans="1:3" ht="15">
      <c r="A6" s="63" t="s">
        <v>82</v>
      </c>
      <c r="B6" s="579" t="s">
        <v>561</v>
      </c>
      <c r="C6" s="411">
        <v>45.220759000000001</v>
      </c>
    </row>
    <row r="7" spans="1:3">
      <c r="A7" s="63" t="s">
        <v>84</v>
      </c>
      <c r="B7" s="63" t="s">
        <v>85</v>
      </c>
      <c r="C7" s="411">
        <v>43.131428999999997</v>
      </c>
    </row>
    <row r="8" spans="1:3">
      <c r="A8" s="63" t="s">
        <v>86</v>
      </c>
      <c r="B8" s="63" t="s">
        <v>87</v>
      </c>
      <c r="C8" s="411">
        <v>41.620244999999997</v>
      </c>
    </row>
    <row r="9" spans="1:3" ht="15">
      <c r="A9" s="63" t="s">
        <v>88</v>
      </c>
      <c r="B9" s="579" t="s">
        <v>562</v>
      </c>
      <c r="C9" s="411">
        <v>33.810554000000003</v>
      </c>
    </row>
    <row r="10" spans="1:3" ht="15">
      <c r="A10" s="63" t="s">
        <v>90</v>
      </c>
      <c r="B10" s="579" t="s">
        <v>563</v>
      </c>
      <c r="C10" s="411">
        <v>35.175694999999997</v>
      </c>
    </row>
    <row r="11" spans="1:3">
      <c r="A11" s="63" t="s">
        <v>92</v>
      </c>
      <c r="B11" s="63" t="s">
        <v>72</v>
      </c>
      <c r="C11" s="411">
        <v>39.094433000000002</v>
      </c>
    </row>
    <row r="12" spans="1:3" ht="15">
      <c r="A12" s="63" t="s">
        <v>93</v>
      </c>
      <c r="B12" s="579" t="s">
        <v>564</v>
      </c>
      <c r="C12" s="411">
        <v>40.159374</v>
      </c>
    </row>
    <row r="13" spans="1:3">
      <c r="A13" s="63" t="s">
        <v>95</v>
      </c>
      <c r="B13" s="63" t="s">
        <v>96</v>
      </c>
      <c r="C13" s="411">
        <v>42.492379999999997</v>
      </c>
    </row>
    <row r="14" spans="1:3" ht="15">
      <c r="A14" s="63" t="s">
        <v>97</v>
      </c>
      <c r="B14" s="579" t="s">
        <v>565</v>
      </c>
      <c r="C14" s="411">
        <v>37.487647000000003</v>
      </c>
    </row>
    <row r="15" spans="1:3">
      <c r="A15" s="63" t="s">
        <v>99</v>
      </c>
      <c r="B15" s="63" t="s">
        <v>100</v>
      </c>
      <c r="C15" s="411">
        <v>41.697583000000002</v>
      </c>
    </row>
    <row r="16" spans="1:3">
      <c r="A16" s="63" t="s">
        <v>101</v>
      </c>
      <c r="B16" s="63" t="s">
        <v>102</v>
      </c>
      <c r="C16" s="411">
        <v>47.735982999999997</v>
      </c>
    </row>
    <row r="17" spans="1:3">
      <c r="A17" s="63" t="s">
        <v>103</v>
      </c>
      <c r="B17" s="63" t="s">
        <v>104</v>
      </c>
      <c r="C17" s="411">
        <v>42.840046000000001</v>
      </c>
    </row>
    <row r="18" spans="1:3" ht="15">
      <c r="A18" s="63" t="s">
        <v>105</v>
      </c>
      <c r="B18" s="579" t="s">
        <v>566</v>
      </c>
      <c r="C18" s="411">
        <v>48.494857000000003</v>
      </c>
    </row>
    <row r="19" spans="1:3">
      <c r="A19" s="63" t="s">
        <v>107</v>
      </c>
      <c r="B19" s="63" t="s">
        <v>68</v>
      </c>
      <c r="C19" s="411">
        <v>46.619869999999999</v>
      </c>
    </row>
    <row r="20" spans="1:3" ht="15">
      <c r="A20" s="63" t="s">
        <v>108</v>
      </c>
      <c r="B20" s="579" t="s">
        <v>567</v>
      </c>
      <c r="C20" s="411">
        <v>38.426389999999998</v>
      </c>
    </row>
    <row r="21" spans="1:3" ht="15">
      <c r="A21" s="63" t="s">
        <v>110</v>
      </c>
      <c r="B21" s="579" t="s">
        <v>131</v>
      </c>
      <c r="C21" s="411">
        <v>30.565693</v>
      </c>
    </row>
    <row r="22" spans="1:3" ht="15">
      <c r="A22" s="63" t="s">
        <v>112</v>
      </c>
      <c r="B22" s="579" t="s">
        <v>132</v>
      </c>
      <c r="C22" s="411">
        <v>45.894039999999997</v>
      </c>
    </row>
    <row r="23" spans="1:3">
      <c r="A23" s="63" t="s">
        <v>114</v>
      </c>
      <c r="B23" s="63" t="s">
        <v>64</v>
      </c>
      <c r="C23" s="411">
        <v>67.236467000000005</v>
      </c>
    </row>
    <row r="24" spans="1:3">
      <c r="A24" s="63" t="s">
        <v>115</v>
      </c>
      <c r="B24" s="63" t="s">
        <v>116</v>
      </c>
      <c r="C24" s="411">
        <v>40.9</v>
      </c>
    </row>
    <row r="25" spans="1:3">
      <c r="A25" s="63" t="s">
        <v>117</v>
      </c>
      <c r="B25" s="63" t="s">
        <v>118</v>
      </c>
      <c r="C25" s="411">
        <v>65.5</v>
      </c>
    </row>
    <row r="26" spans="1:3">
      <c r="A26" s="63" t="s">
        <v>119</v>
      </c>
      <c r="B26" s="63" t="s">
        <v>70</v>
      </c>
      <c r="C26" s="411">
        <v>47.4</v>
      </c>
    </row>
    <row r="27" spans="1:3">
      <c r="A27" s="63" t="s">
        <v>120</v>
      </c>
      <c r="B27" s="63" t="s">
        <v>383</v>
      </c>
      <c r="C27" s="411">
        <v>58.8</v>
      </c>
    </row>
    <row r="28" spans="1:3">
      <c r="A28" s="63" t="s">
        <v>121</v>
      </c>
      <c r="B28" s="63" t="s">
        <v>122</v>
      </c>
      <c r="C28" s="411">
        <v>61</v>
      </c>
    </row>
    <row r="29" spans="1:3">
      <c r="A29" s="63" t="s">
        <v>123</v>
      </c>
      <c r="B29" s="63" t="s">
        <v>124</v>
      </c>
      <c r="C29" s="411">
        <v>40.200000000000003</v>
      </c>
    </row>
    <row r="30" spans="1:3">
      <c r="A30" s="116" t="s">
        <v>125</v>
      </c>
      <c r="B30" s="116" t="s">
        <v>126</v>
      </c>
      <c r="C30" s="162">
        <v>49.2</v>
      </c>
    </row>
    <row r="31" spans="1:3" ht="16.5" customHeight="1">
      <c r="A31" s="724" t="s">
        <v>572</v>
      </c>
      <c r="B31" s="724"/>
      <c r="C31" s="724"/>
    </row>
    <row r="32" spans="1:3" ht="40.5" customHeight="1"/>
    <row r="33" ht="13.15" customHeight="1"/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8"/>
  <dimension ref="A1:K10"/>
  <sheetViews>
    <sheetView showGridLines="0" workbookViewId="0">
      <selection sqref="A1:H1"/>
    </sheetView>
  </sheetViews>
  <sheetFormatPr defaultColWidth="10" defaultRowHeight="12.75"/>
  <sheetData>
    <row r="1" spans="1:11">
      <c r="A1" s="47" t="s">
        <v>510</v>
      </c>
      <c r="B1" s="45"/>
      <c r="C1" s="17"/>
      <c r="D1" s="17"/>
      <c r="E1" s="17"/>
      <c r="F1" s="17"/>
      <c r="G1" s="17"/>
      <c r="H1" s="17"/>
      <c r="I1" s="17"/>
      <c r="J1" s="17"/>
      <c r="K1" s="17"/>
    </row>
    <row r="2" spans="1:11">
      <c r="A2" s="59" t="s">
        <v>817</v>
      </c>
      <c r="B2" s="45"/>
      <c r="C2" s="17"/>
      <c r="D2" s="17"/>
      <c r="E2" s="17"/>
      <c r="F2" s="17"/>
      <c r="G2" s="17"/>
      <c r="H2" s="17"/>
      <c r="I2" s="17"/>
      <c r="J2" s="17"/>
      <c r="K2" s="17"/>
    </row>
    <row r="3" spans="1:11">
      <c r="A3" s="59"/>
      <c r="B3" s="45"/>
      <c r="C3" s="17"/>
      <c r="D3" s="17"/>
      <c r="E3" s="17"/>
      <c r="F3" s="17"/>
      <c r="G3" s="17"/>
      <c r="H3" s="17"/>
      <c r="I3" s="17"/>
      <c r="J3" s="17"/>
      <c r="K3" s="17"/>
    </row>
    <row r="4" spans="1:11">
      <c r="A4" s="17"/>
      <c r="B4" s="17"/>
      <c r="C4" s="17"/>
      <c r="D4" s="17"/>
      <c r="E4" s="17"/>
      <c r="F4" s="17"/>
      <c r="G4" s="17"/>
      <c r="H4" s="17"/>
      <c r="I4" s="17"/>
      <c r="J4" s="17"/>
      <c r="K4" s="96" t="s">
        <v>373</v>
      </c>
    </row>
    <row r="5" spans="1:11" ht="16.5" customHeight="1">
      <c r="A5" s="349"/>
      <c r="B5" s="302">
        <v>2006</v>
      </c>
      <c r="C5" s="302">
        <v>2007</v>
      </c>
      <c r="D5" s="302">
        <v>2008</v>
      </c>
      <c r="E5" s="302">
        <v>2009</v>
      </c>
      <c r="F5" s="302">
        <v>2010</v>
      </c>
      <c r="G5" s="302">
        <v>2011</v>
      </c>
      <c r="H5" s="302">
        <v>2012</v>
      </c>
      <c r="I5" s="302">
        <v>2013</v>
      </c>
      <c r="J5" s="302">
        <v>2014</v>
      </c>
      <c r="K5" s="302">
        <v>2015</v>
      </c>
    </row>
    <row r="6" spans="1:11" ht="16.5" customHeight="1">
      <c r="A6" s="350" t="s">
        <v>270</v>
      </c>
      <c r="B6" s="292">
        <v>28.1</v>
      </c>
      <c r="C6" s="292">
        <v>28.2</v>
      </c>
      <c r="D6" s="292">
        <v>28.4</v>
      </c>
      <c r="E6" s="292">
        <v>28.6</v>
      </c>
      <c r="F6" s="292">
        <v>28.9</v>
      </c>
      <c r="G6" s="292">
        <v>29.2</v>
      </c>
      <c r="H6" s="292">
        <v>29.4</v>
      </c>
      <c r="I6" s="292">
        <v>29.7</v>
      </c>
      <c r="J6" s="261">
        <v>30</v>
      </c>
      <c r="K6" s="261">
        <v>30.2</v>
      </c>
    </row>
    <row r="7" spans="1:11" ht="16.5" customHeight="1">
      <c r="A7" s="352" t="s">
        <v>61</v>
      </c>
      <c r="B7" s="292">
        <v>29.316939000000001</v>
      </c>
      <c r="C7" s="292">
        <v>29.450906</v>
      </c>
      <c r="D7" s="292">
        <v>29.301725999999999</v>
      </c>
      <c r="E7" s="292">
        <v>29.598213000000001</v>
      </c>
      <c r="F7" s="292">
        <v>29.824204000000002</v>
      </c>
      <c r="G7" s="292">
        <v>30.114179</v>
      </c>
      <c r="H7" s="292">
        <v>30.253547999999999</v>
      </c>
      <c r="I7" s="292">
        <v>30.421289000000002</v>
      </c>
      <c r="J7" s="261">
        <v>30.550255</v>
      </c>
      <c r="K7" s="261">
        <v>30.676549000000001</v>
      </c>
    </row>
    <row r="8" spans="1:11" ht="16.5" customHeight="1">
      <c r="A8" s="20" t="s">
        <v>328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</row>
    <row r="9" spans="1:11" ht="16.5" customHeight="1">
      <c r="A9" s="20" t="s">
        <v>455</v>
      </c>
      <c r="B9" s="122"/>
      <c r="C9" s="122"/>
      <c r="D9" s="122"/>
      <c r="E9" s="122"/>
      <c r="F9" s="122"/>
      <c r="G9" s="122"/>
      <c r="H9" s="122"/>
      <c r="I9" s="122"/>
      <c r="J9" s="122"/>
      <c r="K9" s="122"/>
    </row>
    <row r="10" spans="1:11">
      <c r="A10" s="20"/>
      <c r="B10" s="122"/>
      <c r="C10" s="122"/>
      <c r="D10" s="122"/>
      <c r="E10" s="122"/>
      <c r="F10" s="122"/>
      <c r="G10" s="122"/>
      <c r="H10" s="122"/>
      <c r="I10" s="122"/>
      <c r="J10" s="122"/>
      <c r="K10" s="122"/>
    </row>
  </sheetData>
  <phoneticPr fontId="2" type="noConversion"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3"/>
  <dimension ref="A1:T30"/>
  <sheetViews>
    <sheetView showGridLines="0" zoomScaleNormal="100" workbookViewId="0">
      <selection sqref="A1:H1"/>
    </sheetView>
  </sheetViews>
  <sheetFormatPr defaultColWidth="8.85546875" defaultRowHeight="12.75"/>
  <cols>
    <col min="1" max="1" width="14.5703125" style="17" customWidth="1"/>
    <col min="2" max="2" width="7" style="17" customWidth="1"/>
    <col min="3" max="3" width="4.7109375" style="17" customWidth="1"/>
    <col min="4" max="4" width="11.85546875" style="17" customWidth="1"/>
  </cols>
  <sheetData>
    <row r="1" spans="1:15">
      <c r="A1" s="23" t="s">
        <v>573</v>
      </c>
    </row>
    <row r="2" spans="1:15">
      <c r="A2" s="53" t="s">
        <v>574</v>
      </c>
    </row>
    <row r="3" spans="1:15">
      <c r="B3" s="118"/>
      <c r="C3" s="118"/>
      <c r="F3" s="28"/>
      <c r="K3" s="28"/>
      <c r="L3" s="28"/>
      <c r="M3" s="28"/>
      <c r="N3" s="28"/>
      <c r="O3" s="28"/>
    </row>
    <row r="4" spans="1:15">
      <c r="A4" s="305" t="s">
        <v>327</v>
      </c>
      <c r="B4" s="725" t="s">
        <v>50</v>
      </c>
      <c r="C4" s="726"/>
      <c r="D4" s="375" t="s">
        <v>37</v>
      </c>
      <c r="F4" s="18"/>
      <c r="G4" s="17"/>
      <c r="K4" s="22"/>
    </row>
    <row r="5" spans="1:15">
      <c r="A5" s="49">
        <v>1996</v>
      </c>
      <c r="B5" s="156">
        <v>1.44</v>
      </c>
      <c r="C5" s="156"/>
      <c r="D5" s="580">
        <v>1.1399999999999999</v>
      </c>
      <c r="K5" s="49"/>
      <c r="L5" s="17"/>
      <c r="M5" s="17"/>
      <c r="N5" s="17"/>
    </row>
    <row r="6" spans="1:15">
      <c r="A6" s="49">
        <v>1997</v>
      </c>
      <c r="B6" s="156">
        <v>1.47</v>
      </c>
      <c r="C6" s="156"/>
      <c r="D6" s="580">
        <v>1.1499999999999999</v>
      </c>
      <c r="F6" s="23"/>
      <c r="G6" s="17"/>
      <c r="H6" s="17"/>
      <c r="I6" s="17"/>
      <c r="J6" s="17"/>
      <c r="K6" s="727"/>
      <c r="L6" s="17"/>
      <c r="M6" s="17"/>
      <c r="N6" s="17"/>
    </row>
    <row r="7" spans="1:15">
      <c r="A7" s="49">
        <v>1998</v>
      </c>
      <c r="B7" s="156">
        <v>1.47</v>
      </c>
      <c r="C7" s="156"/>
      <c r="D7" s="580">
        <v>1.1299999999999999</v>
      </c>
      <c r="F7" s="18"/>
      <c r="G7" s="18"/>
      <c r="H7" s="18"/>
      <c r="I7" s="18"/>
      <c r="J7" s="18"/>
      <c r="K7" s="727"/>
      <c r="L7" s="17"/>
      <c r="M7" s="17"/>
      <c r="N7" s="17"/>
    </row>
    <row r="8" spans="1:15">
      <c r="A8" s="49">
        <v>1999</v>
      </c>
      <c r="B8" s="156">
        <v>1.5</v>
      </c>
      <c r="C8" s="156"/>
      <c r="D8" s="580">
        <v>1.17</v>
      </c>
      <c r="F8" s="18"/>
      <c r="G8" s="17"/>
      <c r="H8" s="17"/>
      <c r="I8" s="17"/>
      <c r="J8" s="17"/>
      <c r="K8" s="727"/>
      <c r="L8" s="17"/>
      <c r="M8" s="17"/>
      <c r="N8" s="17"/>
    </row>
    <row r="9" spans="1:15">
      <c r="A9" s="49">
        <v>2000</v>
      </c>
      <c r="B9" s="156">
        <v>1.55</v>
      </c>
      <c r="C9" s="156"/>
      <c r="D9" s="580">
        <v>1.22</v>
      </c>
      <c r="F9" s="18"/>
      <c r="G9" s="17"/>
      <c r="H9" s="17"/>
      <c r="I9" s="17"/>
      <c r="J9" s="17"/>
      <c r="K9" s="727"/>
      <c r="L9" s="17"/>
      <c r="M9" s="17"/>
      <c r="N9" s="17"/>
    </row>
    <row r="10" spans="1:15">
      <c r="A10" s="49">
        <v>2001</v>
      </c>
      <c r="B10" s="156">
        <v>1.45</v>
      </c>
      <c r="C10" s="156"/>
      <c r="D10" s="581">
        <v>1.23</v>
      </c>
      <c r="K10" s="49"/>
      <c r="L10" s="17"/>
      <c r="M10" s="17"/>
      <c r="N10" s="17"/>
    </row>
    <row r="11" spans="1:15">
      <c r="A11" s="49">
        <v>2002</v>
      </c>
      <c r="B11" s="156">
        <v>1.46</v>
      </c>
      <c r="C11" s="156"/>
      <c r="D11" s="580">
        <v>1.25</v>
      </c>
      <c r="K11" s="49"/>
      <c r="L11" s="17"/>
      <c r="M11" s="17"/>
      <c r="N11" s="17"/>
    </row>
    <row r="12" spans="1:15">
      <c r="A12" s="49">
        <v>2003</v>
      </c>
      <c r="B12" s="156">
        <v>1.44</v>
      </c>
      <c r="C12" s="156"/>
      <c r="D12" s="582">
        <v>1.3</v>
      </c>
      <c r="K12" s="49"/>
      <c r="L12" s="17"/>
      <c r="M12" s="17"/>
      <c r="N12" s="17"/>
    </row>
    <row r="13" spans="1:15">
      <c r="A13" s="49">
        <v>2004</v>
      </c>
      <c r="B13" s="156">
        <v>1.4</v>
      </c>
      <c r="C13" s="156"/>
      <c r="D13" s="580">
        <v>1.31</v>
      </c>
      <c r="K13" s="49"/>
      <c r="L13" s="17"/>
      <c r="M13" s="17"/>
      <c r="N13" s="17"/>
    </row>
    <row r="14" spans="1:15">
      <c r="A14" s="49">
        <v>2005</v>
      </c>
      <c r="B14" s="156">
        <v>1.41</v>
      </c>
      <c r="C14" s="156"/>
      <c r="D14" s="580">
        <v>1.33</v>
      </c>
      <c r="K14" s="49"/>
      <c r="L14" s="17"/>
      <c r="M14" s="17"/>
      <c r="N14" s="17"/>
    </row>
    <row r="15" spans="1:15">
      <c r="A15" s="49">
        <v>2006</v>
      </c>
      <c r="B15" s="156">
        <v>1.37</v>
      </c>
      <c r="C15" s="156"/>
      <c r="D15" s="580">
        <v>1.36</v>
      </c>
      <c r="K15" s="49"/>
      <c r="L15" s="17"/>
      <c r="M15" s="17"/>
      <c r="N15" s="17"/>
    </row>
    <row r="16" spans="1:15">
      <c r="A16" s="49">
        <v>2007</v>
      </c>
      <c r="B16" s="156">
        <v>1.35</v>
      </c>
      <c r="C16" s="156"/>
      <c r="D16" s="580">
        <v>1.38</v>
      </c>
      <c r="K16" s="49"/>
      <c r="L16" s="17"/>
      <c r="M16" s="17"/>
      <c r="N16" s="17"/>
    </row>
    <row r="17" spans="1:20">
      <c r="A17" s="49">
        <v>2008</v>
      </c>
      <c r="B17" s="156">
        <v>1.39</v>
      </c>
      <c r="C17" s="156"/>
      <c r="D17" s="580">
        <v>1.45</v>
      </c>
      <c r="K17" s="49"/>
      <c r="L17" s="17"/>
      <c r="M17" s="17"/>
      <c r="N17" s="17"/>
    </row>
    <row r="18" spans="1:20">
      <c r="A18" s="49">
        <v>2009</v>
      </c>
      <c r="B18" s="156">
        <v>1.34</v>
      </c>
      <c r="C18" s="156"/>
      <c r="D18" s="580">
        <v>1.38</v>
      </c>
      <c r="E18" s="28"/>
      <c r="K18" s="49"/>
      <c r="L18" s="17"/>
      <c r="M18" s="17"/>
      <c r="N18" s="118"/>
    </row>
    <row r="19" spans="1:20">
      <c r="A19" s="49">
        <v>2010</v>
      </c>
      <c r="B19" s="156">
        <v>1.39</v>
      </c>
      <c r="C19" s="156"/>
      <c r="D19" s="580">
        <v>1.37</v>
      </c>
      <c r="K19" s="49"/>
      <c r="L19" s="17"/>
      <c r="M19" s="17"/>
      <c r="N19" s="17"/>
    </row>
    <row r="20" spans="1:20">
      <c r="A20" s="49">
        <v>2011</v>
      </c>
      <c r="B20" s="156">
        <v>1.35</v>
      </c>
      <c r="C20" s="156"/>
      <c r="D20" s="580">
        <v>1.34</v>
      </c>
      <c r="K20" s="49"/>
      <c r="L20" s="17"/>
      <c r="M20" s="17"/>
      <c r="N20" s="17"/>
    </row>
    <row r="21" spans="1:20">
      <c r="A21" s="49">
        <v>2012</v>
      </c>
      <c r="B21" s="156">
        <v>1.28</v>
      </c>
      <c r="C21" s="156"/>
      <c r="D21" s="580">
        <v>1.32</v>
      </c>
      <c r="E21" s="28"/>
      <c r="K21" s="49"/>
      <c r="L21" s="17"/>
      <c r="M21" s="17"/>
      <c r="N21" s="118"/>
      <c r="O21" s="28"/>
      <c r="P21" s="28"/>
      <c r="Q21" s="28"/>
      <c r="R21" s="28"/>
    </row>
    <row r="22" spans="1:20">
      <c r="A22" s="49">
        <v>2013</v>
      </c>
      <c r="B22" s="156">
        <v>1.21</v>
      </c>
      <c r="C22" s="156"/>
      <c r="D22" s="404">
        <v>1.27</v>
      </c>
      <c r="E22" s="28"/>
      <c r="K22" s="49"/>
      <c r="L22" s="17"/>
      <c r="M22" s="17"/>
      <c r="N22" s="118"/>
      <c r="O22" s="28"/>
    </row>
    <row r="23" spans="1:20">
      <c r="A23" s="49">
        <v>2014</v>
      </c>
      <c r="B23" s="583">
        <v>1.23</v>
      </c>
      <c r="C23" s="584" t="s">
        <v>162</v>
      </c>
      <c r="D23" s="580">
        <v>1.32</v>
      </c>
      <c r="E23" s="28"/>
      <c r="K23" s="154"/>
      <c r="L23" s="155"/>
      <c r="M23" s="155"/>
      <c r="N23" s="17"/>
    </row>
    <row r="24" spans="1:20">
      <c r="A24" s="54">
        <v>2015</v>
      </c>
      <c r="B24" s="80">
        <v>1.31</v>
      </c>
      <c r="C24" s="585" t="s">
        <v>162</v>
      </c>
      <c r="D24" s="207">
        <v>1.33</v>
      </c>
      <c r="E24" s="586"/>
      <c r="F24" s="28"/>
      <c r="G24" s="28"/>
      <c r="K24" s="118"/>
      <c r="L24" s="118"/>
      <c r="M24" s="118"/>
      <c r="N24" s="118"/>
      <c r="O24" s="28"/>
      <c r="P24" s="28"/>
      <c r="Q24" s="28"/>
      <c r="R24" s="28"/>
      <c r="S24" s="28"/>
      <c r="T24" s="28"/>
    </row>
    <row r="25" spans="1:20" s="248" customFormat="1">
      <c r="A25" s="19" t="s">
        <v>308</v>
      </c>
      <c r="B25" s="79"/>
      <c r="C25" s="79"/>
      <c r="D25" s="17"/>
    </row>
    <row r="26" spans="1:20">
      <c r="A26" s="42" t="s">
        <v>364</v>
      </c>
    </row>
    <row r="29" spans="1:20">
      <c r="B29"/>
      <c r="C29"/>
      <c r="D29"/>
    </row>
    <row r="30" spans="1:20">
      <c r="B30"/>
      <c r="C30"/>
      <c r="D30"/>
    </row>
  </sheetData>
  <mergeCells count="2">
    <mergeCell ref="B4:C4"/>
    <mergeCell ref="K6:K9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9"/>
  <dimension ref="A1:K9"/>
  <sheetViews>
    <sheetView showGridLines="0" workbookViewId="0">
      <selection sqref="A1:H1"/>
    </sheetView>
  </sheetViews>
  <sheetFormatPr defaultColWidth="10" defaultRowHeight="12.75"/>
  <sheetData>
    <row r="1" spans="1:11">
      <c r="A1" s="38" t="s">
        <v>429</v>
      </c>
    </row>
    <row r="2" spans="1:11">
      <c r="A2" s="25" t="s">
        <v>430</v>
      </c>
    </row>
    <row r="3" spans="1:11">
      <c r="A3" s="25"/>
    </row>
    <row r="4" spans="1:11">
      <c r="A4" s="58"/>
      <c r="B4" s="58"/>
      <c r="K4" s="181" t="s">
        <v>24</v>
      </c>
    </row>
    <row r="5" spans="1:11" s="17" customFormat="1" ht="18.75" customHeight="1">
      <c r="A5" s="349"/>
      <c r="B5" s="302">
        <v>2006</v>
      </c>
      <c r="C5" s="302">
        <v>2007</v>
      </c>
      <c r="D5" s="302">
        <v>2008</v>
      </c>
      <c r="E5" s="302">
        <v>2009</v>
      </c>
      <c r="F5" s="302">
        <v>2010</v>
      </c>
      <c r="G5" s="302">
        <v>2011</v>
      </c>
      <c r="H5" s="302">
        <v>2012</v>
      </c>
      <c r="I5" s="302">
        <v>2013</v>
      </c>
      <c r="J5" s="302">
        <v>2014</v>
      </c>
      <c r="K5" s="302">
        <v>2015</v>
      </c>
    </row>
    <row r="6" spans="1:11" s="17" customFormat="1" ht="18.75" customHeight="1">
      <c r="A6" s="350" t="s">
        <v>270</v>
      </c>
      <c r="B6" s="292">
        <v>4.5</v>
      </c>
      <c r="C6" s="292">
        <v>4.4000000000000004</v>
      </c>
      <c r="D6" s="292">
        <v>4.0999999999999996</v>
      </c>
      <c r="E6" s="292">
        <v>3.8</v>
      </c>
      <c r="F6" s="292">
        <v>3.8</v>
      </c>
      <c r="G6" s="292">
        <v>3.4</v>
      </c>
      <c r="H6" s="292">
        <v>3.3</v>
      </c>
      <c r="I6" s="292">
        <v>3.1</v>
      </c>
      <c r="J6" s="292">
        <v>3</v>
      </c>
      <c r="K6" s="292">
        <v>3.1</v>
      </c>
    </row>
    <row r="7" spans="1:11" s="17" customFormat="1" ht="18.75" customHeight="1">
      <c r="A7" s="352" t="s">
        <v>61</v>
      </c>
      <c r="B7" s="292">
        <v>4.6400940000000004</v>
      </c>
      <c r="C7" s="292">
        <v>4.4833090000000002</v>
      </c>
      <c r="D7" s="292">
        <v>4.2467709999999999</v>
      </c>
      <c r="E7" s="292">
        <v>3.7830119999999998</v>
      </c>
      <c r="F7" s="292">
        <v>3.624914</v>
      </c>
      <c r="G7" s="292">
        <v>3.4603540000000002</v>
      </c>
      <c r="H7" s="292">
        <v>3.5620020000000001</v>
      </c>
      <c r="I7" s="292">
        <v>3.3152879999999998</v>
      </c>
      <c r="J7" s="292">
        <v>3.4496950000000002</v>
      </c>
      <c r="K7" s="292">
        <v>3.5287009999999999</v>
      </c>
    </row>
    <row r="8" spans="1:11" s="17" customFormat="1" ht="18.75" customHeight="1">
      <c r="A8" s="20" t="s">
        <v>387</v>
      </c>
    </row>
    <row r="9" spans="1:11" s="17" customFormat="1" ht="18.75" customHeight="1">
      <c r="A9" s="20" t="s">
        <v>456</v>
      </c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I58"/>
  <sheetViews>
    <sheetView showGridLines="0" workbookViewId="0">
      <selection sqref="A1:H1"/>
    </sheetView>
  </sheetViews>
  <sheetFormatPr defaultRowHeight="12.75"/>
  <cols>
    <col min="1" max="1" width="14.7109375" style="18" customWidth="1"/>
    <col min="2" max="7" width="9.140625" style="18"/>
    <col min="8" max="8" width="23.85546875" style="18" customWidth="1"/>
    <col min="9" max="9" width="9.140625" style="18"/>
    <col min="10" max="16384" width="9.140625" style="22"/>
  </cols>
  <sheetData>
    <row r="1" spans="1:9">
      <c r="A1" s="698" t="s">
        <v>11</v>
      </c>
      <c r="B1" s="698"/>
      <c r="C1" s="698"/>
      <c r="D1" s="698"/>
      <c r="E1" s="698"/>
      <c r="F1" s="698"/>
      <c r="G1" s="698"/>
      <c r="H1" s="698"/>
    </row>
    <row r="2" spans="1:9" s="238" customFormat="1">
      <c r="A2" s="697" t="s">
        <v>9</v>
      </c>
      <c r="B2" s="697"/>
      <c r="C2" s="697"/>
      <c r="D2" s="697"/>
      <c r="E2" s="697"/>
      <c r="F2" s="697"/>
      <c r="G2" s="697"/>
      <c r="H2" s="697"/>
      <c r="I2" s="103"/>
    </row>
    <row r="4" spans="1:9">
      <c r="A4" s="18" t="s">
        <v>196</v>
      </c>
      <c r="B4" s="18" t="s">
        <v>197</v>
      </c>
    </row>
    <row r="5" spans="1:9">
      <c r="A5" s="18" t="s">
        <v>264</v>
      </c>
      <c r="B5" s="18" t="s">
        <v>265</v>
      </c>
    </row>
    <row r="6" spans="1:9">
      <c r="A6" s="18" t="s">
        <v>16</v>
      </c>
      <c r="B6" s="18" t="s">
        <v>198</v>
      </c>
    </row>
    <row r="7" spans="1:9">
      <c r="A7" s="18" t="s">
        <v>17</v>
      </c>
      <c r="B7" s="18" t="s">
        <v>12</v>
      </c>
    </row>
    <row r="8" spans="1:9" s="18" customFormat="1">
      <c r="A8" s="18" t="s">
        <v>368</v>
      </c>
      <c r="B8" s="18" t="s">
        <v>369</v>
      </c>
    </row>
    <row r="9" spans="1:9" s="18" customFormat="1">
      <c r="A9" s="18" t="s">
        <v>188</v>
      </c>
      <c r="B9" s="18" t="s">
        <v>199</v>
      </c>
    </row>
    <row r="10" spans="1:9" s="18" customFormat="1">
      <c r="A10" s="18" t="s">
        <v>419</v>
      </c>
      <c r="B10" s="18" t="s">
        <v>420</v>
      </c>
    </row>
    <row r="11" spans="1:9" s="18" customFormat="1">
      <c r="A11" s="18" t="s">
        <v>18</v>
      </c>
      <c r="B11" s="18" t="s">
        <v>200</v>
      </c>
    </row>
    <row r="12" spans="1:9" s="18" customFormat="1">
      <c r="A12" s="18" t="s">
        <v>415</v>
      </c>
      <c r="B12" s="18" t="s">
        <v>416</v>
      </c>
    </row>
    <row r="13" spans="1:9" s="18" customFormat="1" ht="14.25">
      <c r="A13" s="18" t="s">
        <v>367</v>
      </c>
      <c r="B13" s="18" t="s">
        <v>201</v>
      </c>
    </row>
    <row r="14" spans="1:9" s="18" customFormat="1" ht="14.25">
      <c r="A14" s="18" t="s">
        <v>266</v>
      </c>
      <c r="B14" s="18" t="s">
        <v>267</v>
      </c>
    </row>
    <row r="15" spans="1:9" s="18" customFormat="1">
      <c r="A15" s="18" t="s">
        <v>19</v>
      </c>
      <c r="B15" s="18" t="s">
        <v>13</v>
      </c>
    </row>
    <row r="16" spans="1:9" s="18" customFormat="1">
      <c r="A16" s="18" t="s">
        <v>202</v>
      </c>
      <c r="B16" s="18" t="s">
        <v>203</v>
      </c>
    </row>
    <row r="17" spans="1:9" s="18" customFormat="1">
      <c r="A17" s="112" t="s">
        <v>202</v>
      </c>
      <c r="B17" s="112" t="s">
        <v>204</v>
      </c>
      <c r="C17" s="112"/>
      <c r="D17" s="112"/>
      <c r="E17" s="112"/>
      <c r="F17" s="112"/>
      <c r="G17" s="112"/>
      <c r="H17" s="112"/>
    </row>
    <row r="18" spans="1:9" s="18" customFormat="1">
      <c r="A18" s="18" t="s">
        <v>21</v>
      </c>
      <c r="B18" s="18" t="s">
        <v>205</v>
      </c>
    </row>
    <row r="19" spans="1:9" s="18" customFormat="1">
      <c r="A19" s="18" t="s">
        <v>22</v>
      </c>
      <c r="B19" s="18" t="s">
        <v>189</v>
      </c>
    </row>
    <row r="20" spans="1:9" s="18" customFormat="1">
      <c r="A20" s="18" t="s">
        <v>758</v>
      </c>
      <c r="B20" s="18" t="s">
        <v>759</v>
      </c>
    </row>
    <row r="21" spans="1:9" s="18" customFormat="1">
      <c r="A21" s="18" t="s">
        <v>810</v>
      </c>
      <c r="B21" s="18" t="s">
        <v>811</v>
      </c>
    </row>
    <row r="22" spans="1:9" s="18" customFormat="1">
      <c r="A22" s="18" t="s">
        <v>791</v>
      </c>
      <c r="B22" s="18" t="s">
        <v>377</v>
      </c>
    </row>
    <row r="23" spans="1:9" s="18" customFormat="1" ht="15.75">
      <c r="A23" s="18" t="s">
        <v>790</v>
      </c>
      <c r="B23" s="18" t="s">
        <v>760</v>
      </c>
    </row>
    <row r="24" spans="1:9" s="18" customFormat="1">
      <c r="A24" s="18" t="s">
        <v>761</v>
      </c>
      <c r="B24" s="18" t="s">
        <v>762</v>
      </c>
    </row>
    <row r="25" spans="1:9" s="18" customFormat="1">
      <c r="A25" s="18" t="s">
        <v>380</v>
      </c>
      <c r="B25" s="18" t="s">
        <v>763</v>
      </c>
    </row>
    <row r="26" spans="1:9">
      <c r="A26" s="18" t="s">
        <v>23</v>
      </c>
      <c r="B26" s="18" t="s">
        <v>206</v>
      </c>
      <c r="I26" s="22"/>
    </row>
    <row r="27" spans="1:9">
      <c r="A27" s="18" t="s">
        <v>24</v>
      </c>
      <c r="B27" s="18" t="s">
        <v>207</v>
      </c>
      <c r="I27" s="22"/>
    </row>
    <row r="28" spans="1:9">
      <c r="A28" s="18" t="s">
        <v>25</v>
      </c>
      <c r="B28" s="18" t="s">
        <v>14</v>
      </c>
      <c r="I28" s="22"/>
    </row>
    <row r="29" spans="1:9">
      <c r="A29" s="18" t="s">
        <v>26</v>
      </c>
      <c r="B29" s="18" t="s">
        <v>15</v>
      </c>
      <c r="I29" s="22"/>
    </row>
    <row r="30" spans="1:9">
      <c r="A30" s="18" t="s">
        <v>10</v>
      </c>
      <c r="B30" s="18" t="s">
        <v>208</v>
      </c>
      <c r="I30" s="22"/>
    </row>
    <row r="32" spans="1:9">
      <c r="A32" s="18" t="s">
        <v>48</v>
      </c>
      <c r="B32" s="18" t="s">
        <v>219</v>
      </c>
      <c r="E32" s="18" t="s">
        <v>39</v>
      </c>
      <c r="F32" s="18" t="s">
        <v>30</v>
      </c>
      <c r="I32" s="22"/>
    </row>
    <row r="33" spans="1:9">
      <c r="A33" s="18" t="s">
        <v>32</v>
      </c>
      <c r="B33" s="18" t="s">
        <v>27</v>
      </c>
      <c r="E33" s="18" t="s">
        <v>40</v>
      </c>
      <c r="F33" s="18" t="s">
        <v>215</v>
      </c>
      <c r="I33" s="22"/>
    </row>
    <row r="34" spans="1:9">
      <c r="A34" s="18" t="s">
        <v>128</v>
      </c>
      <c r="B34" s="18" t="s">
        <v>209</v>
      </c>
      <c r="E34" s="18" t="s">
        <v>43</v>
      </c>
      <c r="F34" s="18" t="s">
        <v>217</v>
      </c>
      <c r="I34" s="22"/>
    </row>
    <row r="35" spans="1:9">
      <c r="A35" s="18" t="s">
        <v>41</v>
      </c>
      <c r="B35" s="18" t="s">
        <v>31</v>
      </c>
      <c r="E35" s="18" t="s">
        <v>44</v>
      </c>
      <c r="F35" s="18" t="s">
        <v>56</v>
      </c>
      <c r="I35" s="22"/>
    </row>
    <row r="36" spans="1:9">
      <c r="A36" s="18" t="s">
        <v>33</v>
      </c>
      <c r="B36" s="18" t="s">
        <v>28</v>
      </c>
      <c r="E36" s="18" t="s">
        <v>42</v>
      </c>
      <c r="F36" s="18" t="s">
        <v>216</v>
      </c>
      <c r="I36" s="22"/>
    </row>
    <row r="37" spans="1:9">
      <c r="A37" s="18" t="s">
        <v>35</v>
      </c>
      <c r="B37" s="18" t="s">
        <v>210</v>
      </c>
      <c r="E37" s="18" t="s">
        <v>46</v>
      </c>
      <c r="F37" s="18" t="s">
        <v>58</v>
      </c>
      <c r="I37" s="22"/>
    </row>
    <row r="38" spans="1:9">
      <c r="A38" s="18" t="s">
        <v>34</v>
      </c>
      <c r="B38" s="18" t="s">
        <v>29</v>
      </c>
      <c r="E38" s="18" t="s">
        <v>47</v>
      </c>
      <c r="F38" s="18" t="s">
        <v>218</v>
      </c>
      <c r="I38" s="22"/>
    </row>
    <row r="39" spans="1:9">
      <c r="A39" s="18" t="s">
        <v>36</v>
      </c>
      <c r="B39" s="18" t="s">
        <v>211</v>
      </c>
      <c r="E39" s="18" t="s">
        <v>49</v>
      </c>
      <c r="F39" s="18" t="s">
        <v>220</v>
      </c>
      <c r="I39" s="22"/>
    </row>
    <row r="40" spans="1:9">
      <c r="A40" s="18" t="s">
        <v>276</v>
      </c>
      <c r="B40" s="18" t="s">
        <v>212</v>
      </c>
      <c r="E40" s="18" t="s">
        <v>50</v>
      </c>
      <c r="F40" s="18" t="s">
        <v>59</v>
      </c>
      <c r="I40" s="22"/>
    </row>
    <row r="41" spans="1:9">
      <c r="A41" s="18" t="s">
        <v>37</v>
      </c>
      <c r="B41" s="18" t="s">
        <v>213</v>
      </c>
      <c r="E41" s="18" t="s">
        <v>127</v>
      </c>
      <c r="F41" s="18" t="s">
        <v>221</v>
      </c>
      <c r="I41" s="22"/>
    </row>
    <row r="42" spans="1:9">
      <c r="A42" s="18" t="s">
        <v>53</v>
      </c>
      <c r="B42" s="18" t="s">
        <v>224</v>
      </c>
      <c r="E42" s="18" t="s">
        <v>54</v>
      </c>
      <c r="F42" s="18" t="s">
        <v>225</v>
      </c>
      <c r="I42" s="22"/>
    </row>
    <row r="43" spans="1:9">
      <c r="A43" s="18" t="s">
        <v>38</v>
      </c>
      <c r="B43" s="18" t="s">
        <v>214</v>
      </c>
      <c r="E43" s="18" t="s">
        <v>51</v>
      </c>
      <c r="F43" s="18" t="s">
        <v>222</v>
      </c>
      <c r="I43" s="22"/>
    </row>
    <row r="44" spans="1:9">
      <c r="A44" s="18" t="s">
        <v>310</v>
      </c>
      <c r="B44" s="18" t="s">
        <v>370</v>
      </c>
      <c r="E44" s="18" t="s">
        <v>52</v>
      </c>
      <c r="F44" s="18" t="s">
        <v>223</v>
      </c>
      <c r="I44" s="22"/>
    </row>
    <row r="45" spans="1:9" ht="12.75" customHeight="1">
      <c r="A45" s="18" t="s">
        <v>45</v>
      </c>
      <c r="B45" s="18" t="s">
        <v>57</v>
      </c>
      <c r="E45" s="18" t="s">
        <v>55</v>
      </c>
      <c r="F45" s="18" t="s">
        <v>60</v>
      </c>
      <c r="I45" s="22"/>
    </row>
    <row r="47" spans="1:9">
      <c r="A47" s="695" t="s">
        <v>304</v>
      </c>
      <c r="B47" s="18" t="s">
        <v>365</v>
      </c>
      <c r="E47" s="696" t="s">
        <v>381</v>
      </c>
      <c r="F47" s="696"/>
      <c r="G47" s="696"/>
      <c r="H47" s="696"/>
      <c r="I47" s="22"/>
    </row>
    <row r="48" spans="1:9">
      <c r="A48" s="695"/>
      <c r="B48" s="112" t="s">
        <v>366</v>
      </c>
      <c r="E48" s="696"/>
      <c r="F48" s="696"/>
      <c r="G48" s="696"/>
      <c r="H48" s="696"/>
      <c r="I48" s="22"/>
    </row>
    <row r="50" spans="1:9">
      <c r="A50" s="695"/>
      <c r="E50" s="696"/>
      <c r="F50" s="696"/>
      <c r="G50" s="696"/>
      <c r="H50" s="696"/>
      <c r="I50" s="22"/>
    </row>
    <row r="51" spans="1:9">
      <c r="A51" s="695"/>
      <c r="B51" s="112"/>
      <c r="E51" s="696"/>
      <c r="F51" s="696"/>
      <c r="G51" s="696"/>
      <c r="H51" s="696"/>
      <c r="I51" s="22"/>
    </row>
    <row r="53" spans="1:9" ht="12.75" customHeight="1"/>
    <row r="55" spans="1:9">
      <c r="I55" s="22"/>
    </row>
    <row r="56" spans="1:9" ht="12.75" customHeight="1"/>
    <row r="58" spans="1:9">
      <c r="I58" s="22"/>
    </row>
  </sheetData>
  <mergeCells count="6">
    <mergeCell ref="A50:A51"/>
    <mergeCell ref="E50:H51"/>
    <mergeCell ref="A2:H2"/>
    <mergeCell ref="A1:H1"/>
    <mergeCell ref="A47:A48"/>
    <mergeCell ref="E47:H48"/>
  </mergeCells>
  <phoneticPr fontId="2" type="noConversion"/>
  <pageMargins left="0.74803149606299213" right="0.74803149606299213" top="0.54" bottom="0.52" header="0.32" footer="0.28000000000000003"/>
  <pageSetup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30"/>
  <dimension ref="A1:E27"/>
  <sheetViews>
    <sheetView showGridLines="0" workbookViewId="0">
      <selection sqref="A1:H1"/>
    </sheetView>
  </sheetViews>
  <sheetFormatPr defaultRowHeight="12.75"/>
  <cols>
    <col min="1" max="1" width="17.140625" style="17" customWidth="1"/>
    <col min="2" max="2" width="9.140625" style="17"/>
    <col min="3" max="3" width="11.85546875" style="17" customWidth="1"/>
    <col min="4" max="5" width="9.140625" style="17"/>
  </cols>
  <sheetData>
    <row r="1" spans="1:5" s="14" customFormat="1">
      <c r="A1" s="56" t="s">
        <v>514</v>
      </c>
      <c r="B1" s="56"/>
      <c r="C1" s="56"/>
      <c r="D1" s="451"/>
      <c r="E1" s="103"/>
    </row>
    <row r="2" spans="1:5" s="14" customFormat="1">
      <c r="A2" s="57" t="s">
        <v>515</v>
      </c>
      <c r="B2" s="57"/>
      <c r="C2" s="57"/>
      <c r="D2" s="451"/>
      <c r="E2" s="103"/>
    </row>
    <row r="4" spans="1:5" ht="15" customHeight="1">
      <c r="B4" s="452" t="s">
        <v>270</v>
      </c>
      <c r="C4" s="453" t="s">
        <v>274</v>
      </c>
    </row>
    <row r="5" spans="1:5" ht="15" customHeight="1">
      <c r="A5" s="463"/>
      <c r="B5" s="728" t="s">
        <v>24</v>
      </c>
      <c r="C5" s="729"/>
    </row>
    <row r="6" spans="1:5" ht="15" customHeight="1">
      <c r="A6" s="520">
        <v>2006</v>
      </c>
      <c r="B6" s="203">
        <v>1.6</v>
      </c>
      <c r="C6" s="203">
        <v>14.9</v>
      </c>
    </row>
    <row r="7" spans="1:5" ht="15" customHeight="1">
      <c r="A7" s="520">
        <v>2007</v>
      </c>
      <c r="B7" s="203">
        <v>2.1</v>
      </c>
      <c r="C7" s="203">
        <v>17.2</v>
      </c>
    </row>
    <row r="8" spans="1:5" ht="15" customHeight="1">
      <c r="A8" s="520">
        <v>2008</v>
      </c>
      <c r="B8" s="203">
        <v>0.9</v>
      </c>
      <c r="C8" s="203">
        <v>9.5</v>
      </c>
    </row>
    <row r="9" spans="1:5" ht="15" customHeight="1">
      <c r="A9" s="520">
        <v>2009</v>
      </c>
      <c r="B9" s="203">
        <v>1.5</v>
      </c>
      <c r="C9" s="203">
        <v>3</v>
      </c>
    </row>
    <row r="10" spans="1:5" ht="15" customHeight="1">
      <c r="A10" s="520">
        <v>2010</v>
      </c>
      <c r="B10" s="203">
        <v>0.4</v>
      </c>
      <c r="C10" s="203">
        <v>1.6</v>
      </c>
    </row>
    <row r="11" spans="1:5" ht="15" customHeight="1">
      <c r="A11" s="520">
        <v>2011</v>
      </c>
      <c r="B11" s="203">
        <v>-2.2999999999999998</v>
      </c>
      <c r="C11" s="203">
        <v>1.4</v>
      </c>
    </row>
    <row r="12" spans="1:5" ht="15" customHeight="1">
      <c r="A12" s="520">
        <v>2012</v>
      </c>
      <c r="B12" s="203">
        <v>-3.6</v>
      </c>
      <c r="C12" s="203">
        <v>-3</v>
      </c>
    </row>
    <row r="13" spans="1:5" ht="15" customHeight="1">
      <c r="A13" s="520">
        <v>2013</v>
      </c>
      <c r="B13" s="203">
        <v>-3.5</v>
      </c>
      <c r="C13" s="203">
        <v>-5.4</v>
      </c>
    </row>
    <row r="14" spans="1:5" ht="15" customHeight="1">
      <c r="A14" s="520">
        <v>2014</v>
      </c>
      <c r="B14" s="203">
        <v>-2.9</v>
      </c>
      <c r="C14" s="203">
        <v>-2</v>
      </c>
    </row>
    <row r="15" spans="1:5" ht="15" customHeight="1">
      <c r="A15" s="521">
        <v>2015</v>
      </c>
      <c r="B15" s="239">
        <v>-1</v>
      </c>
      <c r="C15" s="239">
        <v>-0.2</v>
      </c>
    </row>
    <row r="16" spans="1:5">
      <c r="A16" s="240" t="s">
        <v>311</v>
      </c>
      <c r="B16" s="264"/>
    </row>
    <row r="17" spans="1:5" ht="13.5">
      <c r="A17" s="65" t="s">
        <v>454</v>
      </c>
      <c r="B17" s="117"/>
    </row>
    <row r="18" spans="1:5" ht="13.5">
      <c r="A18" s="19" t="s">
        <v>457</v>
      </c>
    </row>
    <row r="20" spans="1:5">
      <c r="A20" s="71"/>
      <c r="B20" s="71"/>
      <c r="C20" s="71"/>
      <c r="D20" s="71"/>
      <c r="E20" s="71"/>
    </row>
    <row r="21" spans="1:5">
      <c r="E21" s="71"/>
    </row>
    <row r="22" spans="1:5">
      <c r="E22" s="71"/>
    </row>
    <row r="23" spans="1:5">
      <c r="E23" s="71"/>
    </row>
    <row r="24" spans="1:5">
      <c r="E24" s="71"/>
    </row>
    <row r="25" spans="1:5">
      <c r="E25" s="71"/>
    </row>
    <row r="26" spans="1:5">
      <c r="E26" s="71"/>
    </row>
    <row r="27" spans="1:5">
      <c r="E27" s="71"/>
    </row>
  </sheetData>
  <mergeCells count="1">
    <mergeCell ref="B5:C5"/>
  </mergeCells>
  <phoneticPr fontId="2" type="noConversion"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31"/>
  <dimension ref="A1:R12"/>
  <sheetViews>
    <sheetView showGridLines="0" workbookViewId="0">
      <selection sqref="A1:H1"/>
    </sheetView>
  </sheetViews>
  <sheetFormatPr defaultColWidth="10" defaultRowHeight="12.75"/>
  <cols>
    <col min="1" max="1" width="10" customWidth="1"/>
    <col min="2" max="2" width="10.28515625" customWidth="1"/>
    <col min="3" max="3" width="10" customWidth="1"/>
    <col min="4" max="4" width="10.28515625" customWidth="1"/>
    <col min="5" max="5" width="10" customWidth="1"/>
    <col min="6" max="6" width="10.28515625" customWidth="1"/>
    <col min="12" max="12" width="10.42578125" customWidth="1"/>
  </cols>
  <sheetData>
    <row r="1" spans="1:18">
      <c r="A1" s="47" t="s">
        <v>575</v>
      </c>
      <c r="B1" s="17"/>
      <c r="C1" s="17"/>
    </row>
    <row r="2" spans="1:18">
      <c r="A2" s="59" t="s">
        <v>836</v>
      </c>
      <c r="B2" s="17"/>
      <c r="C2" s="17"/>
      <c r="D2" s="58"/>
      <c r="E2" s="58"/>
    </row>
    <row r="3" spans="1:18">
      <c r="A3" s="59"/>
      <c r="B3" s="17"/>
      <c r="C3" s="17"/>
      <c r="D3" s="58"/>
      <c r="E3" s="58"/>
    </row>
    <row r="4" spans="1:18">
      <c r="K4" s="181"/>
      <c r="L4" s="181" t="s">
        <v>23</v>
      </c>
    </row>
    <row r="5" spans="1:18" ht="27.75" customHeight="1">
      <c r="B5" s="603">
        <v>2007</v>
      </c>
      <c r="C5" s="603">
        <v>2008</v>
      </c>
      <c r="D5" s="603">
        <v>2009</v>
      </c>
      <c r="E5" s="603">
        <v>2010</v>
      </c>
      <c r="F5" s="603">
        <v>2011</v>
      </c>
      <c r="G5" s="603">
        <v>2012</v>
      </c>
      <c r="H5" s="603">
        <v>2013</v>
      </c>
      <c r="I5" s="603">
        <v>2014</v>
      </c>
      <c r="J5" s="603">
        <v>2015</v>
      </c>
      <c r="K5" s="603">
        <v>2016</v>
      </c>
      <c r="L5" s="522" t="s">
        <v>299</v>
      </c>
    </row>
    <row r="6" spans="1:18" ht="14.25">
      <c r="A6" s="11" t="s">
        <v>270</v>
      </c>
      <c r="B6" s="604">
        <v>36.5</v>
      </c>
      <c r="C6" s="604">
        <v>34.9</v>
      </c>
      <c r="D6" s="604">
        <v>30.9</v>
      </c>
      <c r="E6" s="604">
        <v>28.3</v>
      </c>
      <c r="F6" s="412">
        <v>23</v>
      </c>
      <c r="G6" s="604">
        <v>20.5</v>
      </c>
      <c r="H6" s="604">
        <v>18.899999999999999</v>
      </c>
      <c r="I6" s="604">
        <v>17.399999999999999</v>
      </c>
      <c r="J6" s="604">
        <v>13.7</v>
      </c>
      <c r="K6" s="412">
        <v>14</v>
      </c>
      <c r="L6" s="266">
        <v>10</v>
      </c>
    </row>
    <row r="7" spans="1:18" ht="14.25">
      <c r="A7" s="31" t="s">
        <v>274</v>
      </c>
      <c r="B7" s="604">
        <v>30.8</v>
      </c>
      <c r="C7" s="604">
        <v>31.7</v>
      </c>
      <c r="D7" s="604">
        <v>30.9</v>
      </c>
      <c r="E7" s="604">
        <v>28.2</v>
      </c>
      <c r="F7" s="604">
        <v>26.3</v>
      </c>
      <c r="G7" s="604">
        <v>24.7</v>
      </c>
      <c r="H7" s="604">
        <v>23.6</v>
      </c>
      <c r="I7" s="604">
        <v>21.9</v>
      </c>
      <c r="J7" s="412">
        <v>20</v>
      </c>
      <c r="K7" s="412">
        <v>19</v>
      </c>
      <c r="L7" s="266">
        <v>15</v>
      </c>
    </row>
    <row r="8" spans="1:18" ht="14.25">
      <c r="A8" s="11" t="s">
        <v>333</v>
      </c>
      <c r="B8" s="604">
        <v>14.9</v>
      </c>
      <c r="C8" s="604">
        <v>14.7</v>
      </c>
      <c r="D8" s="604">
        <v>14.2</v>
      </c>
      <c r="E8" s="604">
        <v>13.9</v>
      </c>
      <c r="F8" s="604">
        <v>13.4</v>
      </c>
      <c r="G8" s="604">
        <v>12.7</v>
      </c>
      <c r="H8" s="604">
        <v>11.9</v>
      </c>
      <c r="I8" s="604">
        <v>11.2</v>
      </c>
      <c r="J8" s="412">
        <v>11</v>
      </c>
      <c r="K8" s="604">
        <v>10.7</v>
      </c>
      <c r="L8" s="266">
        <v>10</v>
      </c>
      <c r="M8" s="17"/>
      <c r="N8" s="17"/>
      <c r="O8" s="17"/>
      <c r="P8" s="17"/>
      <c r="Q8" s="17"/>
      <c r="R8" s="17"/>
    </row>
    <row r="9" spans="1:18">
      <c r="A9" s="20" t="s">
        <v>308</v>
      </c>
      <c r="B9" s="12"/>
      <c r="L9" s="79"/>
      <c r="M9" s="17"/>
      <c r="N9" s="17"/>
      <c r="O9" s="17"/>
      <c r="P9" s="17"/>
      <c r="Q9" s="17"/>
      <c r="R9" s="17"/>
    </row>
    <row r="10" spans="1:18" ht="13.5">
      <c r="A10" s="13" t="s">
        <v>576</v>
      </c>
      <c r="B10" s="12"/>
    </row>
    <row r="11" spans="1:18" ht="13.5">
      <c r="A11" s="13" t="s">
        <v>577</v>
      </c>
      <c r="B11" s="44"/>
    </row>
    <row r="12" spans="1:18" ht="13.5">
      <c r="A12" s="13" t="s">
        <v>578</v>
      </c>
      <c r="B12" s="44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2"/>
  <dimension ref="A1:S19"/>
  <sheetViews>
    <sheetView showGridLines="0" workbookViewId="0">
      <selection sqref="A1:H1"/>
    </sheetView>
  </sheetViews>
  <sheetFormatPr defaultColWidth="10" defaultRowHeight="12.75"/>
  <cols>
    <col min="1" max="1" width="13" customWidth="1"/>
    <col min="2" max="11" width="10" customWidth="1"/>
    <col min="12" max="12" width="15.28515625" customWidth="1"/>
    <col min="13" max="13" width="8.7109375" customWidth="1"/>
    <col min="14" max="14" width="8.7109375" style="22" customWidth="1"/>
    <col min="15" max="17" width="10" customWidth="1"/>
    <col min="18" max="19" width="10.28515625" style="17" customWidth="1"/>
  </cols>
  <sheetData>
    <row r="1" spans="1:19" ht="14.25">
      <c r="A1" s="23" t="s">
        <v>837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9" s="27" customFormat="1" ht="14.25">
      <c r="A2" s="53" t="s">
        <v>838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N2" s="22"/>
      <c r="R2" s="112"/>
      <c r="S2" s="112"/>
    </row>
    <row r="3" spans="1:19" s="27" customFormat="1">
      <c r="A3" s="53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N3" s="22"/>
      <c r="R3" s="112"/>
      <c r="S3" s="112"/>
    </row>
    <row r="4" spans="1:19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96" t="s">
        <v>23</v>
      </c>
    </row>
    <row r="5" spans="1:19">
      <c r="A5" s="114"/>
      <c r="B5" s="170">
        <v>2007</v>
      </c>
      <c r="C5" s="170">
        <v>2008</v>
      </c>
      <c r="D5" s="170">
        <v>2009</v>
      </c>
      <c r="E5" s="170">
        <v>2010</v>
      </c>
      <c r="F5" s="170">
        <v>2011</v>
      </c>
      <c r="G5" s="170">
        <v>2012</v>
      </c>
      <c r="H5" s="170">
        <v>2013</v>
      </c>
      <c r="I5" s="170">
        <v>2014</v>
      </c>
      <c r="J5" s="170">
        <v>2015</v>
      </c>
      <c r="K5" s="170">
        <v>2016</v>
      </c>
      <c r="L5" s="413" t="s">
        <v>579</v>
      </c>
    </row>
    <row r="6" spans="1:19" ht="14.25">
      <c r="A6" s="334" t="s">
        <v>388</v>
      </c>
      <c r="B6" s="578">
        <v>19.5</v>
      </c>
      <c r="C6" s="578">
        <v>21.6</v>
      </c>
      <c r="D6" s="578">
        <v>21.3</v>
      </c>
      <c r="E6" s="121">
        <v>24</v>
      </c>
      <c r="F6" s="578">
        <v>26.7</v>
      </c>
      <c r="G6" s="578">
        <v>27.8</v>
      </c>
      <c r="H6" s="121">
        <v>30</v>
      </c>
      <c r="I6" s="578">
        <v>31.3</v>
      </c>
      <c r="J6" s="578">
        <v>31.9</v>
      </c>
      <c r="K6" s="578">
        <v>34.6</v>
      </c>
      <c r="L6" s="266">
        <v>40</v>
      </c>
    </row>
    <row r="7" spans="1:19" ht="14.25">
      <c r="A7" s="324" t="s">
        <v>389</v>
      </c>
      <c r="B7" s="578">
        <v>40.9</v>
      </c>
      <c r="C7" s="578">
        <v>41.3</v>
      </c>
      <c r="D7" s="578">
        <v>40.700000000000003</v>
      </c>
      <c r="E7" s="121">
        <v>42</v>
      </c>
      <c r="F7" s="578">
        <v>41.9</v>
      </c>
      <c r="G7" s="578">
        <v>41.5</v>
      </c>
      <c r="H7" s="578">
        <v>42.3</v>
      </c>
      <c r="I7" s="578">
        <v>42.3</v>
      </c>
      <c r="J7" s="578">
        <v>40.9</v>
      </c>
      <c r="K7" s="578">
        <v>40.1</v>
      </c>
      <c r="L7" s="266">
        <v>44</v>
      </c>
    </row>
    <row r="8" spans="1:19" ht="14.25">
      <c r="A8" s="334" t="s">
        <v>390</v>
      </c>
      <c r="B8" s="578">
        <v>30.1</v>
      </c>
      <c r="C8" s="578">
        <v>31.1</v>
      </c>
      <c r="D8" s="578">
        <v>32.299999999999997</v>
      </c>
      <c r="E8" s="578">
        <v>33.799999999999997</v>
      </c>
      <c r="F8" s="578">
        <v>34.799999999999997</v>
      </c>
      <c r="G8" s="121">
        <v>36</v>
      </c>
      <c r="H8" s="578">
        <v>37.1</v>
      </c>
      <c r="I8" s="578">
        <v>37.9</v>
      </c>
      <c r="J8" s="578">
        <v>38.700000000000003</v>
      </c>
      <c r="K8" s="578">
        <v>39.1</v>
      </c>
      <c r="L8" s="266">
        <v>40</v>
      </c>
    </row>
    <row r="9" spans="1:19" s="20" customFormat="1">
      <c r="A9" s="20" t="s">
        <v>308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N9" s="22"/>
      <c r="R9" s="19"/>
      <c r="S9" s="19"/>
    </row>
    <row r="10" spans="1:19" ht="13.5" customHeight="1">
      <c r="A10" s="124" t="s">
        <v>580</v>
      </c>
      <c r="B10" s="168"/>
      <c r="C10" s="168"/>
      <c r="D10" s="168"/>
      <c r="E10" s="168"/>
      <c r="F10" s="168"/>
      <c r="G10" s="168"/>
      <c r="H10" s="168"/>
      <c r="I10" s="168"/>
      <c r="J10" s="168"/>
      <c r="K10" s="168"/>
      <c r="L10" s="168"/>
    </row>
    <row r="11" spans="1:19" ht="13.5" customHeight="1">
      <c r="A11" s="13" t="s">
        <v>581</v>
      </c>
      <c r="B11" s="168"/>
      <c r="C11" s="168"/>
      <c r="D11" s="168"/>
      <c r="E11" s="168"/>
      <c r="F11" s="168"/>
      <c r="G11" s="168"/>
      <c r="H11" s="168"/>
      <c r="I11" s="168"/>
      <c r="J11" s="168"/>
      <c r="K11" s="168"/>
      <c r="L11" s="168"/>
    </row>
    <row r="12" spans="1:19" ht="13.5" customHeight="1">
      <c r="A12" s="13" t="s">
        <v>578</v>
      </c>
      <c r="B12" s="168"/>
      <c r="C12" s="168"/>
      <c r="D12" s="168"/>
      <c r="E12" s="168"/>
      <c r="F12" s="168"/>
      <c r="G12" s="168"/>
      <c r="H12" s="168"/>
      <c r="I12" s="168"/>
      <c r="J12" s="168"/>
      <c r="K12" s="168"/>
      <c r="L12" s="168"/>
    </row>
    <row r="13" spans="1:19" ht="13.5" customHeight="1">
      <c r="A13" s="13" t="s">
        <v>582</v>
      </c>
      <c r="B13" s="168"/>
      <c r="C13" s="168"/>
      <c r="D13" s="168"/>
      <c r="E13" s="168"/>
      <c r="F13" s="168"/>
      <c r="G13" s="168"/>
      <c r="H13" s="168"/>
      <c r="I13" s="168"/>
      <c r="J13" s="168"/>
      <c r="K13" s="168"/>
      <c r="N13"/>
    </row>
    <row r="17" spans="1:1">
      <c r="A17" s="13"/>
    </row>
    <row r="18" spans="1:1">
      <c r="A18" s="13"/>
    </row>
    <row r="19" spans="1:1">
      <c r="A19" s="13"/>
    </row>
  </sheetData>
  <phoneticPr fontId="2" type="noConversion"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33"/>
  <dimension ref="A1:C33"/>
  <sheetViews>
    <sheetView showGridLines="0" workbookViewId="0">
      <selection sqref="A1:H1"/>
    </sheetView>
  </sheetViews>
  <sheetFormatPr defaultColWidth="10" defaultRowHeight="12.75"/>
  <cols>
    <col min="1" max="1" width="15.5703125" customWidth="1"/>
    <col min="2" max="2" width="31.85546875" customWidth="1"/>
    <col min="3" max="5" width="10" customWidth="1"/>
  </cols>
  <sheetData>
    <row r="1" spans="1:3" ht="14.25">
      <c r="A1" s="23" t="s">
        <v>583</v>
      </c>
    </row>
    <row r="2" spans="1:3" ht="14.25">
      <c r="A2" s="59" t="s">
        <v>839</v>
      </c>
      <c r="B2" s="17"/>
    </row>
    <row r="4" spans="1:3">
      <c r="A4" s="338" t="s">
        <v>20</v>
      </c>
      <c r="B4" s="339" t="s">
        <v>272</v>
      </c>
      <c r="C4" s="305" t="s">
        <v>23</v>
      </c>
    </row>
    <row r="5" spans="1:3">
      <c r="A5" s="341" t="s">
        <v>80</v>
      </c>
      <c r="B5" s="341" t="s">
        <v>81</v>
      </c>
      <c r="C5" s="39">
        <v>20.8</v>
      </c>
    </row>
    <row r="6" spans="1:3">
      <c r="A6" s="63" t="s">
        <v>82</v>
      </c>
      <c r="B6" s="63" t="s">
        <v>83</v>
      </c>
      <c r="C6" s="39">
        <v>23.6</v>
      </c>
    </row>
    <row r="7" spans="1:3">
      <c r="A7" s="63" t="s">
        <v>84</v>
      </c>
      <c r="B7" s="63" t="s">
        <v>85</v>
      </c>
      <c r="C7" s="39">
        <v>24.4</v>
      </c>
    </row>
    <row r="8" spans="1:3">
      <c r="A8" s="63" t="s">
        <v>86</v>
      </c>
      <c r="B8" s="63" t="s">
        <v>87</v>
      </c>
      <c r="C8" s="39">
        <v>21.9</v>
      </c>
    </row>
    <row r="9" spans="1:3">
      <c r="A9" s="63" t="s">
        <v>88</v>
      </c>
      <c r="B9" s="63" t="s">
        <v>89</v>
      </c>
      <c r="C9" s="39">
        <v>23.4</v>
      </c>
    </row>
    <row r="10" spans="1:3">
      <c r="A10" s="63" t="s">
        <v>90</v>
      </c>
      <c r="B10" s="63" t="s">
        <v>91</v>
      </c>
      <c r="C10" s="39">
        <v>22.9</v>
      </c>
    </row>
    <row r="11" spans="1:3">
      <c r="A11" s="63" t="s">
        <v>92</v>
      </c>
      <c r="B11" s="63" t="s">
        <v>72</v>
      </c>
      <c r="C11" s="39">
        <v>27.4</v>
      </c>
    </row>
    <row r="12" spans="1:3">
      <c r="A12" s="63" t="s">
        <v>93</v>
      </c>
      <c r="B12" s="63" t="s">
        <v>94</v>
      </c>
      <c r="C12" s="39">
        <v>24.5</v>
      </c>
    </row>
    <row r="13" spans="1:3">
      <c r="A13" s="63" t="s">
        <v>95</v>
      </c>
      <c r="B13" s="63" t="s">
        <v>96</v>
      </c>
      <c r="C13" s="39">
        <v>23.9</v>
      </c>
    </row>
    <row r="14" spans="1:3">
      <c r="A14" s="63" t="s">
        <v>97</v>
      </c>
      <c r="B14" s="63" t="s">
        <v>98</v>
      </c>
      <c r="C14" s="39">
        <v>21.8</v>
      </c>
    </row>
    <row r="15" spans="1:3">
      <c r="A15" s="63" t="s">
        <v>99</v>
      </c>
      <c r="B15" s="63" t="s">
        <v>100</v>
      </c>
      <c r="C15" s="39">
        <v>17.2</v>
      </c>
    </row>
    <row r="16" spans="1:3">
      <c r="A16" s="63" t="s">
        <v>101</v>
      </c>
      <c r="B16" s="63" t="s">
        <v>102</v>
      </c>
      <c r="C16" s="39">
        <v>21.9</v>
      </c>
    </row>
    <row r="17" spans="1:3">
      <c r="A17" s="63" t="s">
        <v>103</v>
      </c>
      <c r="B17" s="63" t="s">
        <v>104</v>
      </c>
      <c r="C17" s="39">
        <v>23.8</v>
      </c>
    </row>
    <row r="18" spans="1:3">
      <c r="A18" s="63" t="s">
        <v>105</v>
      </c>
      <c r="B18" s="63" t="s">
        <v>106</v>
      </c>
      <c r="C18" s="39">
        <v>28.5</v>
      </c>
    </row>
    <row r="19" spans="1:3">
      <c r="A19" s="63" t="s">
        <v>107</v>
      </c>
      <c r="B19" s="63" t="s">
        <v>68</v>
      </c>
      <c r="C19" s="39">
        <v>20</v>
      </c>
    </row>
    <row r="20" spans="1:3">
      <c r="A20" s="63" t="s">
        <v>108</v>
      </c>
      <c r="B20" s="63" t="s">
        <v>109</v>
      </c>
      <c r="C20" s="39">
        <v>21.7</v>
      </c>
    </row>
    <row r="21" spans="1:3">
      <c r="A21" s="63" t="s">
        <v>110</v>
      </c>
      <c r="B21" s="63" t="s">
        <v>111</v>
      </c>
      <c r="C21" s="39">
        <v>19.899999999999999</v>
      </c>
    </row>
    <row r="22" spans="1:3">
      <c r="A22" s="63" t="s">
        <v>112</v>
      </c>
      <c r="B22" s="63" t="s">
        <v>113</v>
      </c>
      <c r="C22" s="39">
        <v>22.8</v>
      </c>
    </row>
    <row r="23" spans="1:3">
      <c r="A23" s="63" t="s">
        <v>114</v>
      </c>
      <c r="B23" s="63" t="s">
        <v>64</v>
      </c>
      <c r="C23" s="39">
        <v>24.5</v>
      </c>
    </row>
    <row r="24" spans="1:3">
      <c r="A24" s="63" t="s">
        <v>115</v>
      </c>
      <c r="B24" s="63" t="s">
        <v>116</v>
      </c>
      <c r="C24" s="39">
        <v>20.5</v>
      </c>
    </row>
    <row r="25" spans="1:3">
      <c r="A25" s="63" t="s">
        <v>117</v>
      </c>
      <c r="B25" s="63" t="s">
        <v>118</v>
      </c>
      <c r="C25" s="39">
        <v>26.4</v>
      </c>
    </row>
    <row r="26" spans="1:3">
      <c r="A26" s="63" t="s">
        <v>119</v>
      </c>
      <c r="B26" s="63" t="s">
        <v>70</v>
      </c>
      <c r="C26" s="39">
        <v>22.2</v>
      </c>
    </row>
    <row r="27" spans="1:3">
      <c r="A27" s="63" t="s">
        <v>120</v>
      </c>
      <c r="B27" s="63" t="s">
        <v>383</v>
      </c>
      <c r="C27" s="39">
        <v>27.3</v>
      </c>
    </row>
    <row r="28" spans="1:3">
      <c r="A28" s="63" t="s">
        <v>121</v>
      </c>
      <c r="B28" s="63" t="s">
        <v>122</v>
      </c>
      <c r="C28" s="39">
        <v>24.8</v>
      </c>
    </row>
    <row r="29" spans="1:3">
      <c r="A29" s="63" t="s">
        <v>123</v>
      </c>
      <c r="B29" s="63" t="s">
        <v>385</v>
      </c>
      <c r="C29" s="39">
        <v>17.399999999999999</v>
      </c>
    </row>
    <row r="30" spans="1:3">
      <c r="A30" s="605" t="s">
        <v>125</v>
      </c>
      <c r="B30" s="605" t="s">
        <v>384</v>
      </c>
      <c r="C30" s="606">
        <v>18.600000000000001</v>
      </c>
    </row>
    <row r="31" spans="1:3" ht="14.25" customHeight="1">
      <c r="A31" s="724" t="s">
        <v>584</v>
      </c>
      <c r="B31" s="724"/>
      <c r="C31" s="724"/>
    </row>
    <row r="32" spans="1:3" s="20" customFormat="1" ht="13.5">
      <c r="A32" s="20" t="s">
        <v>391</v>
      </c>
    </row>
    <row r="33" spans="1:2">
      <c r="A33" s="448" t="s">
        <v>883</v>
      </c>
      <c r="B33" s="91"/>
    </row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4"/>
  <dimension ref="A1:F15"/>
  <sheetViews>
    <sheetView showGridLines="0" workbookViewId="0">
      <selection sqref="A1:H1"/>
    </sheetView>
  </sheetViews>
  <sheetFormatPr defaultColWidth="10" defaultRowHeight="12.75"/>
  <cols>
    <col min="2" max="2" width="11" customWidth="1"/>
    <col min="6" max="6" width="10.5703125" customWidth="1"/>
  </cols>
  <sheetData>
    <row r="1" spans="1:6">
      <c r="A1" s="47" t="s">
        <v>585</v>
      </c>
      <c r="B1" s="47"/>
      <c r="C1" s="47"/>
      <c r="D1" s="47"/>
      <c r="E1" s="47"/>
      <c r="F1" s="47"/>
    </row>
    <row r="2" spans="1:6" s="17" customFormat="1" ht="15" customHeight="1">
      <c r="A2" s="53" t="s">
        <v>818</v>
      </c>
      <c r="B2" s="53"/>
      <c r="C2" s="53"/>
      <c r="D2" s="53"/>
      <c r="E2" s="53"/>
      <c r="F2" s="53"/>
    </row>
    <row r="3" spans="1:6" s="17" customFormat="1" ht="15" customHeight="1">
      <c r="A3" s="53"/>
      <c r="B3" s="53"/>
      <c r="C3" s="53"/>
      <c r="D3" s="53"/>
      <c r="E3" s="53"/>
      <c r="F3" s="53"/>
    </row>
    <row r="4" spans="1:6">
      <c r="A4" s="17"/>
      <c r="B4" s="17"/>
      <c r="C4" s="17"/>
      <c r="D4" s="17"/>
      <c r="E4" s="17"/>
      <c r="F4" s="96" t="s">
        <v>23</v>
      </c>
    </row>
    <row r="5" spans="1:6" ht="30" customHeight="1">
      <c r="A5" s="350"/>
      <c r="B5" s="173" t="s">
        <v>226</v>
      </c>
      <c r="C5" s="173" t="s">
        <v>227</v>
      </c>
      <c r="D5" s="173" t="s">
        <v>329</v>
      </c>
      <c r="E5" s="173" t="s">
        <v>228</v>
      </c>
      <c r="F5" s="173" t="s">
        <v>229</v>
      </c>
    </row>
    <row r="6" spans="1:6" ht="17.25" customHeight="1">
      <c r="A6" s="267" t="s">
        <v>61</v>
      </c>
      <c r="B6" s="121">
        <v>15.8</v>
      </c>
      <c r="C6" s="121">
        <v>56.6</v>
      </c>
      <c r="D6" s="121">
        <v>20.2</v>
      </c>
      <c r="E6" s="121">
        <v>5.9</v>
      </c>
      <c r="F6" s="121">
        <v>1.6</v>
      </c>
    </row>
    <row r="7" spans="1:6" ht="17.25" customHeight="1">
      <c r="A7" s="202" t="s">
        <v>59</v>
      </c>
      <c r="B7" s="121">
        <v>8.9</v>
      </c>
      <c r="C7" s="121">
        <v>37.5</v>
      </c>
      <c r="D7" s="121">
        <v>35.6</v>
      </c>
      <c r="E7" s="121">
        <v>13.3</v>
      </c>
      <c r="F7" s="121">
        <v>4.7</v>
      </c>
    </row>
    <row r="8" spans="1:6" ht="17.25" customHeight="1">
      <c r="A8" s="20" t="s">
        <v>308</v>
      </c>
    </row>
    <row r="9" spans="1:6">
      <c r="B9" s="172"/>
      <c r="C9" s="172"/>
      <c r="D9" s="172"/>
      <c r="E9" s="172"/>
      <c r="F9" s="172"/>
    </row>
    <row r="15" spans="1:6">
      <c r="D15" s="22"/>
    </row>
  </sheetData>
  <phoneticPr fontId="2" type="noConversion"/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5"/>
  <dimension ref="A1:F11"/>
  <sheetViews>
    <sheetView showGridLines="0" workbookViewId="0">
      <selection sqref="A1:H1"/>
    </sheetView>
  </sheetViews>
  <sheetFormatPr defaultColWidth="10" defaultRowHeight="12.75"/>
  <cols>
    <col min="1" max="1" width="20.85546875" customWidth="1"/>
  </cols>
  <sheetData>
    <row r="1" spans="1:6">
      <c r="A1" s="23" t="s">
        <v>586</v>
      </c>
      <c r="B1" s="17"/>
      <c r="C1" s="17"/>
      <c r="D1" s="17"/>
      <c r="E1" s="17"/>
      <c r="F1" s="17"/>
    </row>
    <row r="2" spans="1:6" s="17" customFormat="1">
      <c r="A2" s="53" t="s">
        <v>587</v>
      </c>
    </row>
    <row r="3" spans="1:6">
      <c r="A3" s="45"/>
      <c r="B3" s="17"/>
      <c r="C3" s="45"/>
      <c r="E3" s="17"/>
    </row>
    <row r="4" spans="1:6">
      <c r="D4" s="96" t="s">
        <v>164</v>
      </c>
      <c r="E4" s="17"/>
    </row>
    <row r="5" spans="1:6" ht="22.5" customHeight="1">
      <c r="A5" s="268">
        <v>2015</v>
      </c>
      <c r="B5" s="231" t="s">
        <v>59</v>
      </c>
      <c r="C5" s="232" t="s">
        <v>61</v>
      </c>
      <c r="D5" s="400" t="s">
        <v>431</v>
      </c>
      <c r="E5" s="17"/>
    </row>
    <row r="6" spans="1:6" ht="20.25" customHeight="1">
      <c r="A6" s="269" t="s">
        <v>163</v>
      </c>
      <c r="B6" s="292">
        <v>42.7</v>
      </c>
      <c r="C6" s="292">
        <v>32.9</v>
      </c>
      <c r="D6" s="292">
        <v>34.200000000000003</v>
      </c>
      <c r="E6" s="17"/>
    </row>
    <row r="7" spans="1:6" ht="20.25" customHeight="1">
      <c r="A7" s="270" t="s">
        <v>432</v>
      </c>
      <c r="B7" s="292">
        <v>38.700000000000003</v>
      </c>
      <c r="C7" s="292">
        <v>31.2</v>
      </c>
      <c r="D7" s="292">
        <v>32.1</v>
      </c>
      <c r="E7" s="17"/>
    </row>
    <row r="8" spans="1:6" ht="20.25" customHeight="1">
      <c r="A8" s="271" t="s">
        <v>433</v>
      </c>
      <c r="B8" s="292">
        <v>46.3</v>
      </c>
      <c r="C8" s="292">
        <v>34.5</v>
      </c>
      <c r="D8" s="292">
        <v>36</v>
      </c>
      <c r="E8" s="17"/>
    </row>
    <row r="9" spans="1:6">
      <c r="A9" s="42" t="s">
        <v>308</v>
      </c>
      <c r="B9" s="17"/>
      <c r="C9" s="17"/>
      <c r="D9" s="17"/>
      <c r="E9" s="17"/>
    </row>
    <row r="10" spans="1:6">
      <c r="A10" s="58"/>
    </row>
    <row r="11" spans="1:6">
      <c r="A11" s="58"/>
    </row>
  </sheetData>
  <phoneticPr fontId="2" type="noConversion"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6"/>
  <dimension ref="A1:C41"/>
  <sheetViews>
    <sheetView showGridLines="0" workbookViewId="0">
      <selection sqref="A1:H1"/>
    </sheetView>
  </sheetViews>
  <sheetFormatPr defaultColWidth="10" defaultRowHeight="12.75"/>
  <cols>
    <col min="1" max="1" width="15.5703125" style="17" customWidth="1"/>
    <col min="2" max="2" width="16.5703125" style="17" customWidth="1"/>
    <col min="3" max="3" width="10" style="17" customWidth="1"/>
    <col min="4" max="4" width="10" customWidth="1"/>
  </cols>
  <sheetData>
    <row r="1" spans="1:3">
      <c r="A1" s="47" t="s">
        <v>588</v>
      </c>
      <c r="B1" s="47"/>
      <c r="C1" s="47"/>
    </row>
    <row r="2" spans="1:3">
      <c r="A2" s="59" t="s">
        <v>589</v>
      </c>
      <c r="B2" s="59"/>
      <c r="C2" s="59"/>
    </row>
    <row r="4" spans="1:3">
      <c r="A4" s="302">
        <v>2015</v>
      </c>
      <c r="B4" s="302" t="s">
        <v>187</v>
      </c>
      <c r="C4" s="47"/>
    </row>
    <row r="5" spans="1:3">
      <c r="A5" s="347" t="s">
        <v>304</v>
      </c>
      <c r="B5" s="414" t="s">
        <v>129</v>
      </c>
      <c r="C5" s="47"/>
    </row>
    <row r="6" spans="1:3">
      <c r="A6" s="51" t="s">
        <v>44</v>
      </c>
      <c r="B6" s="415">
        <v>4908.03</v>
      </c>
      <c r="C6" s="45"/>
    </row>
    <row r="7" spans="1:3">
      <c r="A7" s="51" t="s">
        <v>55</v>
      </c>
      <c r="B7" s="416">
        <v>3952.81</v>
      </c>
      <c r="C7" s="45" t="s">
        <v>165</v>
      </c>
    </row>
    <row r="8" spans="1:3">
      <c r="A8" s="51" t="s">
        <v>35</v>
      </c>
      <c r="B8" s="416">
        <v>3601.16</v>
      </c>
      <c r="C8" s="45" t="s">
        <v>165</v>
      </c>
    </row>
    <row r="9" spans="1:3">
      <c r="A9" s="51" t="s">
        <v>54</v>
      </c>
      <c r="B9" s="416">
        <v>3438.16</v>
      </c>
      <c r="C9" s="45" t="s">
        <v>165</v>
      </c>
    </row>
    <row r="10" spans="1:3">
      <c r="A10" s="51" t="s">
        <v>32</v>
      </c>
      <c r="B10" s="416">
        <v>3095.53</v>
      </c>
      <c r="C10" s="45"/>
    </row>
    <row r="11" spans="1:3">
      <c r="A11" s="51" t="s">
        <v>38</v>
      </c>
      <c r="B11" s="416">
        <v>3005.08</v>
      </c>
      <c r="C11" s="45"/>
    </row>
    <row r="12" spans="1:3">
      <c r="A12" s="51" t="s">
        <v>48</v>
      </c>
      <c r="B12" s="415">
        <v>2944.08</v>
      </c>
      <c r="C12" s="45"/>
    </row>
    <row r="13" spans="1:3">
      <c r="A13" s="51" t="s">
        <v>40</v>
      </c>
      <c r="B13" s="416">
        <v>1807.19</v>
      </c>
      <c r="C13" s="45" t="s">
        <v>165</v>
      </c>
    </row>
    <row r="14" spans="1:3">
      <c r="A14" s="46" t="s">
        <v>37</v>
      </c>
      <c r="B14" s="611">
        <v>1538.71</v>
      </c>
      <c r="C14" s="47" t="s">
        <v>165</v>
      </c>
    </row>
    <row r="15" spans="1:3">
      <c r="A15" s="51" t="s">
        <v>46</v>
      </c>
      <c r="B15" s="415">
        <v>1220.99</v>
      </c>
      <c r="C15" s="47"/>
    </row>
    <row r="16" spans="1:3">
      <c r="A16" s="46" t="s">
        <v>50</v>
      </c>
      <c r="B16" s="417">
        <v>1041.42</v>
      </c>
      <c r="C16" s="45"/>
    </row>
    <row r="17" spans="1:3">
      <c r="A17" s="51" t="s">
        <v>33</v>
      </c>
      <c r="B17" s="416">
        <v>931.98</v>
      </c>
      <c r="C17" s="45"/>
    </row>
    <row r="18" spans="1:3">
      <c r="A18" s="51" t="s">
        <v>276</v>
      </c>
      <c r="B18" s="416">
        <v>830.03</v>
      </c>
      <c r="C18" s="45" t="s">
        <v>165</v>
      </c>
    </row>
    <row r="19" spans="1:3">
      <c r="A19" s="51" t="s">
        <v>52</v>
      </c>
      <c r="B19" s="415">
        <v>806.09</v>
      </c>
      <c r="C19" s="45" t="s">
        <v>165</v>
      </c>
    </row>
    <row r="20" spans="1:3">
      <c r="A20" s="51" t="s">
        <v>310</v>
      </c>
      <c r="B20" s="416">
        <v>733.74</v>
      </c>
      <c r="C20" s="45"/>
    </row>
    <row r="21" spans="1:3">
      <c r="A21" s="51" t="s">
        <v>45</v>
      </c>
      <c r="B21" s="416">
        <v>625.73</v>
      </c>
      <c r="C21" s="45"/>
    </row>
    <row r="22" spans="1:3">
      <c r="A22" s="51" t="s">
        <v>43</v>
      </c>
      <c r="B22" s="416">
        <v>577.05999999999995</v>
      </c>
      <c r="C22" s="45" t="s">
        <v>165</v>
      </c>
    </row>
    <row r="23" spans="1:3">
      <c r="A23" s="51" t="s">
        <v>42</v>
      </c>
      <c r="B23" s="415">
        <v>443.14</v>
      </c>
      <c r="C23" s="45" t="s">
        <v>165</v>
      </c>
    </row>
    <row r="24" spans="1:3">
      <c r="A24" s="51" t="s">
        <v>128</v>
      </c>
      <c r="B24" s="416">
        <v>293.05</v>
      </c>
      <c r="C24" s="45"/>
    </row>
    <row r="25" spans="1:3">
      <c r="A25" s="51" t="s">
        <v>41</v>
      </c>
      <c r="B25" s="37" t="s">
        <v>129</v>
      </c>
    </row>
    <row r="26" spans="1:3">
      <c r="A26" s="51" t="s">
        <v>34</v>
      </c>
      <c r="B26" s="37" t="s">
        <v>129</v>
      </c>
    </row>
    <row r="27" spans="1:3">
      <c r="A27" s="51" t="s">
        <v>36</v>
      </c>
      <c r="B27" s="37" t="s">
        <v>129</v>
      </c>
    </row>
    <row r="28" spans="1:3">
      <c r="A28" s="51" t="s">
        <v>53</v>
      </c>
      <c r="B28" s="37" t="s">
        <v>129</v>
      </c>
    </row>
    <row r="29" spans="1:3">
      <c r="A29" s="51" t="s">
        <v>39</v>
      </c>
      <c r="B29" s="37" t="s">
        <v>129</v>
      </c>
    </row>
    <row r="30" spans="1:3">
      <c r="A30" s="51" t="s">
        <v>47</v>
      </c>
      <c r="B30" s="37" t="s">
        <v>129</v>
      </c>
    </row>
    <row r="31" spans="1:3">
      <c r="A31" s="51" t="s">
        <v>49</v>
      </c>
      <c r="B31" s="37" t="s">
        <v>129</v>
      </c>
    </row>
    <row r="32" spans="1:3">
      <c r="A32" s="51" t="s">
        <v>127</v>
      </c>
      <c r="B32" s="37" t="s">
        <v>129</v>
      </c>
    </row>
    <row r="33" spans="1:2">
      <c r="A33" s="612" t="s">
        <v>51</v>
      </c>
      <c r="B33" s="613" t="s">
        <v>129</v>
      </c>
    </row>
    <row r="34" spans="1:2">
      <c r="A34" s="42" t="s">
        <v>308</v>
      </c>
      <c r="B34" s="45"/>
    </row>
    <row r="35" spans="1:2">
      <c r="A35" s="42" t="s">
        <v>335</v>
      </c>
    </row>
    <row r="36" spans="1:2">
      <c r="A36" s="19" t="s">
        <v>245</v>
      </c>
      <c r="B36" s="45"/>
    </row>
    <row r="37" spans="1:2">
      <c r="A37" s="45"/>
      <c r="B37" s="45"/>
    </row>
    <row r="38" spans="1:2">
      <c r="A38" s="45"/>
      <c r="B38" s="45"/>
    </row>
    <row r="39" spans="1:2">
      <c r="A39" s="45"/>
      <c r="B39" s="45"/>
    </row>
    <row r="40" spans="1:2">
      <c r="A40" s="45"/>
      <c r="B40" s="45"/>
    </row>
    <row r="41" spans="1:2">
      <c r="A41" s="45"/>
      <c r="B41" s="45"/>
    </row>
  </sheetData>
  <phoneticPr fontId="2" type="noConversion"/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8"/>
  <dimension ref="A1:D31"/>
  <sheetViews>
    <sheetView showGridLines="0" workbookViewId="0">
      <selection sqref="A1:H1"/>
    </sheetView>
  </sheetViews>
  <sheetFormatPr defaultColWidth="8.85546875" defaultRowHeight="12.75"/>
  <cols>
    <col min="1" max="1" width="13.140625" style="17" customWidth="1"/>
    <col min="2" max="2" width="30.28515625" style="17" customWidth="1"/>
    <col min="3" max="3" width="8.85546875" style="17"/>
  </cols>
  <sheetData>
    <row r="1" spans="1:3">
      <c r="A1" s="119" t="s">
        <v>590</v>
      </c>
      <c r="B1"/>
      <c r="C1"/>
    </row>
    <row r="2" spans="1:3">
      <c r="A2" s="25" t="s">
        <v>591</v>
      </c>
      <c r="B2"/>
      <c r="C2"/>
    </row>
    <row r="3" spans="1:3">
      <c r="A3"/>
      <c r="B3"/>
      <c r="C3"/>
    </row>
    <row r="4" spans="1:3">
      <c r="A4" s="590" t="s">
        <v>20</v>
      </c>
      <c r="B4" s="339" t="s">
        <v>272</v>
      </c>
      <c r="C4" s="659" t="s">
        <v>19</v>
      </c>
    </row>
    <row r="5" spans="1:3">
      <c r="A5" s="614" t="s">
        <v>80</v>
      </c>
      <c r="B5" s="614" t="s">
        <v>81</v>
      </c>
      <c r="C5" s="161">
        <v>4.99</v>
      </c>
    </row>
    <row r="6" spans="1:3">
      <c r="A6" s="526" t="s">
        <v>82</v>
      </c>
      <c r="B6" s="526" t="s">
        <v>83</v>
      </c>
      <c r="C6" s="161">
        <v>6.0447000000000006</v>
      </c>
    </row>
    <row r="7" spans="1:3">
      <c r="A7" s="526" t="s">
        <v>84</v>
      </c>
      <c r="B7" s="526" t="s">
        <v>85</v>
      </c>
      <c r="C7" s="161">
        <v>6.0220000000000002</v>
      </c>
    </row>
    <row r="8" spans="1:3">
      <c r="A8" s="526" t="s">
        <v>86</v>
      </c>
      <c r="B8" s="526" t="s">
        <v>87</v>
      </c>
      <c r="C8" s="161">
        <v>6.1183000000000005</v>
      </c>
    </row>
    <row r="9" spans="1:3">
      <c r="A9" s="526" t="s">
        <v>88</v>
      </c>
      <c r="B9" s="526" t="s">
        <v>89</v>
      </c>
      <c r="C9" s="161">
        <v>6.2776999999999994</v>
      </c>
    </row>
    <row r="10" spans="1:3">
      <c r="A10" s="526" t="s">
        <v>90</v>
      </c>
      <c r="B10" s="526" t="s">
        <v>91</v>
      </c>
      <c r="C10" s="161">
        <v>5.1571000000000007</v>
      </c>
    </row>
    <row r="11" spans="1:3">
      <c r="A11" s="526" t="s">
        <v>92</v>
      </c>
      <c r="B11" s="526" t="s">
        <v>72</v>
      </c>
      <c r="C11" s="161">
        <v>6.5064000000000002</v>
      </c>
    </row>
    <row r="12" spans="1:3">
      <c r="A12" s="526" t="s">
        <v>93</v>
      </c>
      <c r="B12" s="526" t="s">
        <v>94</v>
      </c>
      <c r="C12" s="161">
        <v>6.6064999999999996</v>
      </c>
    </row>
    <row r="13" spans="1:3">
      <c r="A13" s="526" t="s">
        <v>95</v>
      </c>
      <c r="B13" s="526" t="s">
        <v>96</v>
      </c>
      <c r="C13" s="161">
        <v>5.891</v>
      </c>
    </row>
    <row r="14" spans="1:3">
      <c r="A14" s="526" t="s">
        <v>97</v>
      </c>
      <c r="B14" s="526" t="s">
        <v>98</v>
      </c>
      <c r="C14" s="161">
        <v>4.1684999999999999</v>
      </c>
    </row>
    <row r="15" spans="1:3">
      <c r="A15" s="526" t="s">
        <v>99</v>
      </c>
      <c r="B15" s="526" t="s">
        <v>100</v>
      </c>
      <c r="C15" s="161">
        <v>5.0186999999999999</v>
      </c>
    </row>
    <row r="16" spans="1:3">
      <c r="A16" s="526" t="s">
        <v>101</v>
      </c>
      <c r="B16" s="526" t="s">
        <v>102</v>
      </c>
      <c r="C16" s="161">
        <v>5.4341999999999997</v>
      </c>
    </row>
    <row r="17" spans="1:4">
      <c r="A17" s="526" t="s">
        <v>103</v>
      </c>
      <c r="B17" s="526" t="s">
        <v>104</v>
      </c>
      <c r="C17" s="161">
        <v>4.9516999999999998</v>
      </c>
    </row>
    <row r="18" spans="1:4">
      <c r="A18" s="526" t="s">
        <v>105</v>
      </c>
      <c r="B18" s="526" t="s">
        <v>106</v>
      </c>
      <c r="C18" s="161">
        <v>4.7962999999999996</v>
      </c>
    </row>
    <row r="19" spans="1:4">
      <c r="A19" s="526" t="s">
        <v>107</v>
      </c>
      <c r="B19" s="526" t="s">
        <v>68</v>
      </c>
      <c r="C19" s="161">
        <v>4.5206999999999997</v>
      </c>
    </row>
    <row r="20" spans="1:4">
      <c r="A20" s="526" t="s">
        <v>108</v>
      </c>
      <c r="B20" s="526" t="s">
        <v>109</v>
      </c>
      <c r="C20" s="161">
        <v>4.7449000000000003</v>
      </c>
    </row>
    <row r="21" spans="1:4">
      <c r="A21" s="526" t="s">
        <v>110</v>
      </c>
      <c r="B21" s="526" t="s">
        <v>111</v>
      </c>
      <c r="C21" s="161">
        <v>3.7789999999999999</v>
      </c>
    </row>
    <row r="22" spans="1:4">
      <c r="A22" s="526" t="s">
        <v>112</v>
      </c>
      <c r="B22" s="526" t="s">
        <v>113</v>
      </c>
      <c r="C22" s="161">
        <v>3.4217</v>
      </c>
    </row>
    <row r="23" spans="1:4">
      <c r="A23" s="526" t="s">
        <v>114</v>
      </c>
      <c r="B23" s="526" t="s">
        <v>64</v>
      </c>
      <c r="C23" s="161">
        <v>4.7485999999999997</v>
      </c>
    </row>
    <row r="24" spans="1:4">
      <c r="A24" s="526" t="s">
        <v>115</v>
      </c>
      <c r="B24" s="526" t="s">
        <v>116</v>
      </c>
      <c r="C24" s="161">
        <v>4.8</v>
      </c>
      <c r="D24" s="127"/>
    </row>
    <row r="25" spans="1:4">
      <c r="A25" s="526" t="s">
        <v>117</v>
      </c>
      <c r="B25" s="526" t="s">
        <v>118</v>
      </c>
      <c r="C25" s="161">
        <v>3.8</v>
      </c>
      <c r="D25" s="127"/>
    </row>
    <row r="26" spans="1:4">
      <c r="A26" s="526" t="s">
        <v>119</v>
      </c>
      <c r="B26" s="526" t="s">
        <v>70</v>
      </c>
      <c r="C26" s="161">
        <v>4.4000000000000004</v>
      </c>
      <c r="D26" s="127"/>
    </row>
    <row r="27" spans="1:4">
      <c r="A27" s="526" t="s">
        <v>120</v>
      </c>
      <c r="B27" s="526" t="s">
        <v>383</v>
      </c>
      <c r="C27" s="161">
        <v>6.3</v>
      </c>
      <c r="D27" s="127"/>
    </row>
    <row r="28" spans="1:4">
      <c r="A28" s="526" t="s">
        <v>121</v>
      </c>
      <c r="B28" s="526" t="s">
        <v>122</v>
      </c>
      <c r="C28" s="161">
        <v>2.8</v>
      </c>
      <c r="D28" s="127"/>
    </row>
    <row r="29" spans="1:4">
      <c r="A29" s="526" t="s">
        <v>123</v>
      </c>
      <c r="B29" s="526" t="s">
        <v>385</v>
      </c>
      <c r="C29" s="161">
        <v>3.1</v>
      </c>
      <c r="D29" s="127"/>
    </row>
    <row r="30" spans="1:4">
      <c r="A30" s="615" t="s">
        <v>125</v>
      </c>
      <c r="B30" s="615" t="s">
        <v>384</v>
      </c>
      <c r="C30" s="161">
        <v>3.8</v>
      </c>
      <c r="D30" s="127"/>
    </row>
    <row r="31" spans="1:4">
      <c r="A31" s="13" t="s">
        <v>592</v>
      </c>
      <c r="B31" s="616"/>
      <c r="C31" s="616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40"/>
  <dimension ref="A1:M13"/>
  <sheetViews>
    <sheetView showGridLines="0" workbookViewId="0">
      <selection sqref="A1:H1"/>
    </sheetView>
  </sheetViews>
  <sheetFormatPr defaultColWidth="10.5703125" defaultRowHeight="12.75"/>
  <cols>
    <col min="2" max="3" width="10.7109375" customWidth="1"/>
    <col min="4" max="4" width="9.140625" customWidth="1"/>
    <col min="5" max="11" width="10.7109375" customWidth="1"/>
    <col min="12" max="12" width="8.5703125" customWidth="1"/>
    <col min="13" max="13" width="4" customWidth="1"/>
    <col min="14" max="14" width="8" customWidth="1"/>
    <col min="15" max="15" width="4" customWidth="1"/>
    <col min="16" max="16" width="9" customWidth="1"/>
    <col min="17" max="17" width="3.85546875" customWidth="1"/>
    <col min="18" max="18" width="8" customWidth="1"/>
    <col min="19" max="19" width="4" customWidth="1"/>
  </cols>
  <sheetData>
    <row r="1" spans="1:13">
      <c r="A1" s="23" t="s">
        <v>593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>
      <c r="A2" s="53" t="s">
        <v>840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13">
      <c r="A3" s="53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</row>
    <row r="4" spans="1:13">
      <c r="J4" s="470"/>
      <c r="K4" s="457" t="s">
        <v>161</v>
      </c>
    </row>
    <row r="5" spans="1:13">
      <c r="A5" s="349"/>
      <c r="B5" s="302">
        <v>2006</v>
      </c>
      <c r="C5" s="302">
        <v>2007</v>
      </c>
      <c r="D5" s="302">
        <v>2008</v>
      </c>
      <c r="E5" s="302">
        <v>2009</v>
      </c>
      <c r="F5" s="302">
        <v>2010</v>
      </c>
      <c r="G5" s="302">
        <v>2011</v>
      </c>
      <c r="H5" s="302">
        <v>2012</v>
      </c>
      <c r="I5" s="302">
        <v>2013</v>
      </c>
      <c r="J5" s="302">
        <v>2014</v>
      </c>
      <c r="K5" s="302">
        <v>2015</v>
      </c>
    </row>
    <row r="6" spans="1:13">
      <c r="A6" s="350" t="s">
        <v>59</v>
      </c>
      <c r="B6" s="292">
        <v>23.7</v>
      </c>
      <c r="C6" s="289">
        <v>23</v>
      </c>
      <c r="D6" s="175">
        <v>23.4</v>
      </c>
      <c r="E6" s="121">
        <v>25.8</v>
      </c>
      <c r="F6" s="121">
        <v>25.8</v>
      </c>
      <c r="G6" s="121">
        <v>25.8</v>
      </c>
      <c r="H6" s="121">
        <v>26.4</v>
      </c>
      <c r="I6" s="292">
        <v>27.6</v>
      </c>
      <c r="J6" s="292">
        <v>26.9</v>
      </c>
      <c r="K6" s="292">
        <v>25.7</v>
      </c>
    </row>
    <row r="7" spans="1:13" ht="14.25">
      <c r="A7" s="352" t="s">
        <v>448</v>
      </c>
      <c r="B7" s="292">
        <v>20</v>
      </c>
      <c r="C7" s="175">
        <v>20.3</v>
      </c>
      <c r="D7" s="175">
        <v>21.4</v>
      </c>
      <c r="E7" s="121">
        <v>24.4</v>
      </c>
      <c r="F7" s="121">
        <v>24.6</v>
      </c>
      <c r="G7" s="121">
        <v>25.3</v>
      </c>
      <c r="H7" s="121">
        <v>25.5</v>
      </c>
      <c r="I7" s="292">
        <v>25.8</v>
      </c>
      <c r="J7" s="292">
        <v>25.4</v>
      </c>
      <c r="K7" s="292">
        <v>24.7</v>
      </c>
    </row>
    <row r="8" spans="1:13" ht="14.25">
      <c r="A8" s="350" t="s">
        <v>764</v>
      </c>
      <c r="B8" s="132" t="s">
        <v>129</v>
      </c>
      <c r="C8" s="132" t="s">
        <v>129</v>
      </c>
      <c r="D8" s="578">
        <v>25.9</v>
      </c>
      <c r="E8" s="121">
        <v>28.7</v>
      </c>
      <c r="F8" s="121">
        <v>28.6</v>
      </c>
      <c r="G8" s="121">
        <v>28.3</v>
      </c>
      <c r="H8" s="121">
        <v>28.7</v>
      </c>
      <c r="I8" s="121">
        <v>28.9</v>
      </c>
      <c r="J8" s="278">
        <v>28.7</v>
      </c>
      <c r="K8" s="132" t="s">
        <v>129</v>
      </c>
    </row>
    <row r="9" spans="1:13">
      <c r="A9" s="19" t="s">
        <v>325</v>
      </c>
      <c r="B9" s="58"/>
      <c r="C9" s="58"/>
      <c r="D9" s="58"/>
      <c r="E9" s="58"/>
      <c r="F9" s="58"/>
      <c r="G9" s="58"/>
      <c r="H9" s="122"/>
      <c r="I9" s="122"/>
      <c r="J9" s="122"/>
      <c r="K9" s="122"/>
    </row>
    <row r="10" spans="1:13" ht="13.5">
      <c r="A10" s="20" t="s">
        <v>765</v>
      </c>
      <c r="B10" s="35"/>
      <c r="C10" s="35"/>
      <c r="D10" s="35"/>
      <c r="E10" s="35"/>
      <c r="F10" s="35"/>
      <c r="G10" s="35"/>
      <c r="H10" s="35"/>
      <c r="I10" s="35"/>
      <c r="J10" s="35"/>
    </row>
    <row r="11" spans="1:13" ht="13.5">
      <c r="A11" s="20" t="s">
        <v>766</v>
      </c>
    </row>
    <row r="12" spans="1:13">
      <c r="A12" s="448" t="s">
        <v>884</v>
      </c>
      <c r="B12" s="58"/>
      <c r="C12" s="58"/>
      <c r="D12" s="58"/>
      <c r="E12" s="58"/>
      <c r="F12" s="58"/>
      <c r="G12" s="58"/>
      <c r="H12" s="122"/>
      <c r="I12" s="122"/>
      <c r="J12" s="122"/>
      <c r="K12" s="122"/>
    </row>
    <row r="13" spans="1:13">
      <c r="A13" s="19" t="s">
        <v>245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9"/>
  <dimension ref="A1:E44"/>
  <sheetViews>
    <sheetView showGridLines="0" workbookViewId="0">
      <selection sqref="A1:H1"/>
    </sheetView>
  </sheetViews>
  <sheetFormatPr defaultColWidth="10" defaultRowHeight="12.75"/>
  <cols>
    <col min="1" max="1" width="14.5703125" style="17" customWidth="1"/>
    <col min="2" max="2" width="16.85546875" style="17" customWidth="1"/>
    <col min="3" max="3" width="6" style="19" customWidth="1"/>
    <col min="4" max="4" width="10.28515625" style="17" customWidth="1"/>
  </cols>
  <sheetData>
    <row r="1" spans="1:3">
      <c r="A1" s="23" t="s">
        <v>594</v>
      </c>
    </row>
    <row r="2" spans="1:3">
      <c r="A2" s="59" t="s">
        <v>595</v>
      </c>
      <c r="B2" s="45"/>
    </row>
    <row r="4" spans="1:3">
      <c r="A4" s="302">
        <v>2015</v>
      </c>
      <c r="B4" s="302" t="s">
        <v>161</v>
      </c>
      <c r="C4" s="47"/>
    </row>
    <row r="5" spans="1:3">
      <c r="A5" s="347" t="s">
        <v>304</v>
      </c>
      <c r="B5" s="617" t="s">
        <v>129</v>
      </c>
      <c r="C5" s="43"/>
    </row>
    <row r="6" spans="1:3">
      <c r="A6" s="51" t="s">
        <v>38</v>
      </c>
      <c r="B6" s="161">
        <v>33.9</v>
      </c>
      <c r="C6" s="42"/>
    </row>
    <row r="7" spans="1:3">
      <c r="A7" s="51" t="s">
        <v>32</v>
      </c>
      <c r="B7" s="161">
        <v>30.4</v>
      </c>
      <c r="C7" s="45"/>
    </row>
    <row r="8" spans="1:3">
      <c r="A8" s="51" t="s">
        <v>48</v>
      </c>
      <c r="B8" s="161">
        <v>30.2</v>
      </c>
      <c r="C8" s="42"/>
    </row>
    <row r="9" spans="1:3">
      <c r="A9" s="51" t="s">
        <v>40</v>
      </c>
      <c r="B9" s="161">
        <v>30</v>
      </c>
      <c r="C9" s="42" t="s">
        <v>165</v>
      </c>
    </row>
    <row r="10" spans="1:3">
      <c r="A10" s="51" t="s">
        <v>54</v>
      </c>
      <c r="B10" s="161">
        <v>29.3</v>
      </c>
      <c r="C10" s="42" t="s">
        <v>165</v>
      </c>
    </row>
    <row r="11" spans="1:3">
      <c r="A11" s="51" t="s">
        <v>35</v>
      </c>
      <c r="B11" s="161">
        <v>29.2</v>
      </c>
      <c r="C11" s="42" t="s">
        <v>165</v>
      </c>
    </row>
    <row r="12" spans="1:3">
      <c r="A12" s="51" t="s">
        <v>55</v>
      </c>
      <c r="B12" s="161">
        <v>28.8</v>
      </c>
      <c r="C12" s="42" t="s">
        <v>165</v>
      </c>
    </row>
    <row r="13" spans="1:3">
      <c r="A13" s="51" t="s">
        <v>276</v>
      </c>
      <c r="B13" s="161">
        <v>26.5</v>
      </c>
      <c r="C13" s="42" t="s">
        <v>165</v>
      </c>
    </row>
    <row r="14" spans="1:3">
      <c r="A14" s="46" t="s">
        <v>50</v>
      </c>
      <c r="B14" s="477">
        <v>25.7</v>
      </c>
      <c r="C14" s="42"/>
    </row>
    <row r="15" spans="1:3">
      <c r="A15" s="46" t="s">
        <v>37</v>
      </c>
      <c r="B15" s="477">
        <v>24.7</v>
      </c>
      <c r="C15" s="43" t="s">
        <v>165</v>
      </c>
    </row>
    <row r="16" spans="1:3">
      <c r="A16" s="51" t="s">
        <v>44</v>
      </c>
      <c r="B16" s="161">
        <v>22</v>
      </c>
      <c r="C16" s="43"/>
    </row>
    <row r="17" spans="1:3">
      <c r="A17" s="51" t="s">
        <v>310</v>
      </c>
      <c r="B17" s="161">
        <v>21.3</v>
      </c>
      <c r="C17" s="42"/>
    </row>
    <row r="18" spans="1:3">
      <c r="A18" s="51" t="s">
        <v>45</v>
      </c>
      <c r="B18" s="161">
        <v>20.2</v>
      </c>
      <c r="C18" s="47"/>
    </row>
    <row r="19" spans="1:3">
      <c r="A19" s="51" t="s">
        <v>33</v>
      </c>
      <c r="B19" s="161">
        <v>19.100000000000001</v>
      </c>
      <c r="C19" s="42"/>
    </row>
    <row r="20" spans="1:3">
      <c r="A20" s="51" t="s">
        <v>52</v>
      </c>
      <c r="B20" s="161">
        <v>18.3</v>
      </c>
      <c r="C20" s="42" t="s">
        <v>165</v>
      </c>
    </row>
    <row r="21" spans="1:3">
      <c r="A21" s="51" t="s">
        <v>128</v>
      </c>
      <c r="B21" s="161">
        <v>17.899999999999999</v>
      </c>
      <c r="C21" s="45"/>
    </row>
    <row r="22" spans="1:3">
      <c r="A22" s="51" t="s">
        <v>46</v>
      </c>
      <c r="B22" s="161">
        <v>17.5</v>
      </c>
      <c r="C22" s="42"/>
    </row>
    <row r="23" spans="1:3" ht="15" customHeight="1">
      <c r="A23" s="51" t="s">
        <v>43</v>
      </c>
      <c r="B23" s="161">
        <v>15.6</v>
      </c>
      <c r="C23" s="45" t="s">
        <v>165</v>
      </c>
    </row>
    <row r="24" spans="1:3">
      <c r="A24" s="51" t="s">
        <v>42</v>
      </c>
      <c r="B24" s="161">
        <v>14.9</v>
      </c>
      <c r="C24" s="42" t="s">
        <v>165</v>
      </c>
    </row>
    <row r="25" spans="1:3">
      <c r="A25" s="51" t="s">
        <v>41</v>
      </c>
      <c r="B25" s="163" t="s">
        <v>129</v>
      </c>
      <c r="C25" s="45"/>
    </row>
    <row r="26" spans="1:3">
      <c r="A26" s="51" t="s">
        <v>34</v>
      </c>
      <c r="B26" s="163" t="s">
        <v>129</v>
      </c>
      <c r="C26" s="42"/>
    </row>
    <row r="27" spans="1:3">
      <c r="A27" s="51" t="s">
        <v>36</v>
      </c>
      <c r="B27" s="163" t="s">
        <v>129</v>
      </c>
      <c r="C27" s="42"/>
    </row>
    <row r="28" spans="1:3">
      <c r="A28" s="51" t="s">
        <v>53</v>
      </c>
      <c r="B28" s="163" t="s">
        <v>129</v>
      </c>
      <c r="C28" s="42"/>
    </row>
    <row r="29" spans="1:3">
      <c r="A29" s="51" t="s">
        <v>39</v>
      </c>
      <c r="B29" s="163" t="s">
        <v>129</v>
      </c>
      <c r="C29" s="45"/>
    </row>
    <row r="30" spans="1:3">
      <c r="A30" s="51" t="s">
        <v>47</v>
      </c>
      <c r="B30" s="163" t="s">
        <v>129</v>
      </c>
      <c r="C30" s="45"/>
    </row>
    <row r="31" spans="1:3">
      <c r="A31" s="51" t="s">
        <v>49</v>
      </c>
      <c r="B31" s="163" t="s">
        <v>129</v>
      </c>
      <c r="C31" s="42"/>
    </row>
    <row r="32" spans="1:3">
      <c r="A32" s="51" t="s">
        <v>127</v>
      </c>
      <c r="B32" s="163" t="s">
        <v>129</v>
      </c>
      <c r="C32" s="42"/>
    </row>
    <row r="33" spans="1:5">
      <c r="A33" s="185" t="s">
        <v>51</v>
      </c>
      <c r="B33" s="164" t="s">
        <v>129</v>
      </c>
      <c r="C33" s="272"/>
      <c r="D33" s="55"/>
      <c r="E33" s="58"/>
    </row>
    <row r="34" spans="1:5">
      <c r="A34" s="19" t="s">
        <v>325</v>
      </c>
      <c r="B34" s="19"/>
      <c r="E34" s="58"/>
    </row>
    <row r="35" spans="1:5">
      <c r="A35" s="18" t="s">
        <v>596</v>
      </c>
      <c r="B35" s="18"/>
      <c r="C35" s="18"/>
      <c r="D35" s="18"/>
      <c r="E35" s="58"/>
    </row>
    <row r="36" spans="1:5">
      <c r="A36" s="19" t="s">
        <v>335</v>
      </c>
      <c r="B36" s="45"/>
    </row>
    <row r="37" spans="1:5">
      <c r="A37" s="45"/>
      <c r="B37" s="45"/>
    </row>
    <row r="38" spans="1:5">
      <c r="A38" s="45"/>
      <c r="B38" s="45"/>
    </row>
    <row r="39" spans="1:5">
      <c r="A39" s="45"/>
      <c r="B39" s="45"/>
    </row>
    <row r="40" spans="1:5">
      <c r="A40" s="45"/>
      <c r="B40" s="45"/>
    </row>
    <row r="41" spans="1:5">
      <c r="A41" s="45"/>
      <c r="B41" s="45"/>
    </row>
    <row r="42" spans="1:5">
      <c r="A42" s="45"/>
      <c r="B42" s="45"/>
    </row>
    <row r="43" spans="1:5">
      <c r="A43" s="45"/>
      <c r="B43" s="45"/>
    </row>
    <row r="44" spans="1:5">
      <c r="A44" s="45"/>
      <c r="B44" s="45"/>
    </row>
  </sheetData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E17"/>
  <sheetViews>
    <sheetView showGridLines="0" zoomScaleNormal="100" workbookViewId="0">
      <selection sqref="A1:H1"/>
    </sheetView>
  </sheetViews>
  <sheetFormatPr defaultColWidth="8.85546875" defaultRowHeight="12.75"/>
  <cols>
    <col min="1" max="1" width="60.42578125" style="236" customWidth="1"/>
    <col min="2" max="2" width="15.85546875" style="236" bestFit="1" customWidth="1"/>
    <col min="3" max="3" width="13.5703125" style="236" customWidth="1"/>
    <col min="4" max="4" width="12" style="236" customWidth="1"/>
    <col min="5" max="5" width="10.42578125" style="236" customWidth="1"/>
    <col min="6" max="247" width="8.85546875" style="236"/>
    <col min="248" max="248" width="20" style="236" customWidth="1"/>
    <col min="249" max="249" width="18.5703125" style="236" customWidth="1"/>
    <col min="250" max="250" width="8.85546875" style="236"/>
    <col min="251" max="251" width="3.85546875" style="236" customWidth="1"/>
    <col min="252" max="252" width="15.42578125" style="236" customWidth="1"/>
    <col min="253" max="253" width="17.140625" style="236" customWidth="1"/>
    <col min="254" max="16384" width="8.85546875" style="236"/>
  </cols>
  <sheetData>
    <row r="1" spans="1:3" s="234" customFormat="1">
      <c r="A1" s="233" t="s">
        <v>522</v>
      </c>
    </row>
    <row r="2" spans="1:3" s="234" customFormat="1">
      <c r="A2" s="235" t="s">
        <v>524</v>
      </c>
    </row>
    <row r="4" spans="1:3" ht="18.75" customHeight="1">
      <c r="B4" s="391" t="s">
        <v>59</v>
      </c>
      <c r="C4" s="392" t="s">
        <v>61</v>
      </c>
    </row>
    <row r="5" spans="1:3" ht="14.25">
      <c r="A5" s="539" t="s">
        <v>302</v>
      </c>
      <c r="B5" s="540">
        <v>92226</v>
      </c>
      <c r="C5" s="541">
        <v>505973</v>
      </c>
    </row>
    <row r="6" spans="1:3">
      <c r="A6" s="237" t="s">
        <v>303</v>
      </c>
      <c r="B6" s="542">
        <v>3920</v>
      </c>
      <c r="C6" s="408">
        <v>9841</v>
      </c>
    </row>
    <row r="7" spans="1:3">
      <c r="A7" s="237" t="s">
        <v>489</v>
      </c>
      <c r="B7" s="542">
        <v>2601</v>
      </c>
      <c r="C7" s="408">
        <v>7879</v>
      </c>
    </row>
    <row r="8" spans="1:3">
      <c r="A8" s="543" t="s">
        <v>490</v>
      </c>
      <c r="B8" s="544">
        <v>1319</v>
      </c>
      <c r="C8" s="545">
        <v>1962</v>
      </c>
    </row>
    <row r="9" spans="1:3">
      <c r="A9" s="15" t="s">
        <v>195</v>
      </c>
    </row>
    <row r="10" spans="1:3">
      <c r="A10" s="15"/>
      <c r="C10" s="546"/>
    </row>
    <row r="16" spans="1:3">
      <c r="C16" s="236" t="s">
        <v>271</v>
      </c>
    </row>
    <row r="17" spans="5:5">
      <c r="E17" s="236" t="s">
        <v>271</v>
      </c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41"/>
  <dimension ref="A1:I10"/>
  <sheetViews>
    <sheetView showGridLines="0" workbookViewId="0">
      <selection sqref="A1:H1"/>
    </sheetView>
  </sheetViews>
  <sheetFormatPr defaultColWidth="10" defaultRowHeight="12.75"/>
  <cols>
    <col min="1" max="1" width="11.7109375" customWidth="1"/>
    <col min="2" max="2" width="11" customWidth="1"/>
    <col min="3" max="3" width="12" customWidth="1"/>
    <col min="4" max="5" width="10" customWidth="1"/>
    <col min="6" max="9" width="10.28515625" style="17" customWidth="1"/>
  </cols>
  <sheetData>
    <row r="1" spans="1:8">
      <c r="A1" s="230" t="s">
        <v>597</v>
      </c>
      <c r="B1" s="67"/>
      <c r="C1" s="67"/>
      <c r="D1" s="67"/>
      <c r="E1" s="67"/>
    </row>
    <row r="2" spans="1:8">
      <c r="A2" s="407" t="s">
        <v>598</v>
      </c>
      <c r="B2" s="67"/>
      <c r="C2" s="67"/>
      <c r="D2" s="67"/>
      <c r="E2" s="67"/>
    </row>
    <row r="3" spans="1:8">
      <c r="A3" s="407"/>
      <c r="B3" s="67"/>
      <c r="C3" s="67"/>
      <c r="D3" s="67"/>
      <c r="E3" s="67"/>
    </row>
    <row r="4" spans="1:8">
      <c r="A4" s="17"/>
      <c r="B4" s="68"/>
      <c r="C4" s="37" t="s">
        <v>373</v>
      </c>
      <c r="D4" s="68"/>
      <c r="E4" s="68"/>
      <c r="F4" s="68"/>
      <c r="G4" s="90"/>
      <c r="H4" s="128"/>
    </row>
    <row r="5" spans="1:8" ht="19.5" customHeight="1">
      <c r="A5" s="394"/>
      <c r="B5" s="395" t="s">
        <v>59</v>
      </c>
      <c r="C5" s="396" t="s">
        <v>61</v>
      </c>
      <c r="E5" s="17"/>
      <c r="F5" s="129"/>
      <c r="G5" s="130"/>
      <c r="H5" s="130"/>
    </row>
    <row r="6" spans="1:8" ht="25.5">
      <c r="A6" s="397" t="s">
        <v>230</v>
      </c>
      <c r="B6" s="398">
        <v>7</v>
      </c>
      <c r="C6" s="398">
        <v>9.5</v>
      </c>
      <c r="E6" s="17"/>
      <c r="F6" s="131"/>
      <c r="G6" s="130"/>
      <c r="H6" s="130"/>
    </row>
    <row r="7" spans="1:8" ht="25.5">
      <c r="A7" s="399" t="s">
        <v>231</v>
      </c>
      <c r="B7" s="398">
        <v>5.4</v>
      </c>
      <c r="C7" s="398">
        <v>8.9</v>
      </c>
      <c r="E7" s="17"/>
      <c r="G7" s="130"/>
      <c r="H7" s="130"/>
    </row>
    <row r="8" spans="1:8">
      <c r="A8" s="20" t="s">
        <v>325</v>
      </c>
      <c r="B8" s="20"/>
      <c r="C8" s="20"/>
    </row>
    <row r="9" spans="1:8">
      <c r="A9" s="20"/>
    </row>
    <row r="10" spans="1:8">
      <c r="A10" s="58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42"/>
  <dimension ref="A1:B28"/>
  <sheetViews>
    <sheetView showGridLines="0" workbookViewId="0">
      <selection sqref="A1:H1"/>
    </sheetView>
  </sheetViews>
  <sheetFormatPr defaultColWidth="8.85546875" defaultRowHeight="12.75"/>
  <cols>
    <col min="1" max="1" width="65.28515625" style="17" customWidth="1"/>
    <col min="2" max="2" width="9.140625" style="50" customWidth="1"/>
    <col min="3" max="3" width="8.85546875" customWidth="1"/>
    <col min="4" max="4" width="3.140625" customWidth="1"/>
  </cols>
  <sheetData>
    <row r="1" spans="1:2">
      <c r="A1" s="23" t="s">
        <v>599</v>
      </c>
    </row>
    <row r="2" spans="1:2">
      <c r="A2" s="53" t="s">
        <v>600</v>
      </c>
    </row>
    <row r="4" spans="1:2">
      <c r="A4" s="133" t="s">
        <v>59</v>
      </c>
      <c r="B4" s="101" t="s">
        <v>23</v>
      </c>
    </row>
    <row r="5" spans="1:2">
      <c r="A5" s="70" t="s">
        <v>458</v>
      </c>
      <c r="B5" s="494">
        <v>29.8</v>
      </c>
    </row>
    <row r="6" spans="1:2">
      <c r="A6" s="70" t="s">
        <v>469</v>
      </c>
      <c r="B6" s="494">
        <v>25</v>
      </c>
    </row>
    <row r="7" spans="1:2">
      <c r="A7" s="70" t="s">
        <v>459</v>
      </c>
      <c r="B7" s="494">
        <v>12.4</v>
      </c>
    </row>
    <row r="8" spans="1:2" ht="25.5" customHeight="1">
      <c r="A8" s="70" t="s">
        <v>460</v>
      </c>
      <c r="B8" s="174">
        <v>6.3</v>
      </c>
    </row>
    <row r="9" spans="1:2">
      <c r="A9" s="70" t="s">
        <v>461</v>
      </c>
      <c r="B9" s="494">
        <v>5.3</v>
      </c>
    </row>
    <row r="10" spans="1:2">
      <c r="A10" s="70" t="s">
        <v>462</v>
      </c>
      <c r="B10" s="494">
        <v>4.2</v>
      </c>
    </row>
    <row r="11" spans="1:2">
      <c r="A11" s="273" t="s">
        <v>463</v>
      </c>
      <c r="B11" s="494">
        <v>3</v>
      </c>
    </row>
    <row r="12" spans="1:2">
      <c r="A12" s="18" t="s">
        <v>464</v>
      </c>
      <c r="B12" s="495">
        <v>3.4</v>
      </c>
    </row>
    <row r="13" spans="1:2">
      <c r="A13" s="471" t="s">
        <v>465</v>
      </c>
      <c r="B13" s="495">
        <v>1.8</v>
      </c>
    </row>
    <row r="14" spans="1:2">
      <c r="A14" s="472" t="s">
        <v>466</v>
      </c>
      <c r="B14" s="496">
        <v>0.7</v>
      </c>
    </row>
    <row r="15" spans="1:2">
      <c r="A15" s="18" t="s">
        <v>467</v>
      </c>
    </row>
    <row r="17" spans="1:2">
      <c r="A17" s="324" t="s">
        <v>268</v>
      </c>
      <c r="B17" s="305" t="s">
        <v>23</v>
      </c>
    </row>
    <row r="18" spans="1:2">
      <c r="A18" s="274" t="s">
        <v>468</v>
      </c>
      <c r="B18" s="497">
        <v>29.391009257681603</v>
      </c>
    </row>
    <row r="19" spans="1:2">
      <c r="A19" s="275" t="s">
        <v>469</v>
      </c>
      <c r="B19" s="497">
        <v>26.3581246095303</v>
      </c>
    </row>
    <row r="20" spans="1:2">
      <c r="A20" s="275" t="s">
        <v>470</v>
      </c>
      <c r="B20" s="497">
        <v>12.269741201416103</v>
      </c>
    </row>
    <row r="21" spans="1:2">
      <c r="A21" s="275" t="s">
        <v>471</v>
      </c>
      <c r="B21" s="497">
        <v>6.1138089017625568</v>
      </c>
    </row>
    <row r="22" spans="1:2">
      <c r="A22" s="275" t="s">
        <v>473</v>
      </c>
      <c r="B22" s="497">
        <v>5.0484182427443631</v>
      </c>
    </row>
    <row r="23" spans="1:2">
      <c r="A23" s="275" t="s">
        <v>472</v>
      </c>
      <c r="B23" s="473">
        <v>4.8181594441604663</v>
      </c>
    </row>
    <row r="24" spans="1:2">
      <c r="A24" s="275" t="s">
        <v>474</v>
      </c>
      <c r="B24" s="497">
        <v>3.5684197572935008</v>
      </c>
    </row>
    <row r="25" spans="1:2">
      <c r="A25" s="500" t="s">
        <v>475</v>
      </c>
      <c r="B25" s="497">
        <v>3.3284583782965109</v>
      </c>
    </row>
    <row r="26" spans="1:2" s="17" customFormat="1">
      <c r="A26" s="112" t="s">
        <v>476</v>
      </c>
      <c r="B26" s="498">
        <v>2.8797731962666364</v>
      </c>
    </row>
    <row r="27" spans="1:2" s="17" customFormat="1" ht="25.5">
      <c r="A27" s="501" t="s">
        <v>601</v>
      </c>
      <c r="B27" s="499">
        <v>2.2491054694155732</v>
      </c>
    </row>
    <row r="28" spans="1:2">
      <c r="A28" s="18" t="s">
        <v>885</v>
      </c>
    </row>
  </sheetData>
  <phoneticPr fontId="2" type="noConversion"/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43"/>
  <dimension ref="A1:L21"/>
  <sheetViews>
    <sheetView showGridLines="0" workbookViewId="0">
      <selection sqref="A1:H1"/>
    </sheetView>
  </sheetViews>
  <sheetFormatPr defaultColWidth="8.85546875" defaultRowHeight="12.75"/>
  <cols>
    <col min="1" max="8" width="8.85546875" style="17"/>
  </cols>
  <sheetData>
    <row r="1" spans="1:12" ht="12.75" customHeight="1">
      <c r="A1" s="56" t="s">
        <v>602</v>
      </c>
      <c r="B1" s="134"/>
      <c r="C1" s="134"/>
      <c r="D1" s="134"/>
      <c r="E1" s="134"/>
      <c r="F1" s="134"/>
      <c r="G1" s="134"/>
      <c r="H1" s="134"/>
      <c r="I1" s="134"/>
      <c r="J1" s="134"/>
    </row>
    <row r="2" spans="1:12">
      <c r="A2" s="57" t="s">
        <v>603</v>
      </c>
      <c r="B2" s="56"/>
      <c r="C2" s="56"/>
      <c r="D2" s="56"/>
      <c r="E2" s="56"/>
      <c r="F2" s="56"/>
    </row>
    <row r="3" spans="1:12">
      <c r="A3" s="57"/>
      <c r="B3" s="56"/>
      <c r="C3" s="56"/>
      <c r="D3" s="56"/>
      <c r="E3" s="56"/>
      <c r="F3" s="56"/>
    </row>
    <row r="4" spans="1:12">
      <c r="A4" s="57"/>
      <c r="B4" s="730" t="s">
        <v>330</v>
      </c>
      <c r="C4" s="730"/>
      <c r="D4" s="730"/>
      <c r="E4" s="730"/>
      <c r="F4" s="730"/>
      <c r="G4" s="730"/>
      <c r="H4" s="730"/>
      <c r="I4" s="730"/>
    </row>
    <row r="5" spans="1:12" s="17" customFormat="1">
      <c r="A5" s="57"/>
      <c r="B5" s="731" t="s">
        <v>331</v>
      </c>
      <c r="C5" s="731"/>
      <c r="D5" s="731"/>
      <c r="E5" s="731"/>
      <c r="F5" s="731"/>
      <c r="G5" s="731"/>
      <c r="H5" s="731"/>
      <c r="I5" s="731"/>
    </row>
    <row r="6" spans="1:12" ht="16.5" customHeight="1">
      <c r="I6" s="181" t="s">
        <v>23</v>
      </c>
    </row>
    <row r="7" spans="1:12" ht="17.25" customHeight="1">
      <c r="A7" s="204"/>
      <c r="B7" s="302">
        <v>2009</v>
      </c>
      <c r="C7" s="302">
        <v>2010</v>
      </c>
      <c r="D7" s="302">
        <v>2011</v>
      </c>
      <c r="E7" s="302">
        <v>2012</v>
      </c>
      <c r="F7" s="302">
        <v>2013</v>
      </c>
      <c r="G7" s="302">
        <v>2014</v>
      </c>
      <c r="H7" s="302">
        <v>2015</v>
      </c>
      <c r="I7" s="302">
        <v>2016</v>
      </c>
    </row>
    <row r="8" spans="1:12">
      <c r="A8" s="334" t="s">
        <v>59</v>
      </c>
      <c r="B8" s="121">
        <v>-0.9</v>
      </c>
      <c r="C8" s="121">
        <v>1.4</v>
      </c>
      <c r="D8" s="121">
        <v>3.6</v>
      </c>
      <c r="E8" s="121">
        <v>2.8</v>
      </c>
      <c r="F8" s="121">
        <v>0.4</v>
      </c>
      <c r="G8" s="121">
        <v>-0.2</v>
      </c>
      <c r="H8" s="121">
        <v>0.5</v>
      </c>
      <c r="I8" s="121">
        <v>0.6</v>
      </c>
    </row>
    <row r="9" spans="1:12">
      <c r="A9" s="324" t="s">
        <v>61</v>
      </c>
      <c r="B9" s="121">
        <v>-0.2</v>
      </c>
      <c r="C9" s="121">
        <v>2</v>
      </c>
      <c r="D9" s="121">
        <v>3</v>
      </c>
      <c r="E9" s="121">
        <v>2.4</v>
      </c>
      <c r="F9" s="121">
        <v>1.5</v>
      </c>
      <c r="G9" s="121">
        <v>-0.2</v>
      </c>
      <c r="H9" s="121">
        <v>-0.6</v>
      </c>
      <c r="I9" s="121">
        <v>-0.3</v>
      </c>
    </row>
    <row r="10" spans="1:12">
      <c r="A10" s="303" t="s">
        <v>304</v>
      </c>
      <c r="B10" s="121">
        <v>1</v>
      </c>
      <c r="C10" s="121">
        <v>2.1</v>
      </c>
      <c r="D10" s="121">
        <v>3.1</v>
      </c>
      <c r="E10" s="121">
        <v>2.6</v>
      </c>
      <c r="F10" s="121">
        <v>1.5</v>
      </c>
      <c r="G10" s="121">
        <v>0.5</v>
      </c>
      <c r="H10" s="121">
        <v>0</v>
      </c>
      <c r="I10" s="121">
        <v>0.3</v>
      </c>
    </row>
    <row r="11" spans="1:12">
      <c r="A11" s="82"/>
      <c r="B11" s="35"/>
      <c r="C11" s="35"/>
      <c r="D11" s="35"/>
      <c r="E11" s="35"/>
      <c r="F11" s="35"/>
      <c r="G11" s="35"/>
      <c r="H11" s="35"/>
      <c r="I11" s="35"/>
    </row>
    <row r="13" spans="1:12">
      <c r="B13" s="730" t="s">
        <v>371</v>
      </c>
      <c r="C13" s="730"/>
      <c r="D13" s="730"/>
      <c r="E13" s="730"/>
      <c r="F13" s="730"/>
      <c r="G13" s="730"/>
      <c r="H13" s="730"/>
      <c r="I13" s="730"/>
    </row>
    <row r="14" spans="1:12" s="17" customFormat="1">
      <c r="B14" s="731" t="s">
        <v>604</v>
      </c>
      <c r="C14" s="731"/>
      <c r="D14" s="731"/>
      <c r="E14" s="731"/>
      <c r="F14" s="731"/>
      <c r="G14" s="731"/>
      <c r="H14" s="731"/>
      <c r="I14" s="731"/>
    </row>
    <row r="15" spans="1:12" s="28" customFormat="1" ht="16.5" customHeight="1">
      <c r="I15" s="181" t="s">
        <v>23</v>
      </c>
    </row>
    <row r="16" spans="1:12">
      <c r="A16" s="69"/>
      <c r="B16" s="302">
        <v>2009</v>
      </c>
      <c r="C16" s="302">
        <v>2010</v>
      </c>
      <c r="D16" s="302">
        <v>2011</v>
      </c>
      <c r="E16" s="302">
        <v>2012</v>
      </c>
      <c r="F16" s="302">
        <v>2013</v>
      </c>
      <c r="G16" s="302">
        <v>2014</v>
      </c>
      <c r="H16" s="302">
        <v>2015</v>
      </c>
      <c r="I16" s="302">
        <v>2016</v>
      </c>
      <c r="L16" s="17"/>
    </row>
    <row r="17" spans="1:12">
      <c r="A17" s="350" t="s">
        <v>59</v>
      </c>
      <c r="B17" s="292">
        <v>-3.4</v>
      </c>
      <c r="C17" s="292">
        <v>-0.2</v>
      </c>
      <c r="D17" s="292">
        <v>2.1</v>
      </c>
      <c r="E17" s="292">
        <v>3.2</v>
      </c>
      <c r="F17" s="292">
        <v>1.9</v>
      </c>
      <c r="G17" s="292">
        <v>-1.3</v>
      </c>
      <c r="H17" s="292">
        <v>1</v>
      </c>
      <c r="I17" s="121">
        <v>0.5</v>
      </c>
      <c r="L17" s="17"/>
    </row>
    <row r="18" spans="1:12">
      <c r="A18" s="352" t="s">
        <v>61</v>
      </c>
      <c r="B18" s="292">
        <v>-1.1000000000000001</v>
      </c>
      <c r="C18" s="292">
        <v>-0.4</v>
      </c>
      <c r="D18" s="292">
        <v>1.7</v>
      </c>
      <c r="E18" s="292">
        <v>2.1</v>
      </c>
      <c r="F18" s="292">
        <v>2.8</v>
      </c>
      <c r="G18" s="292">
        <v>-0.4</v>
      </c>
      <c r="H18" s="292">
        <v>1.2</v>
      </c>
      <c r="I18" s="121">
        <v>1.4</v>
      </c>
      <c r="L18" s="17"/>
    </row>
    <row r="19" spans="1:12">
      <c r="A19" s="350" t="s">
        <v>304</v>
      </c>
      <c r="B19" s="292">
        <v>1</v>
      </c>
      <c r="C19" s="292">
        <v>1.1000000000000001</v>
      </c>
      <c r="D19" s="292">
        <v>3.4</v>
      </c>
      <c r="E19" s="292">
        <v>3</v>
      </c>
      <c r="F19" s="292">
        <v>2.6</v>
      </c>
      <c r="G19" s="292">
        <v>-0.2</v>
      </c>
      <c r="H19" s="292">
        <v>0</v>
      </c>
      <c r="I19" s="121">
        <v>0.2</v>
      </c>
      <c r="L19" s="17"/>
    </row>
    <row r="20" spans="1:12">
      <c r="A20" s="22" t="s">
        <v>305</v>
      </c>
    </row>
    <row r="21" spans="1:12" s="17" customFormat="1">
      <c r="A21" s="18"/>
    </row>
  </sheetData>
  <mergeCells count="4">
    <mergeCell ref="B4:I4"/>
    <mergeCell ref="B5:I5"/>
    <mergeCell ref="B13:I13"/>
    <mergeCell ref="B14:I14"/>
  </mergeCells>
  <phoneticPr fontId="2" type="noConversion"/>
  <pageMargins left="0.75" right="0.75" top="1" bottom="1" header="0.5" footer="0.5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45"/>
  <dimension ref="A1:K8"/>
  <sheetViews>
    <sheetView showGridLines="0" workbookViewId="0">
      <selection sqref="A1:H1"/>
    </sheetView>
  </sheetViews>
  <sheetFormatPr defaultColWidth="10" defaultRowHeight="12.75"/>
  <cols>
    <col min="1" max="1" width="14.140625" customWidth="1"/>
    <col min="2" max="2" width="11.7109375" customWidth="1"/>
    <col min="3" max="3" width="11.42578125" customWidth="1"/>
    <col min="5" max="5" width="11.28515625" customWidth="1"/>
    <col min="6" max="6" width="12" customWidth="1"/>
    <col min="7" max="7" width="15.85546875" customWidth="1"/>
    <col min="8" max="8" width="12.7109375" customWidth="1"/>
  </cols>
  <sheetData>
    <row r="1" spans="1:11" ht="14.25">
      <c r="A1" s="56" t="s">
        <v>605</v>
      </c>
      <c r="B1" s="56"/>
      <c r="C1" s="56"/>
      <c r="D1" s="56"/>
      <c r="E1" s="56"/>
    </row>
    <row r="2" spans="1:11" ht="14.25">
      <c r="A2" s="57" t="s">
        <v>606</v>
      </c>
      <c r="B2" s="57"/>
      <c r="C2" s="57"/>
      <c r="D2" s="57"/>
      <c r="E2" s="57"/>
    </row>
    <row r="3" spans="1:11" ht="14.25">
      <c r="A3" s="48"/>
      <c r="B3" s="48"/>
      <c r="C3" s="48"/>
      <c r="D3" s="48"/>
      <c r="E3" s="48"/>
    </row>
    <row r="4" spans="1:11" ht="105.75" customHeight="1">
      <c r="A4" s="418"/>
      <c r="B4" s="419" t="s">
        <v>392</v>
      </c>
      <c r="C4" s="419" t="s">
        <v>393</v>
      </c>
      <c r="D4" s="419" t="s">
        <v>394</v>
      </c>
      <c r="E4" s="420" t="s">
        <v>395</v>
      </c>
      <c r="F4" s="419" t="s">
        <v>396</v>
      </c>
      <c r="G4" s="419" t="s">
        <v>397</v>
      </c>
      <c r="H4" s="419" t="s">
        <v>398</v>
      </c>
      <c r="I4" s="135"/>
      <c r="J4" s="135"/>
      <c r="K4" s="135" t="s">
        <v>271</v>
      </c>
    </row>
    <row r="5" spans="1:11" ht="21" customHeight="1">
      <c r="A5" s="75" t="s">
        <v>59</v>
      </c>
      <c r="B5" s="74">
        <v>95.8</v>
      </c>
      <c r="C5" s="74">
        <v>89.3</v>
      </c>
      <c r="D5" s="74">
        <v>98.2</v>
      </c>
      <c r="E5" s="74">
        <v>95.4</v>
      </c>
      <c r="F5" s="74">
        <v>91.8</v>
      </c>
      <c r="G5" s="74">
        <v>99.4</v>
      </c>
      <c r="H5" s="74">
        <v>74.900000000000006</v>
      </c>
      <c r="I5" s="421"/>
      <c r="J5" s="421"/>
      <c r="K5" s="421"/>
    </row>
    <row r="6" spans="1:11" ht="21" customHeight="1">
      <c r="A6" s="76" t="s">
        <v>61</v>
      </c>
      <c r="B6" s="74">
        <v>95.1</v>
      </c>
      <c r="C6" s="74">
        <v>86.1</v>
      </c>
      <c r="D6" s="74">
        <v>92</v>
      </c>
      <c r="E6" s="74">
        <v>99.8</v>
      </c>
      <c r="F6" s="74">
        <v>87.7</v>
      </c>
      <c r="G6" s="74">
        <v>108.8</v>
      </c>
      <c r="H6" s="74">
        <v>85.6</v>
      </c>
      <c r="I6" s="60"/>
      <c r="J6" s="60"/>
      <c r="K6" s="60"/>
    </row>
    <row r="7" spans="1:11">
      <c r="A7" s="20" t="s">
        <v>308</v>
      </c>
      <c r="B7" s="18"/>
      <c r="C7" s="18"/>
      <c r="D7" s="18"/>
      <c r="E7" s="18"/>
      <c r="F7" s="18"/>
      <c r="G7" s="18"/>
      <c r="H7" s="18"/>
      <c r="I7" s="17"/>
      <c r="J7" s="17"/>
      <c r="K7" s="17"/>
    </row>
    <row r="8" spans="1:11" ht="14.25">
      <c r="A8" s="18" t="s">
        <v>607</v>
      </c>
      <c r="G8" s="17"/>
      <c r="H8" s="17"/>
      <c r="I8" s="17"/>
      <c r="J8" s="17"/>
      <c r="K8" s="17"/>
    </row>
  </sheetData>
  <phoneticPr fontId="2" type="noConversion"/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4"/>
  <dimension ref="A1:K11"/>
  <sheetViews>
    <sheetView showGridLines="0" workbookViewId="0">
      <selection sqref="A1:H1"/>
    </sheetView>
  </sheetViews>
  <sheetFormatPr defaultColWidth="10" defaultRowHeight="12.75"/>
  <cols>
    <col min="1" max="6" width="10" customWidth="1"/>
    <col min="7" max="7" width="11.140625" customWidth="1"/>
  </cols>
  <sheetData>
    <row r="1" spans="1:11" s="17" customFormat="1" ht="14.25">
      <c r="A1" s="47" t="s">
        <v>608</v>
      </c>
    </row>
    <row r="2" spans="1:11" s="17" customFormat="1" ht="14.25">
      <c r="A2" s="59" t="s">
        <v>843</v>
      </c>
    </row>
    <row r="3" spans="1:11" s="17" customFormat="1">
      <c r="A3" s="59"/>
    </row>
    <row r="4" spans="1:11" s="17" customFormat="1" ht="14.25">
      <c r="J4" s="96"/>
      <c r="K4" s="618" t="s">
        <v>25</v>
      </c>
    </row>
    <row r="5" spans="1:11" s="17" customFormat="1">
      <c r="A5" s="302"/>
      <c r="B5" s="302">
        <v>2007</v>
      </c>
      <c r="C5" s="594">
        <v>2008</v>
      </c>
      <c r="D5" s="302">
        <v>2009</v>
      </c>
      <c r="E5" s="594">
        <v>2010</v>
      </c>
      <c r="F5" s="302">
        <v>2011</v>
      </c>
      <c r="G5" s="594">
        <v>2012</v>
      </c>
      <c r="H5" s="302">
        <v>2013</v>
      </c>
      <c r="I5" s="594">
        <v>2014</v>
      </c>
      <c r="J5" s="302">
        <v>2015</v>
      </c>
      <c r="K5" s="594">
        <v>2016</v>
      </c>
    </row>
    <row r="6" spans="1:11" s="17" customFormat="1">
      <c r="A6" s="350" t="s">
        <v>59</v>
      </c>
      <c r="B6" s="344">
        <v>12900</v>
      </c>
      <c r="C6" s="619">
        <v>12900</v>
      </c>
      <c r="D6" s="619">
        <v>12100</v>
      </c>
      <c r="E6" s="344">
        <v>12700</v>
      </c>
      <c r="F6" s="344">
        <v>12400</v>
      </c>
      <c r="G6" s="344">
        <v>12200</v>
      </c>
      <c r="H6" s="344">
        <v>12400</v>
      </c>
      <c r="I6" s="344">
        <v>12800</v>
      </c>
      <c r="J6" s="344">
        <v>13400</v>
      </c>
      <c r="K6" s="344">
        <v>13600</v>
      </c>
    </row>
    <row r="7" spans="1:11" s="17" customFormat="1">
      <c r="A7" s="352" t="s">
        <v>61</v>
      </c>
      <c r="B7" s="344">
        <v>14600</v>
      </c>
      <c r="C7" s="619">
        <v>14300</v>
      </c>
      <c r="D7" s="619">
        <v>13100</v>
      </c>
      <c r="E7" s="344">
        <v>13300</v>
      </c>
      <c r="F7" s="344">
        <v>13300</v>
      </c>
      <c r="G7" s="344">
        <v>13400</v>
      </c>
      <c r="H7" s="344">
        <v>13300</v>
      </c>
      <c r="I7" s="344">
        <v>13900</v>
      </c>
      <c r="J7" s="344">
        <v>14600</v>
      </c>
      <c r="K7" s="344">
        <v>14900</v>
      </c>
    </row>
    <row r="8" spans="1:11">
      <c r="A8" s="20" t="s">
        <v>308</v>
      </c>
      <c r="B8" s="17"/>
      <c r="C8" s="17"/>
      <c r="D8" s="17"/>
      <c r="E8" s="17"/>
      <c r="F8" s="17"/>
      <c r="G8" s="17"/>
      <c r="H8" s="17"/>
      <c r="I8" s="17"/>
      <c r="J8" s="17"/>
      <c r="K8" s="17"/>
    </row>
    <row r="9" spans="1:11" ht="13.5">
      <c r="A9" s="20" t="s">
        <v>609</v>
      </c>
      <c r="B9" s="17"/>
      <c r="C9" s="17"/>
      <c r="D9" s="17"/>
      <c r="E9" s="17"/>
      <c r="F9" s="17"/>
      <c r="G9" s="17"/>
      <c r="H9" s="17"/>
      <c r="I9" s="17"/>
      <c r="J9" s="17"/>
      <c r="K9" s="17"/>
    </row>
    <row r="10" spans="1:11" ht="13.5">
      <c r="A10" s="20" t="s">
        <v>610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</row>
    <row r="11" spans="1:11">
      <c r="A11" s="20"/>
      <c r="B11" s="17"/>
      <c r="C11" s="17"/>
      <c r="D11" s="17"/>
      <c r="E11" s="17"/>
      <c r="F11" s="17"/>
      <c r="G11" s="17"/>
      <c r="H11" s="17"/>
      <c r="I11" s="17"/>
      <c r="J11" s="17"/>
      <c r="K11" s="17"/>
    </row>
  </sheetData>
  <phoneticPr fontId="2" type="noConversion"/>
  <pageMargins left="0.75" right="0.75" top="1" bottom="1" header="0.5" footer="0.5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8"/>
  <dimension ref="A1:F42"/>
  <sheetViews>
    <sheetView showGridLines="0" workbookViewId="0">
      <selection sqref="A1:H1"/>
    </sheetView>
  </sheetViews>
  <sheetFormatPr defaultRowHeight="12.75"/>
  <cols>
    <col min="1" max="2" width="13.5703125" style="17" customWidth="1"/>
    <col min="3" max="3" width="9.140625" style="18"/>
    <col min="4" max="4" width="10" customWidth="1"/>
    <col min="5" max="16384" width="9.140625" style="17"/>
  </cols>
  <sheetData>
    <row r="1" spans="1:6" ht="14.25">
      <c r="A1" s="47" t="s">
        <v>611</v>
      </c>
      <c r="B1" s="45"/>
    </row>
    <row r="2" spans="1:6" ht="14.25">
      <c r="A2" s="59" t="s">
        <v>841</v>
      </c>
      <c r="B2" s="45"/>
      <c r="D2" s="17"/>
    </row>
    <row r="3" spans="1:6">
      <c r="A3" s="59"/>
      <c r="B3" s="45"/>
      <c r="E3" s="22"/>
      <c r="F3" s="22"/>
    </row>
    <row r="4" spans="1:6">
      <c r="A4" s="328">
        <v>2016</v>
      </c>
      <c r="B4" s="328" t="s">
        <v>25</v>
      </c>
      <c r="E4" s="22"/>
      <c r="F4" s="22"/>
    </row>
    <row r="5" spans="1:6">
      <c r="A5" s="347" t="s">
        <v>304</v>
      </c>
      <c r="B5" s="474">
        <v>21924</v>
      </c>
    </row>
    <row r="6" spans="1:6">
      <c r="A6" s="589" t="s">
        <v>44</v>
      </c>
      <c r="B6" s="475">
        <v>31620</v>
      </c>
    </row>
    <row r="7" spans="1:6">
      <c r="A7" s="589" t="s">
        <v>35</v>
      </c>
      <c r="B7" s="475">
        <v>27818</v>
      </c>
    </row>
    <row r="8" spans="1:6">
      <c r="A8" s="589" t="s">
        <v>48</v>
      </c>
      <c r="B8" s="475">
        <v>26660</v>
      </c>
    </row>
    <row r="9" spans="1:6">
      <c r="A9" s="589" t="s">
        <v>38</v>
      </c>
      <c r="B9" s="475">
        <v>24814</v>
      </c>
      <c r="C9" s="18" t="s">
        <v>165</v>
      </c>
    </row>
    <row r="10" spans="1:6">
      <c r="A10" s="589" t="s">
        <v>32</v>
      </c>
      <c r="B10" s="475">
        <v>24468</v>
      </c>
    </row>
    <row r="11" spans="1:6">
      <c r="A11" s="589" t="s">
        <v>54</v>
      </c>
      <c r="B11" s="475">
        <v>24315</v>
      </c>
    </row>
    <row r="12" spans="1:6">
      <c r="A12" s="589" t="s">
        <v>53</v>
      </c>
      <c r="B12" s="475">
        <v>23959</v>
      </c>
    </row>
    <row r="13" spans="1:6">
      <c r="A13" s="589" t="s">
        <v>34</v>
      </c>
      <c r="B13" s="475">
        <v>23641</v>
      </c>
    </row>
    <row r="14" spans="1:6">
      <c r="A14" s="589" t="s">
        <v>47</v>
      </c>
      <c r="B14" s="475">
        <v>23609</v>
      </c>
      <c r="C14" s="18" t="s">
        <v>165</v>
      </c>
    </row>
    <row r="15" spans="1:6">
      <c r="A15" s="589" t="s">
        <v>40</v>
      </c>
      <c r="B15" s="475">
        <v>21411</v>
      </c>
    </row>
    <row r="16" spans="1:6">
      <c r="A16" s="49" t="s">
        <v>37</v>
      </c>
      <c r="B16" s="474">
        <v>19164</v>
      </c>
      <c r="C16" s="23" t="s">
        <v>165</v>
      </c>
    </row>
    <row r="17" spans="1:3">
      <c r="A17" s="589" t="s">
        <v>51</v>
      </c>
      <c r="B17" s="475">
        <v>17372</v>
      </c>
    </row>
    <row r="18" spans="1:3">
      <c r="A18" s="589" t="s">
        <v>33</v>
      </c>
      <c r="B18" s="475">
        <v>17132</v>
      </c>
    </row>
    <row r="19" spans="1:3">
      <c r="A19" s="49" t="s">
        <v>50</v>
      </c>
      <c r="B19" s="474">
        <v>17111</v>
      </c>
      <c r="C19" s="23" t="s">
        <v>165</v>
      </c>
    </row>
    <row r="20" spans="1:3">
      <c r="A20" s="589" t="s">
        <v>43</v>
      </c>
      <c r="B20" s="475">
        <v>16791</v>
      </c>
    </row>
    <row r="21" spans="1:3">
      <c r="A21" s="589" t="s">
        <v>52</v>
      </c>
      <c r="B21" s="475">
        <v>16458</v>
      </c>
    </row>
    <row r="22" spans="1:3">
      <c r="A22" s="589" t="s">
        <v>276</v>
      </c>
      <c r="B22" s="475">
        <v>14226</v>
      </c>
      <c r="C22" s="18" t="s">
        <v>165</v>
      </c>
    </row>
    <row r="23" spans="1:3">
      <c r="A23" s="589" t="s">
        <v>42</v>
      </c>
      <c r="B23" s="475">
        <v>13442</v>
      </c>
    </row>
    <row r="24" spans="1:3">
      <c r="A24" s="589" t="s">
        <v>128</v>
      </c>
      <c r="B24" s="475">
        <v>11076</v>
      </c>
    </row>
    <row r="25" spans="1:3" ht="14.25">
      <c r="A25" s="126" t="s">
        <v>41</v>
      </c>
      <c r="B25" s="96" t="s">
        <v>129</v>
      </c>
    </row>
    <row r="26" spans="1:3">
      <c r="A26" s="589" t="s">
        <v>36</v>
      </c>
      <c r="B26" s="96" t="s">
        <v>129</v>
      </c>
    </row>
    <row r="27" spans="1:3">
      <c r="A27" s="589" t="s">
        <v>310</v>
      </c>
      <c r="B27" s="96" t="s">
        <v>129</v>
      </c>
    </row>
    <row r="28" spans="1:3">
      <c r="A28" s="589" t="s">
        <v>45</v>
      </c>
      <c r="B28" s="96" t="s">
        <v>129</v>
      </c>
    </row>
    <row r="29" spans="1:3">
      <c r="A29" s="589" t="s">
        <v>39</v>
      </c>
      <c r="B29" s="96" t="s">
        <v>129</v>
      </c>
    </row>
    <row r="30" spans="1:3">
      <c r="A30" s="589" t="s">
        <v>46</v>
      </c>
      <c r="B30" s="96" t="s">
        <v>129</v>
      </c>
    </row>
    <row r="31" spans="1:3">
      <c r="A31" s="589" t="s">
        <v>49</v>
      </c>
      <c r="B31" s="96" t="s">
        <v>129</v>
      </c>
    </row>
    <row r="32" spans="1:3">
      <c r="A32" s="589" t="s">
        <v>127</v>
      </c>
      <c r="B32" s="96" t="s">
        <v>129</v>
      </c>
      <c r="C32" s="72"/>
    </row>
    <row r="33" spans="1:6">
      <c r="A33" s="185" t="s">
        <v>55</v>
      </c>
      <c r="B33" s="152" t="s">
        <v>129</v>
      </c>
      <c r="C33" s="72"/>
      <c r="D33" s="18"/>
    </row>
    <row r="34" spans="1:6" s="18" customFormat="1" ht="14.25">
      <c r="A34" s="18" t="s">
        <v>306</v>
      </c>
      <c r="B34" s="72"/>
      <c r="C34" s="72"/>
      <c r="D34" s="17"/>
      <c r="E34" s="94"/>
      <c r="F34" s="94"/>
    </row>
    <row r="35" spans="1:6" ht="14.25">
      <c r="A35" s="42" t="s">
        <v>612</v>
      </c>
      <c r="C35" s="72"/>
      <c r="D35" s="249"/>
    </row>
    <row r="36" spans="1:6" ht="13.5">
      <c r="A36" s="42" t="s">
        <v>613</v>
      </c>
      <c r="B36" s="45"/>
    </row>
    <row r="37" spans="1:6">
      <c r="A37" s="65" t="s">
        <v>335</v>
      </c>
      <c r="B37" s="45"/>
    </row>
    <row r="38" spans="1:6">
      <c r="A38" s="20" t="s">
        <v>245</v>
      </c>
      <c r="B38" s="45"/>
    </row>
    <row r="39" spans="1:6">
      <c r="A39" s="45"/>
      <c r="B39" s="45"/>
    </row>
    <row r="40" spans="1:6">
      <c r="A40" s="45"/>
      <c r="B40" s="45"/>
    </row>
    <row r="41" spans="1:6">
      <c r="A41" s="45"/>
      <c r="B41" s="45"/>
    </row>
    <row r="42" spans="1:6">
      <c r="A42" s="45"/>
      <c r="B42" s="45"/>
    </row>
  </sheetData>
  <phoneticPr fontId="2" type="noConversion"/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6"/>
  <dimension ref="A1:G46"/>
  <sheetViews>
    <sheetView showGridLines="0" workbookViewId="0">
      <selection sqref="A1:H1"/>
    </sheetView>
  </sheetViews>
  <sheetFormatPr defaultRowHeight="12.75"/>
  <cols>
    <col min="1" max="1" width="15.85546875" style="17" customWidth="1"/>
    <col min="2" max="3" width="12.5703125" style="17" customWidth="1"/>
    <col min="4" max="4" width="9.140625" style="18"/>
    <col min="5" max="252" width="9.140625" style="17"/>
    <col min="253" max="253" width="15.85546875" style="17" customWidth="1"/>
    <col min="254" max="255" width="12.5703125" style="17" customWidth="1"/>
    <col min="256" max="16384" width="9.140625" style="17"/>
  </cols>
  <sheetData>
    <row r="1" spans="1:7" ht="14.25">
      <c r="A1" s="47" t="s">
        <v>812</v>
      </c>
      <c r="B1" s="45"/>
      <c r="C1" s="45"/>
    </row>
    <row r="2" spans="1:7" ht="14.25">
      <c r="A2" s="59" t="s">
        <v>813</v>
      </c>
      <c r="B2" s="45"/>
      <c r="C2" s="45"/>
    </row>
    <row r="3" spans="1:7">
      <c r="A3" s="59"/>
      <c r="B3" s="45"/>
      <c r="C3" s="45"/>
    </row>
    <row r="4" spans="1:7">
      <c r="A4" s="302">
        <v>2016</v>
      </c>
      <c r="B4" s="302" t="s">
        <v>23</v>
      </c>
      <c r="C4" s="84"/>
    </row>
    <row r="5" spans="1:7">
      <c r="A5" s="347" t="s">
        <v>304</v>
      </c>
      <c r="B5" s="620">
        <v>23.5</v>
      </c>
      <c r="C5" s="23" t="s">
        <v>162</v>
      </c>
      <c r="E5" s="18"/>
    </row>
    <row r="6" spans="1:7">
      <c r="A6" s="669" t="s">
        <v>128</v>
      </c>
      <c r="B6" s="621">
        <v>40.4</v>
      </c>
      <c r="C6" s="18" t="s">
        <v>191</v>
      </c>
    </row>
    <row r="7" spans="1:7">
      <c r="A7" s="669" t="s">
        <v>127</v>
      </c>
      <c r="B7" s="621">
        <v>38.799999999999997</v>
      </c>
      <c r="C7" s="18"/>
      <c r="G7" s="17" t="s">
        <v>271</v>
      </c>
    </row>
    <row r="8" spans="1:7">
      <c r="A8" s="669" t="s">
        <v>276</v>
      </c>
      <c r="B8" s="621">
        <v>35.6</v>
      </c>
      <c r="C8" s="18"/>
    </row>
    <row r="9" spans="1:7">
      <c r="A9" s="669" t="s">
        <v>43</v>
      </c>
      <c r="B9" s="621">
        <v>30.1</v>
      </c>
      <c r="C9" s="18"/>
    </row>
    <row r="10" spans="1:7">
      <c r="A10" s="669" t="s">
        <v>40</v>
      </c>
      <c r="B10" s="621">
        <v>29.9</v>
      </c>
      <c r="C10" s="18" t="s">
        <v>165</v>
      </c>
    </row>
    <row r="11" spans="1:7">
      <c r="A11" s="669" t="s">
        <v>42</v>
      </c>
      <c r="B11" s="621">
        <v>28.5</v>
      </c>
      <c r="C11" s="18"/>
    </row>
    <row r="12" spans="1:7">
      <c r="A12" s="49" t="s">
        <v>37</v>
      </c>
      <c r="B12" s="622">
        <v>27.9</v>
      </c>
      <c r="C12" s="18"/>
    </row>
    <row r="13" spans="1:7">
      <c r="A13" s="669" t="s">
        <v>310</v>
      </c>
      <c r="B13" s="621">
        <v>27.9</v>
      </c>
      <c r="C13" s="18"/>
    </row>
    <row r="14" spans="1:7">
      <c r="A14" s="669" t="s">
        <v>41</v>
      </c>
      <c r="B14" s="621">
        <v>27.7</v>
      </c>
      <c r="C14" s="18"/>
    </row>
    <row r="15" spans="1:7">
      <c r="A15" s="669" t="s">
        <v>45</v>
      </c>
      <c r="B15" s="621">
        <v>26.3</v>
      </c>
      <c r="C15" s="18"/>
    </row>
    <row r="16" spans="1:7">
      <c r="A16" s="49" t="s">
        <v>50</v>
      </c>
      <c r="B16" s="622">
        <v>25.1</v>
      </c>
      <c r="C16" s="18"/>
      <c r="G16" s="17" t="s">
        <v>271</v>
      </c>
    </row>
    <row r="17" spans="1:4">
      <c r="A17" s="669" t="s">
        <v>36</v>
      </c>
      <c r="B17" s="621">
        <v>24.4</v>
      </c>
      <c r="C17" s="18"/>
    </row>
    <row r="18" spans="1:4">
      <c r="A18" s="669" t="s">
        <v>55</v>
      </c>
      <c r="B18" s="621">
        <v>22.2</v>
      </c>
      <c r="C18" s="18"/>
    </row>
    <row r="19" spans="1:4">
      <c r="A19" s="669" t="s">
        <v>49</v>
      </c>
      <c r="B19" s="621">
        <v>21.9</v>
      </c>
      <c r="C19" s="18"/>
    </row>
    <row r="20" spans="1:4">
      <c r="A20" s="669" t="s">
        <v>32</v>
      </c>
      <c r="B20" s="621">
        <v>20.7</v>
      </c>
      <c r="C20" s="18"/>
    </row>
    <row r="21" spans="1:4">
      <c r="A21" s="669" t="s">
        <v>46</v>
      </c>
      <c r="B21" s="621">
        <v>20.100000000000001</v>
      </c>
      <c r="C21" s="18"/>
    </row>
    <row r="22" spans="1:4">
      <c r="A22" s="669" t="s">
        <v>35</v>
      </c>
      <c r="B22" s="621">
        <v>19.7</v>
      </c>
      <c r="C22" s="18"/>
    </row>
    <row r="23" spans="1:4">
      <c r="A23" s="669" t="s">
        <v>44</v>
      </c>
      <c r="B23" s="621">
        <v>19.7</v>
      </c>
      <c r="C23" s="18" t="s">
        <v>165</v>
      </c>
    </row>
    <row r="24" spans="1:4">
      <c r="A24" s="669" t="s">
        <v>51</v>
      </c>
      <c r="B24" s="621">
        <v>18.399999999999999</v>
      </c>
      <c r="C24" s="18"/>
    </row>
    <row r="25" spans="1:4">
      <c r="A25" s="669" t="s">
        <v>54</v>
      </c>
      <c r="B25" s="621">
        <v>18.3</v>
      </c>
      <c r="C25" s="18"/>
    </row>
    <row r="26" spans="1:4">
      <c r="A26" s="669" t="s">
        <v>38</v>
      </c>
      <c r="B26" s="621">
        <v>18.2</v>
      </c>
      <c r="C26" s="18"/>
    </row>
    <row r="27" spans="1:4">
      <c r="A27" s="669" t="s">
        <v>52</v>
      </c>
      <c r="B27" s="621">
        <v>18.100000000000001</v>
      </c>
      <c r="C27" s="18"/>
    </row>
    <row r="28" spans="1:4">
      <c r="A28" s="669" t="s">
        <v>48</v>
      </c>
      <c r="B28" s="390">
        <v>18</v>
      </c>
      <c r="C28" s="18"/>
    </row>
    <row r="29" spans="1:4">
      <c r="A29" s="669" t="s">
        <v>34</v>
      </c>
      <c r="B29" s="621">
        <v>16.7</v>
      </c>
      <c r="C29" s="18"/>
    </row>
    <row r="30" spans="1:4">
      <c r="A30" s="669" t="s">
        <v>47</v>
      </c>
      <c r="B30" s="621">
        <v>16.7</v>
      </c>
      <c r="C30" s="18" t="s">
        <v>191</v>
      </c>
    </row>
    <row r="31" spans="1:4">
      <c r="A31" s="669" t="s">
        <v>53</v>
      </c>
      <c r="B31" s="621">
        <v>16.600000000000001</v>
      </c>
      <c r="C31" s="18"/>
    </row>
    <row r="32" spans="1:4">
      <c r="A32" s="669" t="s">
        <v>33</v>
      </c>
      <c r="B32" s="621">
        <v>13.3</v>
      </c>
      <c r="C32" s="18"/>
      <c r="D32" s="72"/>
    </row>
    <row r="33" spans="1:7">
      <c r="A33" s="612" t="s">
        <v>39</v>
      </c>
      <c r="B33" s="671" t="s">
        <v>129</v>
      </c>
      <c r="C33" s="18"/>
      <c r="D33" s="72"/>
    </row>
    <row r="34" spans="1:7" s="18" customFormat="1">
      <c r="A34" s="18" t="s">
        <v>306</v>
      </c>
      <c r="C34" s="72"/>
      <c r="D34" s="72"/>
    </row>
    <row r="35" spans="1:7" ht="13.5">
      <c r="A35" s="19" t="s">
        <v>814</v>
      </c>
      <c r="B35" s="72"/>
      <c r="D35" s="72"/>
    </row>
    <row r="36" spans="1:7">
      <c r="A36" s="18" t="s">
        <v>614</v>
      </c>
      <c r="C36" s="45"/>
      <c r="D36" s="72"/>
    </row>
    <row r="37" spans="1:7" s="18" customFormat="1">
      <c r="A37" s="18" t="s">
        <v>615</v>
      </c>
      <c r="B37" s="45"/>
      <c r="C37" s="45"/>
    </row>
    <row r="38" spans="1:7" ht="14.25">
      <c r="A38" s="18" t="s">
        <v>616</v>
      </c>
      <c r="B38" s="45"/>
      <c r="C38" s="45"/>
      <c r="G38" s="94" t="s">
        <v>271</v>
      </c>
    </row>
    <row r="39" spans="1:7">
      <c r="A39" s="18" t="s">
        <v>618</v>
      </c>
      <c r="B39" s="45"/>
      <c r="C39" s="45"/>
    </row>
    <row r="40" spans="1:7">
      <c r="A40" s="45"/>
      <c r="B40" s="45"/>
      <c r="C40" s="45"/>
    </row>
    <row r="41" spans="1:7">
      <c r="A41" s="45"/>
      <c r="B41" s="45"/>
      <c r="C41" s="45"/>
    </row>
    <row r="42" spans="1:7">
      <c r="A42" s="45"/>
      <c r="B42" s="45"/>
      <c r="C42" s="45"/>
    </row>
    <row r="43" spans="1:7">
      <c r="A43" s="45"/>
      <c r="B43" s="45"/>
      <c r="C43" s="45"/>
    </row>
    <row r="44" spans="1:7">
      <c r="A44" s="45"/>
      <c r="B44" s="45"/>
      <c r="C44" s="45"/>
    </row>
    <row r="45" spans="1:7">
      <c r="A45" s="45"/>
      <c r="B45" s="45"/>
      <c r="C45" s="45"/>
    </row>
    <row r="46" spans="1:7">
      <c r="A46" s="45"/>
      <c r="B46" s="45"/>
      <c r="C46" s="45"/>
    </row>
  </sheetData>
  <phoneticPr fontId="2" type="noConversion"/>
  <pageMargins left="0.75" right="0.75" top="1" bottom="1" header="0.5" footer="0.5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7"/>
  <dimension ref="A1:G47"/>
  <sheetViews>
    <sheetView showGridLines="0" workbookViewId="0">
      <selection sqref="A1:H1"/>
    </sheetView>
  </sheetViews>
  <sheetFormatPr defaultRowHeight="12.75"/>
  <cols>
    <col min="1" max="1" width="15.85546875" style="17" customWidth="1"/>
    <col min="2" max="2" width="19.42578125" style="17" customWidth="1"/>
    <col min="3" max="3" width="9.140625" style="18"/>
    <col min="4" max="4" width="9.140625" style="17"/>
    <col min="5" max="5" width="9.140625" style="50"/>
    <col min="6" max="252" width="9.140625" style="17"/>
    <col min="253" max="253" width="15.85546875" style="17" customWidth="1"/>
    <col min="254" max="254" width="19.42578125" style="17" customWidth="1"/>
    <col min="255" max="16384" width="9.140625" style="17"/>
  </cols>
  <sheetData>
    <row r="1" spans="1:7" ht="14.25">
      <c r="A1" s="47" t="s">
        <v>815</v>
      </c>
      <c r="B1" s="45"/>
    </row>
    <row r="2" spans="1:7" ht="14.25">
      <c r="A2" s="59" t="s">
        <v>816</v>
      </c>
      <c r="B2" s="45"/>
    </row>
    <row r="3" spans="1:7">
      <c r="A3" s="59"/>
      <c r="B3" s="45"/>
    </row>
    <row r="4" spans="1:7" ht="14.25">
      <c r="A4" s="328">
        <v>2016</v>
      </c>
      <c r="B4" s="328" t="s">
        <v>617</v>
      </c>
      <c r="G4" s="94" t="s">
        <v>271</v>
      </c>
    </row>
    <row r="5" spans="1:7">
      <c r="A5" s="347" t="s">
        <v>304</v>
      </c>
      <c r="B5" s="568">
        <v>28.8</v>
      </c>
      <c r="C5" s="119" t="s">
        <v>162</v>
      </c>
      <c r="E5" s="669"/>
    </row>
    <row r="6" spans="1:7">
      <c r="A6" s="669" t="s">
        <v>276</v>
      </c>
      <c r="B6" s="33">
        <v>47.3</v>
      </c>
    </row>
    <row r="7" spans="1:7" ht="14.25">
      <c r="A7" s="669" t="s">
        <v>127</v>
      </c>
      <c r="B7" s="33">
        <v>44.3</v>
      </c>
      <c r="G7" s="94" t="s">
        <v>271</v>
      </c>
    </row>
    <row r="8" spans="1:7">
      <c r="A8" s="669" t="s">
        <v>128</v>
      </c>
      <c r="B8" s="33">
        <v>42.6</v>
      </c>
      <c r="C8" s="18" t="s">
        <v>191</v>
      </c>
    </row>
    <row r="9" spans="1:7">
      <c r="A9" s="49" t="s">
        <v>37</v>
      </c>
      <c r="B9" s="105">
        <v>37.700000000000003</v>
      </c>
    </row>
    <row r="10" spans="1:7">
      <c r="A10" s="669" t="s">
        <v>34</v>
      </c>
      <c r="B10" s="33">
        <v>36.9</v>
      </c>
    </row>
    <row r="11" spans="1:7">
      <c r="A11" s="669" t="s">
        <v>40</v>
      </c>
      <c r="B11" s="33">
        <v>36.299999999999997</v>
      </c>
      <c r="C11" s="18" t="s">
        <v>165</v>
      </c>
    </row>
    <row r="12" spans="1:7">
      <c r="A12" s="669" t="s">
        <v>41</v>
      </c>
      <c r="B12" s="33">
        <v>31</v>
      </c>
    </row>
    <row r="13" spans="1:7">
      <c r="A13" s="669" t="s">
        <v>45</v>
      </c>
      <c r="B13" s="33">
        <v>30.4</v>
      </c>
    </row>
    <row r="14" spans="1:7">
      <c r="A14" s="669" t="s">
        <v>43</v>
      </c>
      <c r="B14" s="33">
        <v>29</v>
      </c>
    </row>
    <row r="15" spans="1:7">
      <c r="A15" s="669" t="s">
        <v>310</v>
      </c>
      <c r="B15" s="33">
        <v>28</v>
      </c>
    </row>
    <row r="16" spans="1:7" ht="14.25">
      <c r="A16" s="669" t="s">
        <v>54</v>
      </c>
      <c r="B16" s="33">
        <v>27.9</v>
      </c>
      <c r="G16" s="94" t="s">
        <v>271</v>
      </c>
    </row>
    <row r="17" spans="1:4">
      <c r="A17" s="49" t="s">
        <v>50</v>
      </c>
      <c r="B17" s="105">
        <v>27.7</v>
      </c>
    </row>
    <row r="18" spans="1:4">
      <c r="A18" s="669" t="s">
        <v>44</v>
      </c>
      <c r="B18" s="33">
        <v>26.4</v>
      </c>
      <c r="C18" s="18" t="s">
        <v>165</v>
      </c>
    </row>
    <row r="19" spans="1:4">
      <c r="A19" s="669" t="s">
        <v>38</v>
      </c>
      <c r="B19" s="33">
        <v>25.9</v>
      </c>
    </row>
    <row r="20" spans="1:4">
      <c r="A20" s="669" t="s">
        <v>49</v>
      </c>
      <c r="B20" s="33">
        <v>25.7</v>
      </c>
    </row>
    <row r="21" spans="1:4">
      <c r="A21" s="669" t="s">
        <v>55</v>
      </c>
      <c r="B21" s="33">
        <v>25.7</v>
      </c>
    </row>
    <row r="22" spans="1:4">
      <c r="A22" s="669" t="s">
        <v>47</v>
      </c>
      <c r="B22" s="33">
        <v>25.1</v>
      </c>
      <c r="C22" s="18" t="s">
        <v>191</v>
      </c>
    </row>
    <row r="23" spans="1:4">
      <c r="A23" s="669" t="s">
        <v>53</v>
      </c>
      <c r="B23" s="33">
        <v>24.9</v>
      </c>
    </row>
    <row r="24" spans="1:4">
      <c r="A24" s="669" t="s">
        <v>35</v>
      </c>
      <c r="B24" s="33">
        <v>24.5</v>
      </c>
    </row>
    <row r="25" spans="1:4">
      <c r="A25" s="669" t="s">
        <v>42</v>
      </c>
      <c r="B25" s="33">
        <v>23.1</v>
      </c>
    </row>
    <row r="26" spans="1:4">
      <c r="A26" s="669" t="s">
        <v>32</v>
      </c>
      <c r="B26" s="33">
        <v>22.5</v>
      </c>
    </row>
    <row r="27" spans="1:4">
      <c r="A27" s="669" t="s">
        <v>48</v>
      </c>
      <c r="B27" s="33">
        <v>22.4</v>
      </c>
    </row>
    <row r="28" spans="1:4">
      <c r="A28" s="669" t="s">
        <v>52</v>
      </c>
      <c r="B28" s="33">
        <v>19.899999999999999</v>
      </c>
    </row>
    <row r="29" spans="1:4">
      <c r="A29" s="669" t="s">
        <v>36</v>
      </c>
      <c r="B29" s="33">
        <v>19.399999999999999</v>
      </c>
    </row>
    <row r="30" spans="1:4">
      <c r="A30" s="669" t="s">
        <v>51</v>
      </c>
      <c r="B30" s="33">
        <v>19.3</v>
      </c>
    </row>
    <row r="31" spans="1:4">
      <c r="A31" s="669" t="s">
        <v>46</v>
      </c>
      <c r="B31" s="33">
        <v>17.100000000000001</v>
      </c>
    </row>
    <row r="32" spans="1:4">
      <c r="A32" s="51" t="s">
        <v>33</v>
      </c>
      <c r="B32" s="39">
        <v>13.6</v>
      </c>
      <c r="C32" s="72"/>
      <c r="D32" s="71"/>
    </row>
    <row r="33" spans="1:5">
      <c r="A33" s="612" t="s">
        <v>39</v>
      </c>
      <c r="B33" s="671" t="s">
        <v>129</v>
      </c>
      <c r="D33" s="71"/>
    </row>
    <row r="34" spans="1:5" s="18" customFormat="1">
      <c r="A34" s="18" t="s">
        <v>306</v>
      </c>
      <c r="B34" s="72"/>
      <c r="C34" s="72"/>
      <c r="D34" s="72"/>
      <c r="E34" s="669"/>
    </row>
    <row r="35" spans="1:5" s="18" customFormat="1" ht="13.5">
      <c r="A35" s="19" t="s">
        <v>814</v>
      </c>
      <c r="B35" s="72"/>
      <c r="C35" s="72"/>
      <c r="D35" s="72"/>
      <c r="E35" s="669"/>
    </row>
    <row r="36" spans="1:5">
      <c r="A36" s="18" t="s">
        <v>614</v>
      </c>
      <c r="C36" s="72"/>
      <c r="D36" s="45"/>
    </row>
    <row r="37" spans="1:5">
      <c r="A37" s="18" t="s">
        <v>615</v>
      </c>
      <c r="B37" s="45"/>
      <c r="C37" s="72"/>
      <c r="D37" s="45"/>
      <c r="E37" s="595"/>
    </row>
    <row r="38" spans="1:5">
      <c r="A38" s="18" t="s">
        <v>616</v>
      </c>
      <c r="B38" s="45"/>
      <c r="D38" s="45"/>
      <c r="E38" s="595"/>
    </row>
    <row r="39" spans="1:5">
      <c r="A39" s="18" t="s">
        <v>618</v>
      </c>
      <c r="B39" s="45"/>
      <c r="D39" s="45"/>
      <c r="E39" s="595"/>
    </row>
    <row r="40" spans="1:5">
      <c r="B40" s="45"/>
    </row>
    <row r="41" spans="1:5">
      <c r="A41" s="45"/>
      <c r="B41" s="45"/>
    </row>
    <row r="42" spans="1:5">
      <c r="A42" s="45"/>
      <c r="B42" s="45"/>
    </row>
    <row r="43" spans="1:5" ht="14.25">
      <c r="A43" s="45"/>
      <c r="B43" s="45"/>
      <c r="D43" s="94" t="s">
        <v>271</v>
      </c>
    </row>
    <row r="44" spans="1:5">
      <c r="A44" s="45"/>
      <c r="B44" s="45"/>
    </row>
    <row r="45" spans="1:5">
      <c r="A45" s="45"/>
      <c r="B45" s="45"/>
    </row>
    <row r="46" spans="1:5">
      <c r="A46" s="45"/>
      <c r="B46" s="45"/>
    </row>
    <row r="47" spans="1:5">
      <c r="A47" s="45"/>
      <c r="B47" s="45"/>
    </row>
  </sheetData>
  <phoneticPr fontId="2" type="noConversion"/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50"/>
  <dimension ref="A1:H45"/>
  <sheetViews>
    <sheetView showGridLines="0" workbookViewId="0">
      <selection sqref="A1:H1"/>
    </sheetView>
  </sheetViews>
  <sheetFormatPr defaultColWidth="10" defaultRowHeight="12.75"/>
  <cols>
    <col min="1" max="1" width="10" style="17" customWidth="1"/>
    <col min="2" max="2" width="12.42578125" style="17" customWidth="1"/>
    <col min="3" max="3" width="8.42578125" style="93" customWidth="1"/>
  </cols>
  <sheetData>
    <row r="1" spans="1:8">
      <c r="A1" s="47" t="s">
        <v>619</v>
      </c>
      <c r="B1" s="45"/>
    </row>
    <row r="2" spans="1:8">
      <c r="A2" s="59" t="s">
        <v>620</v>
      </c>
      <c r="B2" s="45"/>
    </row>
    <row r="4" spans="1:8">
      <c r="A4" s="302">
        <v>2016</v>
      </c>
      <c r="B4" s="302" t="s">
        <v>161</v>
      </c>
      <c r="C4" s="165"/>
    </row>
    <row r="5" spans="1:8">
      <c r="A5" s="347" t="s">
        <v>336</v>
      </c>
      <c r="B5" s="281">
        <v>2.0299999999999998</v>
      </c>
      <c r="C5" s="422" t="s">
        <v>434</v>
      </c>
    </row>
    <row r="6" spans="1:8">
      <c r="A6" s="51" t="s">
        <v>54</v>
      </c>
      <c r="B6" s="137">
        <v>3.25</v>
      </c>
      <c r="C6" s="165" t="s">
        <v>165</v>
      </c>
      <c r="H6" s="20"/>
    </row>
    <row r="7" spans="1:8">
      <c r="A7" s="51" t="s">
        <v>48</v>
      </c>
      <c r="B7" s="137">
        <v>3.09</v>
      </c>
      <c r="C7" s="85" t="s">
        <v>165</v>
      </c>
    </row>
    <row r="8" spans="1:8">
      <c r="A8" s="51" t="s">
        <v>35</v>
      </c>
      <c r="B8" s="137">
        <v>2.94</v>
      </c>
      <c r="C8" s="282" t="s">
        <v>162</v>
      </c>
    </row>
    <row r="9" spans="1:8">
      <c r="A9" s="51" t="s">
        <v>34</v>
      </c>
      <c r="B9" s="137">
        <v>2.87</v>
      </c>
      <c r="C9" s="282" t="s">
        <v>162</v>
      </c>
    </row>
    <row r="10" spans="1:8">
      <c r="A10" s="51" t="s">
        <v>53</v>
      </c>
      <c r="B10" s="137">
        <v>2.75</v>
      </c>
      <c r="C10" s="282"/>
    </row>
    <row r="11" spans="1:8">
      <c r="A11" s="51" t="s">
        <v>32</v>
      </c>
      <c r="B11" s="137">
        <v>2.4900000000000002</v>
      </c>
      <c r="C11" s="282" t="s">
        <v>165</v>
      </c>
    </row>
    <row r="12" spans="1:8">
      <c r="A12" s="51" t="s">
        <v>47</v>
      </c>
      <c r="B12" s="137">
        <v>2.0299999999999998</v>
      </c>
      <c r="C12" s="165" t="s">
        <v>165</v>
      </c>
    </row>
    <row r="13" spans="1:8">
      <c r="A13" s="51" t="s">
        <v>51</v>
      </c>
      <c r="B13" s="137">
        <v>2</v>
      </c>
      <c r="C13" s="165" t="s">
        <v>165</v>
      </c>
    </row>
    <row r="14" spans="1:8">
      <c r="A14" s="51" t="s">
        <v>55</v>
      </c>
      <c r="B14" s="137">
        <v>1.69</v>
      </c>
      <c r="C14" s="165" t="s">
        <v>165</v>
      </c>
    </row>
    <row r="15" spans="1:8">
      <c r="A15" s="51" t="s">
        <v>33</v>
      </c>
      <c r="B15" s="137">
        <v>1.68</v>
      </c>
      <c r="C15" s="165" t="s">
        <v>165</v>
      </c>
    </row>
    <row r="16" spans="1:8">
      <c r="A16" s="51" t="s">
        <v>40</v>
      </c>
      <c r="B16" s="137">
        <v>1.29</v>
      </c>
      <c r="C16" s="282" t="s">
        <v>165</v>
      </c>
    </row>
    <row r="17" spans="1:3">
      <c r="A17" s="51" t="s">
        <v>36</v>
      </c>
      <c r="B17" s="137">
        <v>1.28</v>
      </c>
      <c r="C17" s="282"/>
    </row>
    <row r="18" spans="1:3">
      <c r="A18" s="46" t="s">
        <v>50</v>
      </c>
      <c r="B18" s="138">
        <v>1.27</v>
      </c>
      <c r="C18" s="623" t="s">
        <v>165</v>
      </c>
    </row>
    <row r="19" spans="1:3">
      <c r="A19" s="51" t="s">
        <v>44</v>
      </c>
      <c r="B19" s="137">
        <v>1.24</v>
      </c>
      <c r="C19" s="165" t="s">
        <v>165</v>
      </c>
    </row>
    <row r="20" spans="1:3">
      <c r="A20" s="51" t="s">
        <v>45</v>
      </c>
      <c r="B20" s="137">
        <v>1.21</v>
      </c>
      <c r="C20" s="165"/>
    </row>
    <row r="21" spans="1:3">
      <c r="A21" s="46" t="s">
        <v>37</v>
      </c>
      <c r="B21" s="138">
        <v>1.19</v>
      </c>
      <c r="C21" s="230" t="s">
        <v>165</v>
      </c>
    </row>
    <row r="22" spans="1:3">
      <c r="A22" s="51" t="s">
        <v>39</v>
      </c>
      <c r="B22" s="137">
        <v>1.18</v>
      </c>
      <c r="C22" s="282" t="s">
        <v>621</v>
      </c>
    </row>
    <row r="23" spans="1:3">
      <c r="A23" s="51" t="s">
        <v>276</v>
      </c>
      <c r="B23" s="137">
        <v>0.99</v>
      </c>
      <c r="C23" s="165" t="s">
        <v>165</v>
      </c>
    </row>
    <row r="24" spans="1:3">
      <c r="A24" s="51" t="s">
        <v>310</v>
      </c>
      <c r="B24" s="137">
        <v>0.84</v>
      </c>
      <c r="C24" s="165" t="s">
        <v>165</v>
      </c>
    </row>
    <row r="25" spans="1:3">
      <c r="A25" s="51" t="s">
        <v>52</v>
      </c>
      <c r="B25" s="137">
        <v>0.79</v>
      </c>
      <c r="C25" s="165"/>
    </row>
    <row r="26" spans="1:3">
      <c r="A26" s="51" t="s">
        <v>128</v>
      </c>
      <c r="B26" s="137">
        <v>0.78</v>
      </c>
      <c r="C26" s="165" t="s">
        <v>165</v>
      </c>
    </row>
    <row r="27" spans="1:3">
      <c r="A27" s="51" t="s">
        <v>43</v>
      </c>
      <c r="B27" s="137">
        <v>0.74</v>
      </c>
      <c r="C27" s="165" t="s">
        <v>165</v>
      </c>
    </row>
    <row r="28" spans="1:3">
      <c r="A28" s="51" t="s">
        <v>46</v>
      </c>
      <c r="B28" s="137">
        <v>0.61</v>
      </c>
      <c r="C28" s="165" t="s">
        <v>165</v>
      </c>
    </row>
    <row r="29" spans="1:3">
      <c r="A29" s="51" t="s">
        <v>41</v>
      </c>
      <c r="B29" s="137">
        <v>0.5</v>
      </c>
      <c r="C29" s="165" t="s">
        <v>165</v>
      </c>
    </row>
    <row r="30" spans="1:3">
      <c r="A30" s="51" t="s">
        <v>127</v>
      </c>
      <c r="B30" s="137">
        <v>0.48</v>
      </c>
      <c r="C30" s="165"/>
    </row>
    <row r="31" spans="1:3">
      <c r="A31" s="51" t="s">
        <v>42</v>
      </c>
      <c r="B31" s="137">
        <v>0.44</v>
      </c>
      <c r="C31" s="165"/>
    </row>
    <row r="32" spans="1:3">
      <c r="A32" s="51" t="s">
        <v>38</v>
      </c>
      <c r="B32" s="37" t="s">
        <v>129</v>
      </c>
      <c r="C32" s="165"/>
    </row>
    <row r="33" spans="1:4" s="20" customFormat="1">
      <c r="A33" s="185" t="s">
        <v>49</v>
      </c>
      <c r="B33" s="80" t="s">
        <v>129</v>
      </c>
      <c r="C33" s="283"/>
    </row>
    <row r="34" spans="1:4" s="20" customFormat="1" ht="12">
      <c r="A34" s="19" t="s">
        <v>325</v>
      </c>
      <c r="B34" s="19"/>
      <c r="C34" s="19"/>
    </row>
    <row r="35" spans="1:4" s="20" customFormat="1" ht="12">
      <c r="A35" s="85" t="s">
        <v>334</v>
      </c>
      <c r="B35" s="42"/>
      <c r="C35" s="166"/>
    </row>
    <row r="36" spans="1:4" s="20" customFormat="1">
      <c r="A36" s="85" t="s">
        <v>335</v>
      </c>
      <c r="B36" s="19"/>
      <c r="C36" s="166"/>
      <c r="D36"/>
    </row>
    <row r="37" spans="1:4">
      <c r="A37" s="19" t="s">
        <v>245</v>
      </c>
    </row>
    <row r="38" spans="1:4">
      <c r="A38" s="139"/>
      <c r="B38" s="45"/>
    </row>
    <row r="39" spans="1:4">
      <c r="A39" s="139"/>
      <c r="B39" s="45"/>
    </row>
    <row r="40" spans="1:4">
      <c r="A40" s="45"/>
      <c r="B40" s="45"/>
    </row>
    <row r="41" spans="1:4">
      <c r="A41" s="45"/>
      <c r="B41" s="45"/>
    </row>
    <row r="42" spans="1:4">
      <c r="A42" s="45"/>
      <c r="B42" s="45"/>
    </row>
    <row r="43" spans="1:4">
      <c r="A43" s="45"/>
      <c r="B43" s="45"/>
    </row>
    <row r="44" spans="1:4">
      <c r="A44" s="45"/>
      <c r="B44" s="45"/>
    </row>
    <row r="45" spans="1:4">
      <c r="A45" s="45"/>
      <c r="B45" s="45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 codeName="Sheet49"/>
  <dimension ref="A1:K13"/>
  <sheetViews>
    <sheetView showGridLines="0" workbookViewId="0">
      <selection sqref="A1:H1"/>
    </sheetView>
  </sheetViews>
  <sheetFormatPr defaultColWidth="8.85546875" defaultRowHeight="12.75"/>
  <cols>
    <col min="1" max="1" width="12.140625" customWidth="1"/>
    <col min="2" max="2" width="9.85546875" customWidth="1"/>
    <col min="3" max="3" width="9.42578125" customWidth="1"/>
    <col min="5" max="5" width="10" customWidth="1"/>
    <col min="6" max="6" width="9.5703125" customWidth="1"/>
    <col min="7" max="7" width="10" customWidth="1"/>
  </cols>
  <sheetData>
    <row r="1" spans="1:11" s="17" customFormat="1">
      <c r="A1" s="56" t="s">
        <v>622</v>
      </c>
      <c r="B1" s="56"/>
      <c r="C1" s="56"/>
      <c r="D1" s="56"/>
      <c r="E1" s="56"/>
      <c r="F1" s="56"/>
      <c r="G1" s="56"/>
      <c r="H1" s="68"/>
    </row>
    <row r="2" spans="1:11" s="17" customFormat="1">
      <c r="A2" s="697" t="s">
        <v>623</v>
      </c>
      <c r="B2" s="697"/>
      <c r="C2" s="697"/>
      <c r="D2" s="697"/>
      <c r="E2" s="697"/>
      <c r="F2" s="697"/>
      <c r="G2" s="697"/>
      <c r="H2" s="68"/>
    </row>
    <row r="3" spans="1:11" s="17" customFormat="1">
      <c r="A3" s="587"/>
      <c r="B3" s="587"/>
      <c r="C3" s="587"/>
      <c r="D3" s="587"/>
      <c r="E3" s="587"/>
      <c r="F3" s="587"/>
      <c r="G3" s="587"/>
      <c r="H3" s="68"/>
    </row>
    <row r="4" spans="1:11" s="17" customFormat="1" ht="14.25">
      <c r="A4" s="48"/>
      <c r="B4" s="48"/>
      <c r="C4" s="48"/>
      <c r="F4" s="48"/>
      <c r="G4" s="136"/>
      <c r="H4" s="68"/>
      <c r="K4" s="118" t="s">
        <v>399</v>
      </c>
    </row>
    <row r="5" spans="1:11" s="17" customFormat="1" ht="14.25">
      <c r="A5" s="48"/>
      <c r="B5" s="295">
        <v>2007</v>
      </c>
      <c r="C5" s="295">
        <v>2008</v>
      </c>
      <c r="D5" s="295">
        <v>2009</v>
      </c>
      <c r="E5" s="295">
        <v>2010</v>
      </c>
      <c r="F5" s="295">
        <v>2011</v>
      </c>
      <c r="G5" s="295">
        <v>2012</v>
      </c>
      <c r="H5" s="295">
        <v>2013</v>
      </c>
      <c r="I5" s="295">
        <v>2014</v>
      </c>
      <c r="J5" s="295">
        <v>2015</v>
      </c>
      <c r="K5" s="295">
        <v>2016</v>
      </c>
    </row>
    <row r="6" spans="1:11" s="17" customFormat="1" ht="14.25">
      <c r="A6" s="78" t="s">
        <v>270</v>
      </c>
      <c r="B6" s="349">
        <v>3.2</v>
      </c>
      <c r="C6" s="292">
        <v>3.3</v>
      </c>
      <c r="D6" s="292">
        <v>3.4</v>
      </c>
      <c r="E6" s="292">
        <v>3.5</v>
      </c>
      <c r="F6" s="292">
        <v>5.3</v>
      </c>
      <c r="G6" s="292">
        <v>5.2</v>
      </c>
      <c r="H6" s="292">
        <v>5.4</v>
      </c>
      <c r="I6" s="292">
        <v>6.4</v>
      </c>
      <c r="J6" s="292">
        <v>6.8</v>
      </c>
      <c r="K6" s="292">
        <v>6.9</v>
      </c>
    </row>
    <row r="7" spans="1:11" s="17" customFormat="1" ht="14.25">
      <c r="A7" s="293" t="s">
        <v>448</v>
      </c>
      <c r="B7" s="292">
        <v>5</v>
      </c>
      <c r="C7" s="292">
        <v>5</v>
      </c>
      <c r="D7" s="292">
        <v>4.8</v>
      </c>
      <c r="E7" s="292">
        <v>4.9000000000000004</v>
      </c>
      <c r="F7" s="292">
        <v>5.6</v>
      </c>
      <c r="G7" s="292">
        <v>5.5</v>
      </c>
      <c r="H7" s="292">
        <v>5.7</v>
      </c>
      <c r="I7" s="292">
        <v>5.8</v>
      </c>
      <c r="J7" s="292">
        <v>5.8</v>
      </c>
      <c r="K7" s="292">
        <v>6.1</v>
      </c>
    </row>
    <row r="8" spans="1:11" s="17" customFormat="1" ht="14.25">
      <c r="A8" s="78" t="s">
        <v>624</v>
      </c>
      <c r="B8" s="278">
        <v>5.2</v>
      </c>
      <c r="C8" s="292">
        <v>5.3</v>
      </c>
      <c r="D8" s="292">
        <v>5.3</v>
      </c>
      <c r="E8" s="292">
        <v>5.4</v>
      </c>
      <c r="F8" s="292">
        <v>6.9</v>
      </c>
      <c r="G8" s="292">
        <v>6.9</v>
      </c>
      <c r="H8" s="292">
        <v>7</v>
      </c>
      <c r="I8" s="292">
        <v>7.1</v>
      </c>
      <c r="J8" s="292">
        <v>7.2</v>
      </c>
      <c r="K8" s="292">
        <v>7.4</v>
      </c>
    </row>
    <row r="9" spans="1:11">
      <c r="A9" t="s">
        <v>625</v>
      </c>
    </row>
    <row r="10" spans="1:11" ht="13.5">
      <c r="A10" s="279" t="s">
        <v>576</v>
      </c>
    </row>
    <row r="11" spans="1:11">
      <c r="A11" s="279"/>
    </row>
    <row r="12" spans="1:11">
      <c r="A12" s="279"/>
    </row>
    <row r="13" spans="1:11">
      <c r="A13" s="280"/>
    </row>
  </sheetData>
  <mergeCells count="1">
    <mergeCell ref="A2:G2"/>
  </mergeCells>
  <phoneticPr fontId="2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H10"/>
  <sheetViews>
    <sheetView showGridLines="0" workbookViewId="0">
      <selection sqref="A1:H1"/>
    </sheetView>
  </sheetViews>
  <sheetFormatPr defaultRowHeight="12.75"/>
  <cols>
    <col min="1" max="1" width="20" customWidth="1"/>
    <col min="2" max="2" width="18.5703125" customWidth="1"/>
    <col min="4" max="4" width="3.85546875" customWidth="1"/>
    <col min="5" max="5" width="15.42578125" customWidth="1"/>
    <col min="6" max="6" width="17.140625" customWidth="1"/>
  </cols>
  <sheetData>
    <row r="1" spans="1:8" s="14" customFormat="1">
      <c r="A1" s="699" t="s">
        <v>300</v>
      </c>
      <c r="B1" s="699"/>
      <c r="C1" s="699"/>
      <c r="D1" s="699"/>
      <c r="E1" s="699"/>
      <c r="F1" s="699"/>
      <c r="G1" s="699"/>
      <c r="H1"/>
    </row>
    <row r="2" spans="1:8" s="14" customFormat="1">
      <c r="A2" s="700" t="s">
        <v>301</v>
      </c>
      <c r="B2" s="700"/>
      <c r="C2" s="700"/>
      <c r="D2" s="700"/>
      <c r="E2" s="700"/>
      <c r="F2" s="700"/>
      <c r="G2" s="700"/>
    </row>
    <row r="3" spans="1:8">
      <c r="A3" s="1"/>
      <c r="B3" s="1"/>
      <c r="C3" s="1"/>
      <c r="D3" s="1"/>
      <c r="E3" s="1"/>
      <c r="F3" s="1"/>
      <c r="G3" s="1"/>
    </row>
    <row r="4" spans="1:8" ht="18" customHeight="1">
      <c r="A4" s="2" t="s">
        <v>59</v>
      </c>
      <c r="B4" s="2" t="s">
        <v>20</v>
      </c>
      <c r="C4" s="2" t="s">
        <v>62</v>
      </c>
      <c r="D4" s="2"/>
      <c r="E4" s="32" t="s">
        <v>61</v>
      </c>
      <c r="F4" s="2" t="s">
        <v>20</v>
      </c>
      <c r="G4" s="2" t="s">
        <v>62</v>
      </c>
    </row>
    <row r="5" spans="1:8" ht="18" customHeight="1">
      <c r="A5" s="3" t="s">
        <v>65</v>
      </c>
      <c r="B5" s="4" t="s">
        <v>66</v>
      </c>
      <c r="C5" s="449">
        <v>2351</v>
      </c>
      <c r="D5" s="5"/>
      <c r="E5" s="3" t="s">
        <v>63</v>
      </c>
      <c r="F5" s="4" t="s">
        <v>64</v>
      </c>
      <c r="G5" s="449">
        <v>3715</v>
      </c>
    </row>
    <row r="6" spans="1:8" ht="18" customHeight="1">
      <c r="A6" s="3" t="s">
        <v>69</v>
      </c>
      <c r="B6" s="6" t="s">
        <v>70</v>
      </c>
      <c r="C6" s="449">
        <v>1993</v>
      </c>
      <c r="D6" s="5"/>
      <c r="E6" s="3" t="s">
        <v>67</v>
      </c>
      <c r="F6" s="4" t="s">
        <v>68</v>
      </c>
      <c r="G6" s="449">
        <v>3479</v>
      </c>
    </row>
    <row r="7" spans="1:8" ht="18" customHeight="1">
      <c r="A7" s="7" t="s">
        <v>73</v>
      </c>
      <c r="B7" s="4" t="s">
        <v>74</v>
      </c>
      <c r="C7" s="449">
        <v>1862</v>
      </c>
      <c r="D7" s="5"/>
      <c r="E7" s="3" t="s">
        <v>71</v>
      </c>
      <c r="F7" s="4" t="s">
        <v>72</v>
      </c>
      <c r="G7" s="449">
        <v>3404</v>
      </c>
    </row>
    <row r="8" spans="1:8" ht="18" customHeight="1">
      <c r="A8" s="7" t="s">
        <v>76</v>
      </c>
      <c r="B8" s="4" t="s">
        <v>74</v>
      </c>
      <c r="C8" s="449">
        <v>1818</v>
      </c>
      <c r="D8" s="5"/>
      <c r="E8" s="3" t="s">
        <v>75</v>
      </c>
      <c r="F8" s="4" t="s">
        <v>68</v>
      </c>
      <c r="G8" s="449">
        <v>3396</v>
      </c>
    </row>
    <row r="9" spans="1:8" ht="18" customHeight="1">
      <c r="A9" s="547" t="s">
        <v>78</v>
      </c>
      <c r="B9" s="548" t="s">
        <v>74</v>
      </c>
      <c r="C9" s="549">
        <v>1640</v>
      </c>
      <c r="D9" s="550"/>
      <c r="E9" s="551" t="s">
        <v>77</v>
      </c>
      <c r="F9" s="548" t="s">
        <v>72</v>
      </c>
      <c r="G9" s="549">
        <v>3369</v>
      </c>
    </row>
    <row r="10" spans="1:8" ht="18" customHeight="1">
      <c r="A10" s="15" t="s">
        <v>195</v>
      </c>
      <c r="B10" s="8"/>
      <c r="C10" s="9"/>
      <c r="D10" s="9"/>
      <c r="E10" s="8"/>
      <c r="F10" s="8"/>
      <c r="G10" s="9"/>
    </row>
  </sheetData>
  <mergeCells count="2">
    <mergeCell ref="A1:G1"/>
    <mergeCell ref="A2:G2"/>
  </mergeCells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 codeName="Sheet51"/>
  <dimension ref="A1:D7"/>
  <sheetViews>
    <sheetView showGridLines="0" workbookViewId="0">
      <selection sqref="A1:H1"/>
    </sheetView>
  </sheetViews>
  <sheetFormatPr defaultColWidth="10" defaultRowHeight="12.75"/>
  <cols>
    <col min="1" max="1" width="13.7109375" customWidth="1"/>
    <col min="2" max="2" width="12.140625" customWidth="1"/>
    <col min="3" max="3" width="11.85546875" customWidth="1"/>
    <col min="4" max="4" width="12" customWidth="1"/>
  </cols>
  <sheetData>
    <row r="1" spans="1:4">
      <c r="A1" s="47" t="s">
        <v>626</v>
      </c>
      <c r="B1" s="45"/>
      <c r="C1" s="17"/>
      <c r="D1" s="17"/>
    </row>
    <row r="2" spans="1:4">
      <c r="A2" s="59" t="s">
        <v>627</v>
      </c>
      <c r="B2" s="45"/>
      <c r="C2" s="17"/>
      <c r="D2" s="17"/>
    </row>
    <row r="3" spans="1:4">
      <c r="A3" s="59"/>
      <c r="B3" s="45"/>
      <c r="C3" s="17"/>
      <c r="D3" s="17"/>
    </row>
    <row r="4" spans="1:4">
      <c r="A4" s="59"/>
      <c r="B4" s="45"/>
      <c r="C4" s="17"/>
      <c r="D4" s="96" t="s">
        <v>23</v>
      </c>
    </row>
    <row r="5" spans="1:4" ht="21.75" customHeight="1">
      <c r="A5" s="176"/>
      <c r="B5" s="328" t="s">
        <v>59</v>
      </c>
      <c r="C5" s="284" t="s">
        <v>61</v>
      </c>
      <c r="D5" s="328" t="s">
        <v>304</v>
      </c>
    </row>
    <row r="6" spans="1:4" ht="25.5">
      <c r="A6" s="140" t="s">
        <v>269</v>
      </c>
      <c r="B6" s="141">
        <v>74</v>
      </c>
      <c r="C6" s="141">
        <v>82</v>
      </c>
      <c r="D6" s="141">
        <v>85</v>
      </c>
    </row>
    <row r="7" spans="1:4">
      <c r="A7" s="20" t="s">
        <v>308</v>
      </c>
    </row>
  </sheetData>
  <phoneticPr fontId="2" type="noConversion"/>
  <pageMargins left="0.75" right="0.75" top="1" bottom="1" header="0.5" footer="0.5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 codeName="Sheet52"/>
  <dimension ref="A1:C42"/>
  <sheetViews>
    <sheetView showGridLines="0" workbookViewId="0">
      <selection sqref="A1:H1"/>
    </sheetView>
  </sheetViews>
  <sheetFormatPr defaultColWidth="10" defaultRowHeight="12.75"/>
  <cols>
    <col min="1" max="1" width="10" style="17" customWidth="1"/>
    <col min="2" max="2" width="29.85546875" style="17" customWidth="1"/>
    <col min="3" max="3" width="10" style="17" customWidth="1"/>
    <col min="4" max="4" width="12.5703125" customWidth="1"/>
  </cols>
  <sheetData>
    <row r="1" spans="1:3">
      <c r="A1" s="23" t="s">
        <v>435</v>
      </c>
      <c r="C1" s="45"/>
    </row>
    <row r="2" spans="1:3">
      <c r="A2" s="53" t="s">
        <v>436</v>
      </c>
      <c r="C2" s="45"/>
    </row>
    <row r="4" spans="1:3">
      <c r="A4" s="338" t="s">
        <v>20</v>
      </c>
      <c r="B4" s="339" t="s">
        <v>272</v>
      </c>
      <c r="C4" s="340" t="s">
        <v>23</v>
      </c>
    </row>
    <row r="5" spans="1:3">
      <c r="A5" s="341" t="s">
        <v>80</v>
      </c>
      <c r="B5" s="341" t="s">
        <v>81</v>
      </c>
      <c r="C5" s="81">
        <v>76</v>
      </c>
    </row>
    <row r="6" spans="1:3">
      <c r="A6" s="63" t="s">
        <v>82</v>
      </c>
      <c r="B6" s="63" t="s">
        <v>83</v>
      </c>
      <c r="C6" s="41">
        <v>79</v>
      </c>
    </row>
    <row r="7" spans="1:3">
      <c r="A7" s="63" t="s">
        <v>84</v>
      </c>
      <c r="B7" s="63" t="s">
        <v>85</v>
      </c>
      <c r="C7" s="41">
        <v>80</v>
      </c>
    </row>
    <row r="8" spans="1:3">
      <c r="A8" s="63" t="s">
        <v>86</v>
      </c>
      <c r="B8" s="63" t="s">
        <v>87</v>
      </c>
      <c r="C8" s="41">
        <v>83</v>
      </c>
    </row>
    <row r="9" spans="1:3">
      <c r="A9" s="63" t="s">
        <v>88</v>
      </c>
      <c r="B9" s="63" t="s">
        <v>89</v>
      </c>
      <c r="C9" s="41">
        <v>81</v>
      </c>
    </row>
    <row r="10" spans="1:3">
      <c r="A10" s="63" t="s">
        <v>90</v>
      </c>
      <c r="B10" s="63" t="s">
        <v>91</v>
      </c>
      <c r="C10" s="41">
        <v>75</v>
      </c>
    </row>
    <row r="11" spans="1:3">
      <c r="A11" s="63" t="s">
        <v>92</v>
      </c>
      <c r="B11" s="63" t="s">
        <v>72</v>
      </c>
      <c r="C11" s="41">
        <v>77</v>
      </c>
    </row>
    <row r="12" spans="1:3">
      <c r="A12" s="63" t="s">
        <v>93</v>
      </c>
      <c r="B12" s="63" t="s">
        <v>94</v>
      </c>
      <c r="C12" s="41">
        <v>86</v>
      </c>
    </row>
    <row r="13" spans="1:3">
      <c r="A13" s="63" t="s">
        <v>95</v>
      </c>
      <c r="B13" s="63" t="s">
        <v>96</v>
      </c>
      <c r="C13" s="41">
        <v>74</v>
      </c>
    </row>
    <row r="14" spans="1:3">
      <c r="A14" s="63" t="s">
        <v>97</v>
      </c>
      <c r="B14" s="63" t="s">
        <v>98</v>
      </c>
      <c r="C14" s="41">
        <v>74</v>
      </c>
    </row>
    <row r="15" spans="1:3">
      <c r="A15" s="63" t="s">
        <v>99</v>
      </c>
      <c r="B15" s="63" t="s">
        <v>100</v>
      </c>
      <c r="C15" s="41">
        <v>72</v>
      </c>
    </row>
    <row r="16" spans="1:3">
      <c r="A16" s="63" t="s">
        <v>101</v>
      </c>
      <c r="B16" s="63" t="s">
        <v>102</v>
      </c>
      <c r="C16" s="41">
        <v>81</v>
      </c>
    </row>
    <row r="17" spans="1:3">
      <c r="A17" s="63" t="s">
        <v>103</v>
      </c>
      <c r="B17" s="63" t="s">
        <v>104</v>
      </c>
      <c r="C17" s="41">
        <v>75</v>
      </c>
    </row>
    <row r="18" spans="1:3">
      <c r="A18" s="63" t="s">
        <v>105</v>
      </c>
      <c r="B18" s="63" t="s">
        <v>106</v>
      </c>
      <c r="C18" s="41">
        <v>80</v>
      </c>
    </row>
    <row r="19" spans="1:3">
      <c r="A19" s="63" t="s">
        <v>107</v>
      </c>
      <c r="B19" s="63" t="s">
        <v>68</v>
      </c>
      <c r="C19" s="41">
        <v>76</v>
      </c>
    </row>
    <row r="20" spans="1:3">
      <c r="A20" s="63" t="s">
        <v>108</v>
      </c>
      <c r="B20" s="63" t="s">
        <v>109</v>
      </c>
      <c r="C20" s="41">
        <v>79</v>
      </c>
    </row>
    <row r="21" spans="1:3">
      <c r="A21" s="63" t="s">
        <v>110</v>
      </c>
      <c r="B21" s="63" t="s">
        <v>111</v>
      </c>
      <c r="C21" s="41">
        <v>82</v>
      </c>
    </row>
    <row r="22" spans="1:3">
      <c r="A22" s="63" t="s">
        <v>112</v>
      </c>
      <c r="B22" s="63" t="s">
        <v>113</v>
      </c>
      <c r="C22" s="41">
        <v>78</v>
      </c>
    </row>
    <row r="23" spans="1:3">
      <c r="A23" s="63" t="s">
        <v>114</v>
      </c>
      <c r="B23" s="63" t="s">
        <v>64</v>
      </c>
      <c r="C23" s="41">
        <v>79</v>
      </c>
    </row>
    <row r="24" spans="1:3">
      <c r="A24" s="63" t="s">
        <v>115</v>
      </c>
      <c r="B24" s="63" t="s">
        <v>116</v>
      </c>
      <c r="C24" s="41">
        <v>67</v>
      </c>
    </row>
    <row r="25" spans="1:3">
      <c r="A25" s="63" t="s">
        <v>117</v>
      </c>
      <c r="B25" s="63" t="s">
        <v>118</v>
      </c>
      <c r="C25" s="41">
        <v>69</v>
      </c>
    </row>
    <row r="26" spans="1:3">
      <c r="A26" s="63" t="s">
        <v>119</v>
      </c>
      <c r="B26" s="63" t="s">
        <v>70</v>
      </c>
      <c r="C26" s="41">
        <v>66</v>
      </c>
    </row>
    <row r="27" spans="1:3">
      <c r="A27" s="63" t="s">
        <v>120</v>
      </c>
      <c r="B27" s="63" t="s">
        <v>383</v>
      </c>
      <c r="C27" s="41">
        <v>79</v>
      </c>
    </row>
    <row r="28" spans="1:3">
      <c r="A28" s="63" t="s">
        <v>121</v>
      </c>
      <c r="B28" s="63" t="s">
        <v>122</v>
      </c>
      <c r="C28" s="41">
        <v>61</v>
      </c>
    </row>
    <row r="29" spans="1:3">
      <c r="A29" s="63" t="s">
        <v>123</v>
      </c>
      <c r="B29" s="63" t="s">
        <v>124</v>
      </c>
      <c r="C29" s="41">
        <v>76</v>
      </c>
    </row>
    <row r="30" spans="1:3">
      <c r="A30" s="116" t="s">
        <v>125</v>
      </c>
      <c r="B30" s="116" t="s">
        <v>126</v>
      </c>
      <c r="C30" s="285">
        <v>74</v>
      </c>
    </row>
    <row r="31" spans="1:3">
      <c r="A31" s="45" t="s">
        <v>305</v>
      </c>
      <c r="B31" s="45"/>
      <c r="C31" s="45"/>
    </row>
    <row r="32" spans="1:3">
      <c r="A32" s="45"/>
      <c r="B32" s="45"/>
      <c r="C32" s="45"/>
    </row>
    <row r="33" spans="1:3">
      <c r="A33" s="45"/>
      <c r="B33" s="45"/>
      <c r="C33" s="45"/>
    </row>
    <row r="34" spans="1:3">
      <c r="A34" s="45"/>
      <c r="B34" s="45"/>
      <c r="C34" s="45"/>
    </row>
    <row r="35" spans="1:3">
      <c r="B35" s="45"/>
      <c r="C35" s="45"/>
    </row>
    <row r="36" spans="1:3">
      <c r="C36" s="45"/>
    </row>
    <row r="37" spans="1:3">
      <c r="C37" s="45"/>
    </row>
    <row r="38" spans="1:3">
      <c r="C38" s="45"/>
    </row>
    <row r="39" spans="1:3">
      <c r="C39" s="45"/>
    </row>
    <row r="40" spans="1:3">
      <c r="C40" s="45"/>
    </row>
    <row r="41" spans="1:3">
      <c r="C41" s="45"/>
    </row>
    <row r="42" spans="1:3">
      <c r="C42" s="45"/>
    </row>
  </sheetData>
  <phoneticPr fontId="2" type="noConversion"/>
  <pageMargins left="0.75" right="0.75" top="1" bottom="1" header="0.5" footer="0.5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sheetPr codeName="Sheet56"/>
  <dimension ref="A1:O10"/>
  <sheetViews>
    <sheetView showGridLines="0" workbookViewId="0">
      <selection sqref="A1:H1"/>
    </sheetView>
  </sheetViews>
  <sheetFormatPr defaultRowHeight="12.75"/>
  <cols>
    <col min="11" max="11" width="10.140625" customWidth="1"/>
    <col min="15" max="15" width="9.140625" style="17"/>
  </cols>
  <sheetData>
    <row r="1" spans="1:10" ht="14.25">
      <c r="A1" s="119" t="s">
        <v>628</v>
      </c>
      <c r="B1" s="660"/>
      <c r="C1" s="660"/>
      <c r="D1" s="660"/>
      <c r="E1" s="660"/>
      <c r="F1" s="660"/>
      <c r="G1" s="660"/>
    </row>
    <row r="2" spans="1:10" ht="14.25">
      <c r="A2" s="25" t="s">
        <v>629</v>
      </c>
      <c r="B2" s="660"/>
      <c r="C2" s="660"/>
      <c r="D2" s="660"/>
      <c r="E2" s="660"/>
      <c r="F2" s="660"/>
      <c r="G2" s="660"/>
    </row>
    <row r="3" spans="1:10">
      <c r="A3" s="661"/>
      <c r="B3" s="661"/>
      <c r="C3" s="661"/>
      <c r="D3" s="661"/>
      <c r="E3" s="661"/>
      <c r="F3" s="661"/>
    </row>
    <row r="4" spans="1:10">
      <c r="A4" s="25"/>
      <c r="H4" s="181"/>
      <c r="I4" s="181"/>
      <c r="J4" s="181" t="s">
        <v>374</v>
      </c>
    </row>
    <row r="5" spans="1:10">
      <c r="A5" s="69"/>
      <c r="B5" s="302" t="s">
        <v>160</v>
      </c>
      <c r="C5" s="302" t="s">
        <v>192</v>
      </c>
      <c r="D5" s="302" t="s">
        <v>194</v>
      </c>
      <c r="E5" s="302" t="s">
        <v>263</v>
      </c>
      <c r="F5" s="302">
        <v>2012</v>
      </c>
      <c r="G5" s="302">
        <v>2013</v>
      </c>
      <c r="H5" s="302">
        <v>2014</v>
      </c>
      <c r="I5" s="302">
        <v>2015</v>
      </c>
      <c r="J5" s="302">
        <v>2016</v>
      </c>
    </row>
    <row r="6" spans="1:10" ht="14.25">
      <c r="A6" s="350" t="s">
        <v>388</v>
      </c>
      <c r="B6" s="662">
        <v>41.6</v>
      </c>
      <c r="C6" s="662">
        <v>41.4</v>
      </c>
      <c r="D6" s="292">
        <v>41.3</v>
      </c>
      <c r="E6" s="292">
        <v>42.4</v>
      </c>
      <c r="F6" s="121">
        <v>42.6</v>
      </c>
      <c r="G6" s="121">
        <v>42.7</v>
      </c>
      <c r="H6" s="121">
        <v>42.8</v>
      </c>
      <c r="I6" s="121">
        <v>42.4</v>
      </c>
      <c r="J6" s="121">
        <v>42.1</v>
      </c>
    </row>
    <row r="7" spans="1:10">
      <c r="A7" s="352" t="s">
        <v>61</v>
      </c>
      <c r="B7" s="662">
        <v>41.8</v>
      </c>
      <c r="C7" s="662">
        <v>41.7</v>
      </c>
      <c r="D7" s="292">
        <v>41.7</v>
      </c>
      <c r="E7" s="292">
        <v>41.5</v>
      </c>
      <c r="F7" s="121">
        <v>41.5</v>
      </c>
      <c r="G7" s="121">
        <v>41.7</v>
      </c>
      <c r="H7" s="121">
        <v>41.6</v>
      </c>
      <c r="I7" s="121">
        <v>41.4</v>
      </c>
      <c r="J7" s="121">
        <v>41.2</v>
      </c>
    </row>
    <row r="8" spans="1:10" ht="15.75" customHeight="1">
      <c r="A8" s="663" t="s">
        <v>308</v>
      </c>
      <c r="B8" s="664"/>
      <c r="C8" s="664"/>
      <c r="D8" s="664"/>
      <c r="E8" s="664"/>
      <c r="F8" s="664"/>
      <c r="G8" s="288"/>
      <c r="H8" s="35"/>
      <c r="I8" s="22"/>
      <c r="J8" s="35"/>
    </row>
    <row r="9" spans="1:10" ht="27.75" customHeight="1">
      <c r="A9" s="732" t="s">
        <v>801</v>
      </c>
      <c r="B9" s="732"/>
      <c r="C9" s="732"/>
      <c r="D9" s="732"/>
      <c r="E9" s="732"/>
      <c r="F9" s="732"/>
      <c r="G9" s="288"/>
      <c r="H9" s="288"/>
      <c r="I9" s="35"/>
      <c r="J9" s="35"/>
    </row>
    <row r="10" spans="1:10" ht="14.25" customHeight="1">
      <c r="A10" s="660" t="s">
        <v>802</v>
      </c>
      <c r="B10" s="288"/>
      <c r="C10" s="288"/>
      <c r="D10" s="288"/>
      <c r="E10" s="288"/>
      <c r="F10" s="288"/>
      <c r="G10" s="288"/>
      <c r="H10" s="45"/>
      <c r="I10" s="35"/>
      <c r="J10" s="45"/>
    </row>
  </sheetData>
  <mergeCells count="1">
    <mergeCell ref="A9:F9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 codeName="Sheet53"/>
  <dimension ref="A1:E37"/>
  <sheetViews>
    <sheetView showGridLines="0" workbookViewId="0">
      <selection sqref="A1:H1"/>
    </sheetView>
  </sheetViews>
  <sheetFormatPr defaultRowHeight="12.75"/>
  <cols>
    <col min="1" max="1" width="12.28515625" style="17" customWidth="1"/>
    <col min="2" max="2" width="14.28515625" style="17" customWidth="1"/>
    <col min="3" max="3" width="6.85546875" style="17" customWidth="1"/>
    <col min="4" max="4" width="9.140625" style="17"/>
    <col min="5" max="5" width="12" style="17" customWidth="1"/>
  </cols>
  <sheetData>
    <row r="1" spans="1:3" ht="14.25">
      <c r="A1" s="23" t="s">
        <v>630</v>
      </c>
    </row>
    <row r="2" spans="1:3" ht="14.25">
      <c r="A2" s="53" t="s">
        <v>631</v>
      </c>
    </row>
    <row r="4" spans="1:3">
      <c r="A4" s="302">
        <v>2016</v>
      </c>
      <c r="B4" s="302" t="s">
        <v>374</v>
      </c>
      <c r="C4" s="230"/>
    </row>
    <row r="5" spans="1:3">
      <c r="A5" s="347" t="s">
        <v>304</v>
      </c>
      <c r="B5" s="66">
        <v>41.4</v>
      </c>
      <c r="C5" s="45" t="s">
        <v>190</v>
      </c>
    </row>
    <row r="6" spans="1:3">
      <c r="A6" s="51" t="s">
        <v>276</v>
      </c>
      <c r="B6" s="163">
        <v>44.6</v>
      </c>
      <c r="C6" s="45" t="s">
        <v>190</v>
      </c>
    </row>
    <row r="7" spans="1:3">
      <c r="A7" s="51" t="s">
        <v>48</v>
      </c>
      <c r="B7" s="35">
        <v>42.8</v>
      </c>
      <c r="C7" s="45"/>
    </row>
    <row r="8" spans="1:3">
      <c r="A8" s="50" t="s">
        <v>55</v>
      </c>
      <c r="B8" s="35">
        <v>42.8</v>
      </c>
      <c r="C8" s="45"/>
    </row>
    <row r="9" spans="1:3">
      <c r="A9" s="51" t="s">
        <v>41</v>
      </c>
      <c r="B9" s="35">
        <v>42.2</v>
      </c>
      <c r="C9" s="45"/>
    </row>
    <row r="10" spans="1:3">
      <c r="A10" s="51" t="s">
        <v>49</v>
      </c>
      <c r="B10" s="35">
        <v>42.1</v>
      </c>
      <c r="C10" s="45"/>
    </row>
    <row r="11" spans="1:3">
      <c r="A11" s="46" t="s">
        <v>50</v>
      </c>
      <c r="B11" s="36">
        <v>42.1</v>
      </c>
      <c r="C11" s="47"/>
    </row>
    <row r="12" spans="1:3">
      <c r="A12" s="51" t="s">
        <v>33</v>
      </c>
      <c r="B12" s="35">
        <v>41.7</v>
      </c>
      <c r="C12" s="45"/>
    </row>
    <row r="13" spans="1:3">
      <c r="A13" s="51" t="s">
        <v>32</v>
      </c>
      <c r="B13" s="35">
        <v>41.4</v>
      </c>
      <c r="C13" s="45"/>
    </row>
    <row r="14" spans="1:3">
      <c r="A14" s="51" t="s">
        <v>46</v>
      </c>
      <c r="B14" s="35">
        <v>41.4</v>
      </c>
      <c r="C14" s="45"/>
    </row>
    <row r="15" spans="1:3">
      <c r="A15" s="51" t="s">
        <v>51</v>
      </c>
      <c r="B15" s="35">
        <v>41.4</v>
      </c>
      <c r="C15" s="45"/>
    </row>
    <row r="16" spans="1:3">
      <c r="A16" s="51" t="s">
        <v>52</v>
      </c>
      <c r="B16" s="35">
        <v>41.4</v>
      </c>
      <c r="C16" s="45"/>
    </row>
    <row r="17" spans="1:3">
      <c r="A17" s="51" t="s">
        <v>35</v>
      </c>
      <c r="B17" s="35">
        <v>41.3</v>
      </c>
      <c r="C17" s="45"/>
    </row>
    <row r="18" spans="1:3">
      <c r="A18" s="51" t="s">
        <v>128</v>
      </c>
      <c r="B18" s="35">
        <v>41.2</v>
      </c>
      <c r="C18" s="45"/>
    </row>
    <row r="19" spans="1:3">
      <c r="A19" s="46" t="s">
        <v>37</v>
      </c>
      <c r="B19" s="36">
        <v>41.2</v>
      </c>
      <c r="C19" s="45"/>
    </row>
    <row r="20" spans="1:3">
      <c r="A20" s="51" t="s">
        <v>44</v>
      </c>
      <c r="B20" s="35">
        <v>40.9</v>
      </c>
      <c r="C20" s="45"/>
    </row>
    <row r="21" spans="1:3">
      <c r="A21" s="51" t="s">
        <v>47</v>
      </c>
      <c r="B21" s="35">
        <v>40.9</v>
      </c>
      <c r="C21" s="45"/>
    </row>
    <row r="22" spans="1:3">
      <c r="A22" s="51" t="s">
        <v>310</v>
      </c>
      <c r="B22" s="35">
        <v>40.799999999999997</v>
      </c>
      <c r="C22" s="45"/>
    </row>
    <row r="23" spans="1:3">
      <c r="A23" s="51" t="s">
        <v>45</v>
      </c>
      <c r="B23" s="35">
        <v>40.700000000000003</v>
      </c>
      <c r="C23" s="45"/>
    </row>
    <row r="24" spans="1:3">
      <c r="A24" s="51" t="s">
        <v>54</v>
      </c>
      <c r="B24" s="35">
        <v>40.700000000000003</v>
      </c>
      <c r="C24" s="45"/>
    </row>
    <row r="25" spans="1:3">
      <c r="A25" s="51" t="s">
        <v>40</v>
      </c>
      <c r="B25" s="35">
        <v>40.6</v>
      </c>
      <c r="C25" s="45"/>
    </row>
    <row r="26" spans="1:3">
      <c r="A26" s="51" t="s">
        <v>36</v>
      </c>
      <c r="B26" s="35">
        <v>40.5</v>
      </c>
      <c r="C26" s="45"/>
    </row>
    <row r="27" spans="1:3">
      <c r="A27" s="51" t="s">
        <v>38</v>
      </c>
      <c r="B27" s="35">
        <v>40.5</v>
      </c>
      <c r="C27" s="45"/>
    </row>
    <row r="28" spans="1:3">
      <c r="A28" s="51" t="s">
        <v>39</v>
      </c>
      <c r="B28" s="35">
        <v>40.5</v>
      </c>
      <c r="C28" s="45"/>
    </row>
    <row r="29" spans="1:3">
      <c r="A29" s="51" t="s">
        <v>42</v>
      </c>
      <c r="B29" s="35">
        <v>40.5</v>
      </c>
      <c r="C29" s="45" t="s">
        <v>190</v>
      </c>
    </row>
    <row r="30" spans="1:3">
      <c r="A30" s="51" t="s">
        <v>127</v>
      </c>
      <c r="B30" s="35">
        <v>40.4</v>
      </c>
      <c r="C30" s="45" t="s">
        <v>190</v>
      </c>
    </row>
    <row r="31" spans="1:3">
      <c r="A31" s="51" t="s">
        <v>53</v>
      </c>
      <c r="B31" s="35">
        <v>40.1</v>
      </c>
      <c r="C31" s="45" t="s">
        <v>190</v>
      </c>
    </row>
    <row r="32" spans="1:3">
      <c r="A32" s="51" t="s">
        <v>43</v>
      </c>
      <c r="B32" s="35">
        <v>39.700000000000003</v>
      </c>
      <c r="C32" s="45" t="s">
        <v>190</v>
      </c>
    </row>
    <row r="33" spans="1:5" ht="15" customHeight="1">
      <c r="A33" s="52" t="s">
        <v>34</v>
      </c>
      <c r="B33" s="40">
        <v>38.700000000000003</v>
      </c>
      <c r="C33" s="45" t="s">
        <v>191</v>
      </c>
    </row>
    <row r="34" spans="1:5" ht="14.25" customHeight="1">
      <c r="A34" s="19" t="s">
        <v>308</v>
      </c>
    </row>
    <row r="35" spans="1:5" ht="12.75" customHeight="1">
      <c r="A35" s="733" t="s">
        <v>338</v>
      </c>
      <c r="B35" s="733"/>
      <c r="C35" s="733"/>
      <c r="D35" s="733"/>
      <c r="E35" s="733"/>
    </row>
    <row r="36" spans="1:5">
      <c r="A36" s="169" t="s">
        <v>437</v>
      </c>
    </row>
    <row r="37" spans="1:5">
      <c r="A37" s="45" t="s">
        <v>446</v>
      </c>
    </row>
  </sheetData>
  <mergeCells count="1">
    <mergeCell ref="A35:E35"/>
  </mergeCells>
  <phoneticPr fontId="2" type="noConversion"/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sheetPr codeName="Sheet55"/>
  <dimension ref="A1:G37"/>
  <sheetViews>
    <sheetView showGridLines="0" workbookViewId="0">
      <selection sqref="A1:H1"/>
    </sheetView>
  </sheetViews>
  <sheetFormatPr defaultRowHeight="12.75"/>
  <sheetData>
    <row r="1" spans="1:7" ht="14.25">
      <c r="A1" s="23" t="s">
        <v>632</v>
      </c>
    </row>
    <row r="2" spans="1:7" ht="14.25">
      <c r="A2" s="59" t="s">
        <v>633</v>
      </c>
    </row>
    <row r="3" spans="1:7" ht="14.25" customHeight="1">
      <c r="B3" s="183"/>
      <c r="C3" s="84"/>
      <c r="E3" s="476"/>
      <c r="F3" s="18"/>
      <c r="G3" s="18"/>
    </row>
    <row r="4" spans="1:7" ht="14.25" customHeight="1">
      <c r="A4" s="734" t="s">
        <v>321</v>
      </c>
      <c r="B4" s="735"/>
      <c r="C4" s="287"/>
      <c r="D4" s="736" t="s">
        <v>322</v>
      </c>
      <c r="E4" s="737"/>
      <c r="F4" s="18"/>
      <c r="G4" s="18"/>
    </row>
    <row r="5" spans="1:7">
      <c r="A5" s="318" t="s">
        <v>304</v>
      </c>
      <c r="B5" s="259">
        <v>19.2</v>
      </c>
      <c r="C5" s="18"/>
      <c r="D5" s="318" t="s">
        <v>304</v>
      </c>
      <c r="E5" s="259">
        <v>20.6</v>
      </c>
      <c r="F5" s="18"/>
      <c r="G5" s="18"/>
    </row>
    <row r="6" spans="1:7">
      <c r="A6" s="51" t="s">
        <v>34</v>
      </c>
      <c r="B6" s="60">
        <v>14.6</v>
      </c>
      <c r="C6" s="18" t="s">
        <v>191</v>
      </c>
      <c r="D6" s="46" t="s">
        <v>50</v>
      </c>
      <c r="E6" s="61">
        <v>17.2</v>
      </c>
      <c r="F6" s="18"/>
      <c r="G6" s="18"/>
    </row>
    <row r="7" spans="1:7">
      <c r="A7" s="51" t="s">
        <v>35</v>
      </c>
      <c r="B7" s="60">
        <v>16.7</v>
      </c>
      <c r="C7" s="35"/>
      <c r="D7" s="46" t="s">
        <v>37</v>
      </c>
      <c r="E7" s="61">
        <v>18.899999999999999</v>
      </c>
      <c r="F7" s="18"/>
      <c r="G7" s="18"/>
    </row>
    <row r="8" spans="1:7">
      <c r="A8" s="46" t="s">
        <v>50</v>
      </c>
      <c r="B8" s="61">
        <v>17.2</v>
      </c>
      <c r="C8" s="35"/>
      <c r="D8" s="51" t="s">
        <v>41</v>
      </c>
      <c r="E8" s="60">
        <v>19.100000000000001</v>
      </c>
      <c r="F8" s="35"/>
      <c r="G8" s="35"/>
    </row>
    <row r="9" spans="1:7">
      <c r="A9" s="51" t="s">
        <v>634</v>
      </c>
      <c r="B9" s="60">
        <v>17.600000000000001</v>
      </c>
      <c r="C9" s="35"/>
      <c r="D9" s="51" t="s">
        <v>53</v>
      </c>
      <c r="E9" s="60">
        <v>19.3</v>
      </c>
      <c r="F9" s="18"/>
      <c r="G9" s="18"/>
    </row>
    <row r="10" spans="1:7">
      <c r="A10" s="51" t="s">
        <v>53</v>
      </c>
      <c r="B10" s="60">
        <v>18.100000000000001</v>
      </c>
      <c r="C10" s="35"/>
      <c r="D10" s="51" t="s">
        <v>39</v>
      </c>
      <c r="E10" s="60">
        <v>19.3</v>
      </c>
      <c r="F10" s="35"/>
      <c r="G10" s="18"/>
    </row>
    <row r="11" spans="1:7">
      <c r="A11" s="51" t="s">
        <v>52</v>
      </c>
      <c r="B11" s="60">
        <v>18.3</v>
      </c>
      <c r="C11" s="35"/>
      <c r="D11" s="51" t="s">
        <v>128</v>
      </c>
      <c r="E11" s="60">
        <v>19.399999999999999</v>
      </c>
      <c r="F11" s="18"/>
      <c r="G11" s="18"/>
    </row>
    <row r="12" spans="1:7">
      <c r="A12" s="51" t="s">
        <v>48</v>
      </c>
      <c r="B12" s="60">
        <v>18.600000000000001</v>
      </c>
      <c r="C12" s="18"/>
      <c r="D12" s="51" t="s">
        <v>34</v>
      </c>
      <c r="E12" s="60">
        <v>19.399999999999999</v>
      </c>
      <c r="F12" s="18" t="s">
        <v>191</v>
      </c>
      <c r="G12" s="18"/>
    </row>
    <row r="13" spans="1:7">
      <c r="A13" s="46" t="s">
        <v>37</v>
      </c>
      <c r="B13" s="61">
        <v>18.8</v>
      </c>
      <c r="C13" s="22"/>
      <c r="D13" s="51" t="s">
        <v>52</v>
      </c>
      <c r="E13" s="60">
        <v>19.5</v>
      </c>
      <c r="F13" s="18"/>
      <c r="G13" s="18"/>
    </row>
    <row r="14" spans="1:7">
      <c r="A14" s="51" t="s">
        <v>55</v>
      </c>
      <c r="B14" s="60">
        <v>18.899999999999999</v>
      </c>
      <c r="C14" s="72"/>
      <c r="D14" s="51" t="s">
        <v>55</v>
      </c>
      <c r="E14" s="60">
        <v>19.600000000000001</v>
      </c>
      <c r="F14" s="35"/>
      <c r="G14" s="35"/>
    </row>
    <row r="15" spans="1:7">
      <c r="A15" s="51" t="s">
        <v>44</v>
      </c>
      <c r="B15" s="60">
        <v>19</v>
      </c>
      <c r="C15" s="35"/>
      <c r="D15" s="51" t="s">
        <v>35</v>
      </c>
      <c r="E15" s="60">
        <v>19.8</v>
      </c>
      <c r="F15" s="18"/>
      <c r="G15" s="18"/>
    </row>
    <row r="16" spans="1:7">
      <c r="A16" s="51" t="s">
        <v>47</v>
      </c>
      <c r="B16" s="60">
        <v>19</v>
      </c>
      <c r="C16" s="35"/>
      <c r="D16" s="51" t="s">
        <v>634</v>
      </c>
      <c r="E16" s="60">
        <v>20</v>
      </c>
      <c r="F16" s="18"/>
      <c r="G16" s="18"/>
    </row>
    <row r="17" spans="1:7">
      <c r="A17" s="51" t="s">
        <v>41</v>
      </c>
      <c r="B17" s="60">
        <v>19.2</v>
      </c>
      <c r="C17" s="18"/>
      <c r="D17" s="51" t="s">
        <v>276</v>
      </c>
      <c r="E17" s="60">
        <v>20.3</v>
      </c>
      <c r="F17" s="18"/>
      <c r="G17" s="18"/>
    </row>
    <row r="18" spans="1:7">
      <c r="A18" s="51" t="s">
        <v>39</v>
      </c>
      <c r="B18" s="60">
        <v>19.600000000000001</v>
      </c>
      <c r="C18" s="45"/>
      <c r="D18" s="51" t="s">
        <v>47</v>
      </c>
      <c r="E18" s="60">
        <v>20.3</v>
      </c>
      <c r="F18" s="18"/>
      <c r="G18" s="18"/>
    </row>
    <row r="19" spans="1:7">
      <c r="A19" s="51" t="s">
        <v>33</v>
      </c>
      <c r="B19" s="60">
        <v>19.7</v>
      </c>
      <c r="C19" s="22"/>
      <c r="D19" s="51" t="s">
        <v>42</v>
      </c>
      <c r="E19" s="60">
        <v>20.399999999999999</v>
      </c>
      <c r="F19" s="18"/>
      <c r="G19" s="18"/>
    </row>
    <row r="20" spans="1:7">
      <c r="A20" s="51" t="s">
        <v>128</v>
      </c>
      <c r="B20" s="60">
        <v>19.899999999999999</v>
      </c>
      <c r="C20" s="18"/>
      <c r="D20" s="51" t="s">
        <v>51</v>
      </c>
      <c r="E20" s="60">
        <v>20.7</v>
      </c>
      <c r="F20" s="35"/>
      <c r="G20" s="35"/>
    </row>
    <row r="21" spans="1:7">
      <c r="A21" s="51" t="s">
        <v>51</v>
      </c>
      <c r="B21" s="39">
        <v>20</v>
      </c>
      <c r="C21" s="18"/>
      <c r="D21" s="51" t="s">
        <v>43</v>
      </c>
      <c r="E21" s="60">
        <v>20.8</v>
      </c>
      <c r="F21" s="18"/>
      <c r="G21" s="18"/>
    </row>
    <row r="22" spans="1:7">
      <c r="A22" s="51" t="s">
        <v>36</v>
      </c>
      <c r="B22" s="60">
        <v>20.6</v>
      </c>
      <c r="C22" s="18"/>
      <c r="D22" s="51" t="s">
        <v>36</v>
      </c>
      <c r="E22" s="60">
        <v>21</v>
      </c>
      <c r="F22" s="35"/>
      <c r="G22" s="35"/>
    </row>
    <row r="23" spans="1:7">
      <c r="A23" s="51" t="s">
        <v>43</v>
      </c>
      <c r="B23" s="60">
        <v>20.6</v>
      </c>
      <c r="C23" s="45"/>
      <c r="D23" s="51" t="s">
        <v>48</v>
      </c>
      <c r="E23" s="60">
        <v>21.2</v>
      </c>
      <c r="F23" s="18"/>
      <c r="G23" s="18"/>
    </row>
    <row r="24" spans="1:7">
      <c r="A24" s="51" t="s">
        <v>276</v>
      </c>
      <c r="B24" s="60">
        <v>20.7</v>
      </c>
      <c r="C24" s="18"/>
      <c r="D24" s="51" t="s">
        <v>40</v>
      </c>
      <c r="E24" s="60">
        <v>21.4</v>
      </c>
      <c r="F24" s="18"/>
      <c r="G24" s="18"/>
    </row>
    <row r="25" spans="1:7">
      <c r="A25" s="51" t="s">
        <v>42</v>
      </c>
      <c r="B25" s="22">
        <v>21.2</v>
      </c>
      <c r="C25" s="35"/>
      <c r="D25" s="51" t="s">
        <v>33</v>
      </c>
      <c r="E25" s="60">
        <v>21.5</v>
      </c>
      <c r="F25" s="18"/>
      <c r="G25" s="18"/>
    </row>
    <row r="26" spans="1:7">
      <c r="A26" s="51" t="s">
        <v>38</v>
      </c>
      <c r="B26" s="39">
        <v>21.4</v>
      </c>
      <c r="C26" s="35"/>
      <c r="D26" s="51" t="s">
        <v>49</v>
      </c>
      <c r="E26" s="60">
        <v>21.7</v>
      </c>
      <c r="F26" s="18"/>
      <c r="G26" s="18"/>
    </row>
    <row r="27" spans="1:7">
      <c r="A27" s="51" t="s">
        <v>49</v>
      </c>
      <c r="B27" s="60">
        <v>21.4</v>
      </c>
      <c r="C27" s="35"/>
      <c r="D27" s="51" t="s">
        <v>45</v>
      </c>
      <c r="E27" s="60">
        <v>22</v>
      </c>
      <c r="F27" s="18"/>
      <c r="G27" s="18"/>
    </row>
    <row r="28" spans="1:7">
      <c r="A28" s="51" t="s">
        <v>40</v>
      </c>
      <c r="B28" s="60">
        <v>21.5</v>
      </c>
      <c r="C28" s="18"/>
      <c r="D28" s="51" t="s">
        <v>127</v>
      </c>
      <c r="E28" s="60">
        <v>22.3</v>
      </c>
      <c r="F28" s="18"/>
      <c r="G28" s="18"/>
    </row>
    <row r="29" spans="1:7">
      <c r="A29" s="51" t="s">
        <v>54</v>
      </c>
      <c r="B29" s="39">
        <v>21.5</v>
      </c>
      <c r="C29" s="35"/>
      <c r="D29" s="51" t="s">
        <v>46</v>
      </c>
      <c r="E29" s="60">
        <v>22.5</v>
      </c>
      <c r="F29" s="18"/>
      <c r="G29" s="18"/>
    </row>
    <row r="30" spans="1:7">
      <c r="A30" s="462" t="s">
        <v>45</v>
      </c>
      <c r="B30" s="60">
        <v>21.7</v>
      </c>
      <c r="C30" s="22"/>
      <c r="D30" s="51" t="s">
        <v>44</v>
      </c>
      <c r="E30" s="60">
        <v>22.7</v>
      </c>
      <c r="F30" s="18"/>
      <c r="G30" s="18"/>
    </row>
    <row r="31" spans="1:7">
      <c r="A31" s="51" t="s">
        <v>46</v>
      </c>
      <c r="B31" s="161">
        <v>21.8</v>
      </c>
      <c r="C31" s="18"/>
      <c r="D31" s="51" t="s">
        <v>38</v>
      </c>
      <c r="E31" s="60">
        <v>23.2</v>
      </c>
      <c r="F31" s="18"/>
      <c r="G31" s="18"/>
    </row>
    <row r="32" spans="1:7">
      <c r="A32" s="51" t="s">
        <v>32</v>
      </c>
      <c r="B32" s="60">
        <v>23.8</v>
      </c>
      <c r="C32" s="18"/>
      <c r="D32" s="51" t="s">
        <v>32</v>
      </c>
      <c r="E32" s="60">
        <v>24.3</v>
      </c>
      <c r="F32" s="18"/>
      <c r="G32" s="18"/>
    </row>
    <row r="33" spans="1:7" ht="14.25" customHeight="1">
      <c r="A33" s="185" t="s">
        <v>127</v>
      </c>
      <c r="B33" s="34">
        <v>24.8</v>
      </c>
      <c r="C33" s="83"/>
      <c r="D33" s="185" t="s">
        <v>54</v>
      </c>
      <c r="E33" s="34">
        <v>24.7</v>
      </c>
      <c r="F33" s="18"/>
      <c r="G33" s="18"/>
    </row>
    <row r="34" spans="1:7" s="20" customFormat="1" ht="12">
      <c r="A34" s="19" t="s">
        <v>308</v>
      </c>
      <c r="B34" s="19"/>
      <c r="C34" s="19"/>
      <c r="D34" s="19"/>
    </row>
    <row r="35" spans="1:7" s="17" customFormat="1" ht="14.25" customHeight="1">
      <c r="A35" s="732" t="s">
        <v>339</v>
      </c>
      <c r="B35" s="732"/>
      <c r="C35" s="732"/>
      <c r="D35" s="732"/>
      <c r="E35" s="732"/>
      <c r="F35" s="732"/>
      <c r="G35" s="458"/>
    </row>
    <row r="36" spans="1:7" s="17" customFormat="1">
      <c r="A36" s="169" t="s">
        <v>340</v>
      </c>
      <c r="B36" s="19"/>
      <c r="C36" s="19"/>
      <c r="D36" s="19"/>
      <c r="E36" s="42"/>
      <c r="F36" s="19"/>
      <c r="G36" s="19"/>
    </row>
    <row r="37" spans="1:7">
      <c r="A37" s="42" t="s">
        <v>332</v>
      </c>
    </row>
  </sheetData>
  <mergeCells count="3">
    <mergeCell ref="A4:B4"/>
    <mergeCell ref="D4:E4"/>
    <mergeCell ref="A35:F35"/>
  </mergeCells>
  <phoneticPr fontId="2" type="noConversion"/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sheetPr codeName="Sheet54"/>
  <dimension ref="A1:E44"/>
  <sheetViews>
    <sheetView showGridLines="0" workbookViewId="0">
      <selection sqref="A1:H1"/>
    </sheetView>
  </sheetViews>
  <sheetFormatPr defaultRowHeight="12.75"/>
  <cols>
    <col min="1" max="1" width="16" style="17" customWidth="1"/>
    <col min="2" max="2" width="12" style="17" customWidth="1"/>
    <col min="3" max="3" width="7.7109375" style="17" customWidth="1"/>
    <col min="4" max="4" width="9.140625" style="17"/>
    <col min="5" max="5" width="5.7109375" customWidth="1"/>
  </cols>
  <sheetData>
    <row r="1" spans="1:3" ht="14.25">
      <c r="A1" s="47" t="s">
        <v>636</v>
      </c>
      <c r="B1" s="45"/>
    </row>
    <row r="2" spans="1:3" ht="14.25">
      <c r="A2" s="59" t="s">
        <v>637</v>
      </c>
      <c r="B2" s="45"/>
    </row>
    <row r="4" spans="1:3" ht="16.5" customHeight="1">
      <c r="A4" s="302">
        <v>2016</v>
      </c>
      <c r="B4" s="286" t="s">
        <v>792</v>
      </c>
      <c r="C4" s="84"/>
    </row>
    <row r="5" spans="1:3">
      <c r="A5" s="330" t="s">
        <v>304</v>
      </c>
      <c r="B5" s="36">
        <v>19.5</v>
      </c>
      <c r="C5" s="45" t="s">
        <v>190</v>
      </c>
    </row>
    <row r="6" spans="1:3">
      <c r="A6" s="51" t="s">
        <v>47</v>
      </c>
      <c r="B6" s="35">
        <v>49.7</v>
      </c>
      <c r="C6" s="45"/>
    </row>
    <row r="7" spans="1:3">
      <c r="A7" s="51" t="s">
        <v>48</v>
      </c>
      <c r="B7" s="35">
        <v>27.8</v>
      </c>
      <c r="C7" s="45"/>
    </row>
    <row r="8" spans="1:3">
      <c r="A8" s="51" t="s">
        <v>35</v>
      </c>
      <c r="B8" s="35">
        <v>26.7</v>
      </c>
      <c r="C8" s="45"/>
    </row>
    <row r="9" spans="1:3">
      <c r="A9" s="51" t="s">
        <v>34</v>
      </c>
      <c r="B9" s="35">
        <v>26.4</v>
      </c>
      <c r="C9" s="45" t="s">
        <v>191</v>
      </c>
    </row>
    <row r="10" spans="1:3">
      <c r="A10" s="51" t="s">
        <v>55</v>
      </c>
      <c r="B10" s="35">
        <v>25.2</v>
      </c>
      <c r="C10" s="45"/>
    </row>
    <row r="11" spans="1:3">
      <c r="A11" s="51" t="s">
        <v>32</v>
      </c>
      <c r="B11" s="35">
        <v>24.7</v>
      </c>
      <c r="C11" s="45"/>
    </row>
    <row r="12" spans="1:3">
      <c r="A12" s="665" t="s">
        <v>54</v>
      </c>
      <c r="B12" s="35">
        <v>23.9</v>
      </c>
      <c r="C12" s="45"/>
    </row>
    <row r="13" spans="1:3">
      <c r="A13" s="51" t="s">
        <v>39</v>
      </c>
      <c r="B13" s="35">
        <v>21.9</v>
      </c>
      <c r="C13" s="45"/>
    </row>
    <row r="14" spans="1:3">
      <c r="A14" s="51" t="s">
        <v>44</v>
      </c>
      <c r="B14" s="18">
        <v>19.2</v>
      </c>
      <c r="C14" s="45"/>
    </row>
    <row r="15" spans="1:3">
      <c r="A15" s="51" t="s">
        <v>40</v>
      </c>
      <c r="B15" s="35">
        <v>18.5</v>
      </c>
      <c r="C15" s="45"/>
    </row>
    <row r="16" spans="1:3">
      <c r="A16" s="51" t="s">
        <v>38</v>
      </c>
      <c r="B16" s="35">
        <v>18.3</v>
      </c>
      <c r="C16" s="45"/>
    </row>
    <row r="17" spans="1:3">
      <c r="A17" s="46" t="s">
        <v>37</v>
      </c>
      <c r="B17" s="23">
        <v>15.1</v>
      </c>
      <c r="C17" s="45"/>
    </row>
    <row r="18" spans="1:3">
      <c r="A18" s="51" t="s">
        <v>53</v>
      </c>
      <c r="B18" s="35">
        <v>14.9</v>
      </c>
      <c r="C18" s="45"/>
    </row>
    <row r="19" spans="1:3">
      <c r="A19" s="51" t="s">
        <v>46</v>
      </c>
      <c r="B19" s="35">
        <v>14</v>
      </c>
      <c r="C19" s="47"/>
    </row>
    <row r="20" spans="1:3">
      <c r="A20" s="51" t="s">
        <v>41</v>
      </c>
      <c r="B20" s="35">
        <v>13.4</v>
      </c>
      <c r="C20" s="45"/>
    </row>
    <row r="21" spans="1:3">
      <c r="A21" s="51" t="s">
        <v>36</v>
      </c>
      <c r="B21" s="18">
        <v>9.9</v>
      </c>
      <c r="C21" s="45"/>
    </row>
    <row r="22" spans="1:3">
      <c r="A22" s="51" t="s">
        <v>276</v>
      </c>
      <c r="B22" s="35">
        <v>9.8000000000000007</v>
      </c>
      <c r="C22" s="45"/>
    </row>
    <row r="23" spans="1:3">
      <c r="A23" s="46" t="s">
        <v>50</v>
      </c>
      <c r="B23" s="23">
        <v>9.5</v>
      </c>
      <c r="C23" s="45"/>
    </row>
    <row r="24" spans="1:3">
      <c r="A24" s="51" t="s">
        <v>51</v>
      </c>
      <c r="B24" s="35">
        <v>9.3000000000000007</v>
      </c>
      <c r="C24" s="45"/>
    </row>
    <row r="25" spans="1:3">
      <c r="A25" s="51" t="s">
        <v>42</v>
      </c>
      <c r="B25" s="35">
        <v>8.5</v>
      </c>
      <c r="C25" s="45"/>
    </row>
    <row r="26" spans="1:3">
      <c r="A26" s="51" t="s">
        <v>127</v>
      </c>
      <c r="B26" s="35">
        <v>7.4</v>
      </c>
      <c r="C26" s="45"/>
    </row>
    <row r="27" spans="1:3">
      <c r="A27" s="51" t="s">
        <v>43</v>
      </c>
      <c r="B27" s="18">
        <v>7.1</v>
      </c>
      <c r="C27" s="45"/>
    </row>
    <row r="28" spans="1:3">
      <c r="A28" s="51" t="s">
        <v>49</v>
      </c>
      <c r="B28" s="35">
        <v>6.4</v>
      </c>
      <c r="C28" s="45"/>
    </row>
    <row r="29" spans="1:3" ht="14.25">
      <c r="A29" s="126" t="s">
        <v>52</v>
      </c>
      <c r="B29" s="18">
        <v>5.8</v>
      </c>
      <c r="C29" s="45"/>
    </row>
    <row r="30" spans="1:3">
      <c r="A30" s="51" t="s">
        <v>33</v>
      </c>
      <c r="B30" s="18">
        <v>5.7</v>
      </c>
      <c r="C30" s="45"/>
    </row>
    <row r="31" spans="1:3">
      <c r="A31" s="51" t="s">
        <v>310</v>
      </c>
      <c r="B31" s="96">
        <v>5.6</v>
      </c>
      <c r="C31" s="45"/>
    </row>
    <row r="32" spans="1:3">
      <c r="A32" s="51" t="s">
        <v>45</v>
      </c>
      <c r="B32" s="35">
        <v>4.8</v>
      </c>
      <c r="C32" s="45"/>
    </row>
    <row r="33" spans="1:5" s="22" customFormat="1">
      <c r="A33" s="52" t="s">
        <v>128</v>
      </c>
      <c r="B33" s="83">
        <v>2</v>
      </c>
      <c r="C33" s="45"/>
      <c r="D33" s="18"/>
      <c r="E33" s="58"/>
    </row>
    <row r="34" spans="1:5">
      <c r="A34" s="19" t="s">
        <v>308</v>
      </c>
      <c r="B34" s="18"/>
      <c r="C34" s="18"/>
      <c r="E34" s="58"/>
    </row>
    <row r="35" spans="1:5" ht="13.5">
      <c r="A35" s="42" t="s">
        <v>341</v>
      </c>
      <c r="B35" s="45"/>
      <c r="E35" s="58"/>
    </row>
    <row r="36" spans="1:5" ht="13.5">
      <c r="A36" s="42" t="s">
        <v>638</v>
      </c>
      <c r="B36" s="45"/>
      <c r="E36" s="58"/>
    </row>
    <row r="37" spans="1:5">
      <c r="A37" s="19" t="s">
        <v>332</v>
      </c>
      <c r="B37" s="45"/>
    </row>
    <row r="38" spans="1:5">
      <c r="A38" s="45"/>
      <c r="B38" s="45"/>
    </row>
    <row r="39" spans="1:5">
      <c r="A39" s="45"/>
      <c r="B39" s="45"/>
    </row>
    <row r="40" spans="1:5">
      <c r="A40" s="45"/>
      <c r="B40" s="45"/>
    </row>
    <row r="41" spans="1:5">
      <c r="A41" s="45"/>
      <c r="B41" s="45"/>
    </row>
    <row r="42" spans="1:5">
      <c r="A42" s="45"/>
      <c r="B42" s="45"/>
    </row>
    <row r="43" spans="1:5">
      <c r="A43" s="45"/>
      <c r="B43" s="45"/>
    </row>
    <row r="44" spans="1:5">
      <c r="A44" s="45"/>
      <c r="B44" s="45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 codeName="Sheet57"/>
  <dimension ref="A1:N10"/>
  <sheetViews>
    <sheetView showGridLines="0" workbookViewId="0">
      <selection sqref="A1:H1"/>
    </sheetView>
  </sheetViews>
  <sheetFormatPr defaultRowHeight="12.75"/>
  <cols>
    <col min="1" max="1" width="13.85546875" customWidth="1"/>
    <col min="2" max="5" width="12.140625" customWidth="1"/>
    <col min="9" max="9" width="6.85546875" customWidth="1"/>
  </cols>
  <sheetData>
    <row r="1" spans="1:14">
      <c r="A1" s="56" t="s">
        <v>635</v>
      </c>
      <c r="B1" s="56"/>
      <c r="C1" s="56"/>
      <c r="D1" s="56"/>
      <c r="E1" s="56"/>
    </row>
    <row r="2" spans="1:14">
      <c r="A2" s="57" t="s">
        <v>639</v>
      </c>
      <c r="B2" s="57"/>
      <c r="C2" s="57"/>
      <c r="D2" s="57"/>
      <c r="E2" s="57"/>
    </row>
    <row r="3" spans="1:14">
      <c r="A3" s="57"/>
      <c r="B3" s="57"/>
      <c r="C3" s="57"/>
      <c r="D3" s="57"/>
      <c r="E3" s="57"/>
    </row>
    <row r="4" spans="1:14">
      <c r="E4" s="181" t="s">
        <v>23</v>
      </c>
    </row>
    <row r="5" spans="1:14" ht="51.75" customHeight="1">
      <c r="A5" s="48"/>
      <c r="B5" s="419" t="s">
        <v>400</v>
      </c>
      <c r="C5" s="419" t="s">
        <v>401</v>
      </c>
      <c r="D5" s="177" t="s">
        <v>640</v>
      </c>
      <c r="E5" s="178" t="s">
        <v>641</v>
      </c>
      <c r="J5" s="423"/>
      <c r="K5" s="424"/>
      <c r="L5" s="424"/>
      <c r="M5" s="424"/>
      <c r="N5" s="424"/>
    </row>
    <row r="6" spans="1:14">
      <c r="A6" s="350" t="s">
        <v>59</v>
      </c>
      <c r="B6" s="292">
        <v>65.2</v>
      </c>
      <c r="C6" s="292">
        <v>52.1</v>
      </c>
      <c r="D6" s="292">
        <v>58.5</v>
      </c>
      <c r="E6" s="292">
        <v>46.3</v>
      </c>
      <c r="J6" s="47"/>
      <c r="K6" s="35"/>
      <c r="L6" s="35"/>
      <c r="M6" s="35"/>
      <c r="N6" s="35"/>
    </row>
    <row r="7" spans="1:14">
      <c r="A7" s="352" t="s">
        <v>61</v>
      </c>
      <c r="B7" s="292">
        <v>59.5</v>
      </c>
      <c r="C7" s="292">
        <v>49.1</v>
      </c>
      <c r="D7" s="292">
        <v>55.7</v>
      </c>
      <c r="E7" s="292">
        <v>42.8</v>
      </c>
      <c r="G7" s="23"/>
      <c r="H7" s="17"/>
      <c r="I7" s="17"/>
      <c r="J7" s="59"/>
      <c r="K7" s="35"/>
      <c r="L7" s="35"/>
      <c r="M7" s="35"/>
      <c r="N7" s="35"/>
    </row>
    <row r="8" spans="1:14">
      <c r="A8" s="350" t="s">
        <v>304</v>
      </c>
      <c r="B8" s="292">
        <v>66.599999999999994</v>
      </c>
      <c r="C8" s="292">
        <v>55.3</v>
      </c>
      <c r="D8" s="292">
        <v>62</v>
      </c>
      <c r="E8" s="292">
        <v>48.9</v>
      </c>
      <c r="G8" s="18"/>
      <c r="H8" s="17"/>
      <c r="I8" s="17"/>
      <c r="J8" s="47"/>
      <c r="K8" s="35"/>
      <c r="L8" s="35"/>
      <c r="M8" s="35"/>
      <c r="N8" s="35"/>
    </row>
    <row r="9" spans="1:14">
      <c r="A9" s="20" t="s">
        <v>308</v>
      </c>
      <c r="B9" s="35"/>
      <c r="C9" s="35"/>
      <c r="D9" s="35"/>
      <c r="E9" s="35"/>
      <c r="J9" s="71"/>
      <c r="K9" s="71"/>
      <c r="L9" s="71"/>
      <c r="M9" s="71"/>
      <c r="N9" s="71"/>
    </row>
    <row r="10" spans="1:14">
      <c r="A10" s="20"/>
      <c r="B10" s="35"/>
      <c r="C10" s="35"/>
      <c r="D10" s="35"/>
      <c r="E10" s="35"/>
      <c r="J10" s="71"/>
      <c r="K10" s="71"/>
      <c r="L10" s="71"/>
      <c r="M10" s="71"/>
      <c r="N10" s="71"/>
    </row>
  </sheetData>
  <phoneticPr fontId="2" type="noConversion"/>
  <pageMargins left="0.75" right="0.75" top="1" bottom="1" header="0.5" footer="0.5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 codeName="Sheet58"/>
  <dimension ref="A1:E10"/>
  <sheetViews>
    <sheetView showGridLines="0" workbookViewId="0">
      <selection sqref="A1:H1"/>
    </sheetView>
  </sheetViews>
  <sheetFormatPr defaultRowHeight="12.75"/>
  <cols>
    <col min="2" max="2" width="12" customWidth="1"/>
    <col min="3" max="3" width="11.5703125" customWidth="1"/>
    <col min="4" max="4" width="10.28515625" customWidth="1"/>
    <col min="5" max="5" width="5" customWidth="1"/>
    <col min="6" max="6" width="4.7109375" customWidth="1"/>
  </cols>
  <sheetData>
    <row r="1" spans="1:5" ht="14.25">
      <c r="A1" s="47" t="s">
        <v>642</v>
      </c>
      <c r="B1" s="17"/>
      <c r="C1" s="17"/>
      <c r="D1" s="17"/>
      <c r="E1" s="17"/>
    </row>
    <row r="2" spans="1:5" ht="14.25">
      <c r="A2" s="59" t="s">
        <v>643</v>
      </c>
      <c r="B2" s="17"/>
      <c r="C2" s="17"/>
      <c r="D2" s="17"/>
    </row>
    <row r="3" spans="1:5">
      <c r="A3" s="59"/>
      <c r="B3" s="17"/>
      <c r="C3" s="17"/>
      <c r="D3" s="17"/>
    </row>
    <row r="4" spans="1:5" ht="18" customHeight="1">
      <c r="A4" s="17"/>
      <c r="B4" s="17"/>
      <c r="C4" s="17"/>
      <c r="D4" s="96" t="s">
        <v>23</v>
      </c>
    </row>
    <row r="5" spans="1:5" ht="24.75" customHeight="1">
      <c r="A5" s="29"/>
      <c r="B5" s="26" t="s">
        <v>59</v>
      </c>
      <c r="C5" s="142" t="s">
        <v>61</v>
      </c>
      <c r="D5" s="26" t="s">
        <v>304</v>
      </c>
    </row>
    <row r="6" spans="1:5" ht="30" customHeight="1">
      <c r="A6" s="425" t="s">
        <v>477</v>
      </c>
      <c r="B6" s="503">
        <v>11.1</v>
      </c>
      <c r="C6" s="504">
        <v>18.100000000000001</v>
      </c>
      <c r="D6" s="504">
        <v>8.4</v>
      </c>
    </row>
    <row r="7" spans="1:5" ht="29.25" customHeight="1">
      <c r="A7" s="425" t="s">
        <v>478</v>
      </c>
      <c r="B7" s="505">
        <v>11.3</v>
      </c>
      <c r="C7" s="506">
        <v>21.4</v>
      </c>
      <c r="D7" s="506">
        <v>8.8000000000000007</v>
      </c>
    </row>
    <row r="8" spans="1:5">
      <c r="A8" s="19" t="s">
        <v>325</v>
      </c>
      <c r="B8" s="17"/>
      <c r="C8" s="17"/>
      <c r="D8" s="17"/>
    </row>
    <row r="9" spans="1:5" ht="13.5">
      <c r="A9" s="20" t="s">
        <v>503</v>
      </c>
      <c r="B9" s="17"/>
      <c r="C9" s="17"/>
      <c r="D9" s="17"/>
    </row>
    <row r="10" spans="1:5">
      <c r="A10" s="448" t="s">
        <v>271</v>
      </c>
    </row>
  </sheetData>
  <phoneticPr fontId="2" type="noConversion"/>
  <pageMargins left="0.75" right="0.75" top="1" bottom="1" header="0.5" footer="0.5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sheetPr codeName="Sheet59"/>
  <dimension ref="A1:G44"/>
  <sheetViews>
    <sheetView showGridLines="0" workbookViewId="0">
      <selection sqref="A1:H1"/>
    </sheetView>
  </sheetViews>
  <sheetFormatPr defaultRowHeight="12.75"/>
  <cols>
    <col min="1" max="1" width="12.5703125" style="17" customWidth="1"/>
    <col min="2" max="2" width="13.85546875" style="17" customWidth="1"/>
    <col min="3" max="3" width="12.42578125" style="17" customWidth="1"/>
  </cols>
  <sheetData>
    <row r="1" spans="1:7" ht="14.25">
      <c r="A1" s="47" t="s">
        <v>644</v>
      </c>
      <c r="B1" s="45"/>
    </row>
    <row r="2" spans="1:7" ht="14.25">
      <c r="A2" s="59" t="s">
        <v>645</v>
      </c>
      <c r="B2" s="45"/>
    </row>
    <row r="4" spans="1:7">
      <c r="A4" s="302">
        <v>2016</v>
      </c>
      <c r="B4" s="302" t="s">
        <v>23</v>
      </c>
      <c r="C4" s="84"/>
    </row>
    <row r="5" spans="1:7">
      <c r="A5" s="347" t="s">
        <v>304</v>
      </c>
      <c r="B5" s="36">
        <v>8.6</v>
      </c>
      <c r="C5" s="47" t="s">
        <v>190</v>
      </c>
    </row>
    <row r="6" spans="1:7">
      <c r="A6" s="51" t="s">
        <v>33</v>
      </c>
      <c r="B6" s="35">
        <v>4</v>
      </c>
      <c r="C6" s="45" t="s">
        <v>190</v>
      </c>
    </row>
    <row r="7" spans="1:7">
      <c r="A7" s="51" t="s">
        <v>35</v>
      </c>
      <c r="B7" s="35">
        <v>4.0999999999999996</v>
      </c>
      <c r="C7" s="45" t="s">
        <v>190</v>
      </c>
    </row>
    <row r="8" spans="1:7">
      <c r="A8" s="51" t="s">
        <v>46</v>
      </c>
      <c r="B8" s="35">
        <v>4.7</v>
      </c>
      <c r="C8" s="45" t="s">
        <v>190</v>
      </c>
    </row>
    <row r="9" spans="1:7">
      <c r="A9" s="51" t="s">
        <v>55</v>
      </c>
      <c r="B9" s="35">
        <v>4.8</v>
      </c>
      <c r="C9" s="45" t="s">
        <v>190</v>
      </c>
      <c r="D9" s="17"/>
      <c r="E9" s="17"/>
      <c r="F9" s="17"/>
      <c r="G9" s="17"/>
    </row>
    <row r="10" spans="1:7">
      <c r="A10" s="51" t="s">
        <v>45</v>
      </c>
      <c r="B10" s="35">
        <v>5.0999999999999996</v>
      </c>
      <c r="C10" s="45" t="s">
        <v>190</v>
      </c>
      <c r="D10" s="17"/>
      <c r="E10" s="17"/>
      <c r="F10" s="17"/>
      <c r="G10" s="17"/>
    </row>
    <row r="11" spans="1:7">
      <c r="A11" s="51" t="s">
        <v>127</v>
      </c>
      <c r="B11" s="35">
        <v>5.9</v>
      </c>
      <c r="C11" s="45" t="s">
        <v>190</v>
      </c>
      <c r="D11" s="17"/>
      <c r="E11" s="17"/>
      <c r="F11" s="17"/>
      <c r="G11" s="17"/>
    </row>
    <row r="12" spans="1:7">
      <c r="A12" s="51" t="s">
        <v>48</v>
      </c>
      <c r="B12" s="35">
        <v>6</v>
      </c>
      <c r="C12" s="45"/>
    </row>
    <row r="13" spans="1:7">
      <c r="A13" s="51" t="s">
        <v>47</v>
      </c>
      <c r="B13" s="35">
        <v>6</v>
      </c>
      <c r="C13" s="45" t="s">
        <v>190</v>
      </c>
    </row>
    <row r="14" spans="1:7">
      <c r="A14" s="51" t="s">
        <v>34</v>
      </c>
      <c r="B14" s="35">
        <v>6.2</v>
      </c>
      <c r="C14" s="45" t="s">
        <v>190</v>
      </c>
    </row>
    <row r="15" spans="1:7">
      <c r="A15" s="51" t="s">
        <v>49</v>
      </c>
      <c r="B15" s="35">
        <v>6.2</v>
      </c>
      <c r="C15" s="45" t="s">
        <v>190</v>
      </c>
    </row>
    <row r="16" spans="1:7">
      <c r="A16" s="51" t="s">
        <v>44</v>
      </c>
      <c r="B16" s="35">
        <v>6.3</v>
      </c>
      <c r="C16" s="45" t="s">
        <v>190</v>
      </c>
    </row>
    <row r="17" spans="1:3">
      <c r="A17" s="51" t="s">
        <v>36</v>
      </c>
      <c r="B17" s="35">
        <v>6.8</v>
      </c>
      <c r="C17" s="45" t="s">
        <v>190</v>
      </c>
    </row>
    <row r="18" spans="1:3">
      <c r="A18" s="51" t="s">
        <v>54</v>
      </c>
      <c r="B18" s="35">
        <v>6.9</v>
      </c>
      <c r="C18" s="45" t="s">
        <v>190</v>
      </c>
    </row>
    <row r="19" spans="1:3">
      <c r="A19" s="51" t="s">
        <v>128</v>
      </c>
      <c r="B19" s="35">
        <v>7.6</v>
      </c>
      <c r="C19" s="45" t="s">
        <v>190</v>
      </c>
    </row>
    <row r="20" spans="1:3">
      <c r="A20" s="51" t="s">
        <v>32</v>
      </c>
      <c r="B20" s="35">
        <v>7.8</v>
      </c>
      <c r="C20" s="45" t="s">
        <v>190</v>
      </c>
    </row>
    <row r="21" spans="1:3">
      <c r="A21" s="51" t="s">
        <v>39</v>
      </c>
      <c r="B21" s="35">
        <v>7.9</v>
      </c>
      <c r="C21" s="45" t="s">
        <v>190</v>
      </c>
    </row>
    <row r="22" spans="1:3">
      <c r="A22" s="51" t="s">
        <v>43</v>
      </c>
      <c r="B22" s="35">
        <v>7.9</v>
      </c>
      <c r="C22" s="45" t="s">
        <v>190</v>
      </c>
    </row>
    <row r="23" spans="1:3">
      <c r="A23" s="51" t="s">
        <v>51</v>
      </c>
      <c r="B23" s="35">
        <v>8</v>
      </c>
      <c r="C23" s="45" t="s">
        <v>190</v>
      </c>
    </row>
    <row r="24" spans="1:3">
      <c r="A24" s="51" t="s">
        <v>53</v>
      </c>
      <c r="B24" s="35">
        <v>8.8000000000000007</v>
      </c>
      <c r="C24" s="45" t="s">
        <v>190</v>
      </c>
    </row>
    <row r="25" spans="1:3">
      <c r="A25" s="51" t="s">
        <v>42</v>
      </c>
      <c r="B25" s="35">
        <v>9.6</v>
      </c>
      <c r="C25" s="45" t="s">
        <v>190</v>
      </c>
    </row>
    <row r="26" spans="1:3">
      <c r="A26" s="51" t="s">
        <v>52</v>
      </c>
      <c r="B26" s="35">
        <v>9.6999999999999993</v>
      </c>
      <c r="C26" s="45" t="s">
        <v>190</v>
      </c>
    </row>
    <row r="27" spans="1:3">
      <c r="A27" s="51" t="s">
        <v>38</v>
      </c>
      <c r="B27" s="35">
        <v>10.1</v>
      </c>
      <c r="C27" s="45" t="s">
        <v>190</v>
      </c>
    </row>
    <row r="28" spans="1:3">
      <c r="A28" s="46" t="s">
        <v>50</v>
      </c>
      <c r="B28" s="36">
        <v>11.2</v>
      </c>
      <c r="C28" s="45" t="s">
        <v>190</v>
      </c>
    </row>
    <row r="29" spans="1:3">
      <c r="A29" s="51" t="s">
        <v>40</v>
      </c>
      <c r="B29" s="35">
        <v>11.7</v>
      </c>
      <c r="C29" s="45" t="s">
        <v>190</v>
      </c>
    </row>
    <row r="30" spans="1:3">
      <c r="A30" s="51" t="s">
        <v>41</v>
      </c>
      <c r="B30" s="35">
        <v>13</v>
      </c>
      <c r="C30" s="45" t="s">
        <v>190</v>
      </c>
    </row>
    <row r="31" spans="1:3">
      <c r="A31" s="51" t="s">
        <v>310</v>
      </c>
      <c r="B31" s="35">
        <v>13.4</v>
      </c>
      <c r="C31" s="45" t="s">
        <v>190</v>
      </c>
    </row>
    <row r="32" spans="1:3">
      <c r="A32" s="46" t="s">
        <v>37</v>
      </c>
      <c r="B32" s="36">
        <v>19.600000000000001</v>
      </c>
      <c r="C32" s="45" t="s">
        <v>190</v>
      </c>
    </row>
    <row r="33" spans="1:2">
      <c r="A33" s="52" t="s">
        <v>276</v>
      </c>
      <c r="B33" s="83">
        <v>23.6</v>
      </c>
    </row>
    <row r="34" spans="1:2">
      <c r="A34" s="42" t="s">
        <v>308</v>
      </c>
      <c r="B34" s="45"/>
    </row>
    <row r="35" spans="1:2" ht="13.5">
      <c r="A35" s="20" t="s">
        <v>503</v>
      </c>
      <c r="B35" s="45"/>
    </row>
    <row r="36" spans="1:2">
      <c r="A36" s="448" t="s">
        <v>427</v>
      </c>
      <c r="B36" s="45"/>
    </row>
    <row r="37" spans="1:2">
      <c r="A37" s="45"/>
      <c r="B37" s="45"/>
    </row>
    <row r="38" spans="1:2">
      <c r="A38" s="45"/>
      <c r="B38" s="45"/>
    </row>
    <row r="39" spans="1:2">
      <c r="A39" s="45"/>
      <c r="B39" s="45"/>
    </row>
    <row r="40" spans="1:2">
      <c r="A40" s="45"/>
      <c r="B40" s="45"/>
    </row>
    <row r="41" spans="1:2">
      <c r="A41" s="45"/>
      <c r="B41" s="45"/>
    </row>
    <row r="42" spans="1:2">
      <c r="A42" s="45"/>
      <c r="B42" s="45"/>
    </row>
    <row r="43" spans="1:2">
      <c r="A43" s="45"/>
      <c r="B43" s="45"/>
    </row>
    <row r="44" spans="1:2">
      <c r="A44" s="45"/>
      <c r="B44" s="45"/>
    </row>
  </sheetData>
  <phoneticPr fontId="2" type="noConversion"/>
  <pageMargins left="0.75" right="0.75" top="1" bottom="1" header="0.5" footer="0.5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sheetPr codeName="Sheet60"/>
  <dimension ref="A1:C41"/>
  <sheetViews>
    <sheetView showGridLines="0" workbookViewId="0">
      <selection sqref="A1:H1"/>
    </sheetView>
  </sheetViews>
  <sheetFormatPr defaultRowHeight="12.75"/>
  <cols>
    <col min="1" max="1" width="10.42578125" style="17" customWidth="1"/>
    <col min="2" max="2" width="33.85546875" style="17" customWidth="1"/>
    <col min="3" max="3" width="8.7109375" style="17" customWidth="1"/>
  </cols>
  <sheetData>
    <row r="1" spans="1:3" ht="14.25">
      <c r="A1" s="23" t="s">
        <v>646</v>
      </c>
      <c r="B1" s="23"/>
    </row>
    <row r="2" spans="1:3" ht="14.25">
      <c r="A2" s="59" t="s">
        <v>647</v>
      </c>
      <c r="B2" s="59"/>
      <c r="C2" s="45"/>
    </row>
    <row r="4" spans="1:3">
      <c r="A4" s="338" t="s">
        <v>20</v>
      </c>
      <c r="B4" s="339" t="s">
        <v>272</v>
      </c>
      <c r="C4" s="340" t="s">
        <v>23</v>
      </c>
    </row>
    <row r="5" spans="1:3">
      <c r="A5" s="341" t="s">
        <v>80</v>
      </c>
      <c r="B5" s="341" t="s">
        <v>81</v>
      </c>
      <c r="C5" s="35">
        <v>17.2</v>
      </c>
    </row>
    <row r="6" spans="1:3">
      <c r="A6" s="63" t="s">
        <v>82</v>
      </c>
      <c r="B6" s="63" t="s">
        <v>83</v>
      </c>
      <c r="C6" s="35">
        <v>17.600000000000001</v>
      </c>
    </row>
    <row r="7" spans="1:3">
      <c r="A7" s="63" t="s">
        <v>84</v>
      </c>
      <c r="B7" s="63" t="s">
        <v>85</v>
      </c>
      <c r="C7" s="35">
        <v>14.9</v>
      </c>
    </row>
    <row r="8" spans="1:3">
      <c r="A8" s="63" t="s">
        <v>86</v>
      </c>
      <c r="B8" s="63" t="s">
        <v>87</v>
      </c>
      <c r="C8" s="35">
        <v>12.6</v>
      </c>
    </row>
    <row r="9" spans="1:3">
      <c r="A9" s="63" t="s">
        <v>88</v>
      </c>
      <c r="B9" s="63" t="s">
        <v>89</v>
      </c>
      <c r="C9" s="35">
        <v>12.5</v>
      </c>
    </row>
    <row r="10" spans="1:3">
      <c r="A10" s="63" t="s">
        <v>90</v>
      </c>
      <c r="B10" s="63" t="s">
        <v>91</v>
      </c>
      <c r="C10" s="35">
        <v>13.5</v>
      </c>
    </row>
    <row r="11" spans="1:3">
      <c r="A11" s="63" t="s">
        <v>92</v>
      </c>
      <c r="B11" s="63" t="s">
        <v>72</v>
      </c>
      <c r="C11" s="35">
        <v>14.8</v>
      </c>
    </row>
    <row r="12" spans="1:3">
      <c r="A12" s="63" t="s">
        <v>93</v>
      </c>
      <c r="B12" s="63" t="s">
        <v>94</v>
      </c>
      <c r="C12" s="35">
        <v>15.7</v>
      </c>
    </row>
    <row r="13" spans="1:3">
      <c r="A13" s="63" t="s">
        <v>95</v>
      </c>
      <c r="B13" s="63" t="s">
        <v>96</v>
      </c>
      <c r="C13" s="35">
        <v>15.8</v>
      </c>
    </row>
    <row r="14" spans="1:3">
      <c r="A14" s="63" t="s">
        <v>97</v>
      </c>
      <c r="B14" s="63" t="s">
        <v>98</v>
      </c>
      <c r="C14" s="35">
        <v>23.6</v>
      </c>
    </row>
    <row r="15" spans="1:3">
      <c r="A15" s="63" t="s">
        <v>99</v>
      </c>
      <c r="B15" s="63" t="s">
        <v>100</v>
      </c>
      <c r="C15" s="35">
        <v>27.5</v>
      </c>
    </row>
    <row r="16" spans="1:3">
      <c r="A16" s="63" t="s">
        <v>101</v>
      </c>
      <c r="B16" s="63" t="s">
        <v>102</v>
      </c>
      <c r="C16" s="35">
        <v>15.7</v>
      </c>
    </row>
    <row r="17" spans="1:3">
      <c r="A17" s="63" t="s">
        <v>103</v>
      </c>
      <c r="B17" s="63" t="s">
        <v>104</v>
      </c>
      <c r="C17" s="35">
        <v>20.6</v>
      </c>
    </row>
    <row r="18" spans="1:3">
      <c r="A18" s="63" t="s">
        <v>105</v>
      </c>
      <c r="B18" s="63" t="s">
        <v>106</v>
      </c>
      <c r="C18" s="35">
        <v>13.9</v>
      </c>
    </row>
    <row r="19" spans="1:3">
      <c r="A19" s="63" t="s">
        <v>107</v>
      </c>
      <c r="B19" s="63" t="s">
        <v>68</v>
      </c>
      <c r="C19" s="35">
        <v>28.9</v>
      </c>
    </row>
    <row r="20" spans="1:3">
      <c r="A20" s="63" t="s">
        <v>108</v>
      </c>
      <c r="B20" s="63" t="s">
        <v>109</v>
      </c>
      <c r="C20" s="35">
        <v>19.8</v>
      </c>
    </row>
    <row r="21" spans="1:3">
      <c r="A21" s="63" t="s">
        <v>110</v>
      </c>
      <c r="B21" s="63" t="s">
        <v>111</v>
      </c>
      <c r="C21" s="35">
        <v>24.9</v>
      </c>
    </row>
    <row r="22" spans="1:3">
      <c r="A22" s="63" t="s">
        <v>112</v>
      </c>
      <c r="B22" s="63" t="s">
        <v>113</v>
      </c>
      <c r="C22" s="35">
        <v>30.8</v>
      </c>
    </row>
    <row r="23" spans="1:3">
      <c r="A23" s="63" t="s">
        <v>114</v>
      </c>
      <c r="B23" s="63" t="s">
        <v>64</v>
      </c>
      <c r="C23" s="35">
        <v>26.1</v>
      </c>
    </row>
    <row r="24" spans="1:3">
      <c r="A24" s="63" t="s">
        <v>115</v>
      </c>
      <c r="B24" s="63" t="s">
        <v>116</v>
      </c>
      <c r="C24" s="35">
        <v>12.2</v>
      </c>
    </row>
    <row r="25" spans="1:3">
      <c r="A25" s="63" t="s">
        <v>117</v>
      </c>
      <c r="B25" s="63" t="s">
        <v>118</v>
      </c>
      <c r="C25" s="35">
        <v>9.3000000000000007</v>
      </c>
    </row>
    <row r="26" spans="1:3">
      <c r="A26" s="63" t="s">
        <v>119</v>
      </c>
      <c r="B26" s="63" t="s">
        <v>70</v>
      </c>
      <c r="C26" s="35">
        <v>8.6</v>
      </c>
    </row>
    <row r="27" spans="1:3">
      <c r="A27" s="63" t="s">
        <v>120</v>
      </c>
      <c r="B27" s="22" t="s">
        <v>383</v>
      </c>
      <c r="C27" s="35">
        <v>11.9</v>
      </c>
    </row>
    <row r="28" spans="1:3">
      <c r="A28" s="63" t="s">
        <v>121</v>
      </c>
      <c r="B28" s="63" t="s">
        <v>122</v>
      </c>
      <c r="C28" s="35">
        <v>12.2</v>
      </c>
    </row>
    <row r="29" spans="1:3">
      <c r="A29" s="63" t="s">
        <v>123</v>
      </c>
      <c r="B29" s="22" t="s">
        <v>385</v>
      </c>
      <c r="C29" s="35">
        <v>11.2</v>
      </c>
    </row>
    <row r="30" spans="1:3">
      <c r="A30" s="64" t="s">
        <v>125</v>
      </c>
      <c r="B30" s="64" t="s">
        <v>384</v>
      </c>
      <c r="C30" s="83">
        <v>13</v>
      </c>
    </row>
    <row r="31" spans="1:3">
      <c r="A31" s="45" t="s">
        <v>306</v>
      </c>
    </row>
    <row r="32" spans="1:3" ht="13.5">
      <c r="A32" s="20" t="s">
        <v>503</v>
      </c>
      <c r="B32" s="45"/>
    </row>
    <row r="33" spans="1:3">
      <c r="A33" s="45"/>
      <c r="B33" s="45"/>
      <c r="C33" s="45"/>
    </row>
    <row r="34" spans="1:3">
      <c r="A34" s="45"/>
      <c r="B34" s="45"/>
      <c r="C34" s="45"/>
    </row>
    <row r="35" spans="1:3">
      <c r="A35" s="45"/>
      <c r="B35" s="45"/>
      <c r="C35" s="45"/>
    </row>
    <row r="36" spans="1:3">
      <c r="A36" s="45"/>
      <c r="B36" s="45"/>
      <c r="C36" s="45"/>
    </row>
    <row r="37" spans="1:3">
      <c r="A37" s="45"/>
      <c r="B37" s="45"/>
      <c r="C37" s="45"/>
    </row>
    <row r="38" spans="1:3">
      <c r="A38" s="45"/>
      <c r="B38" s="45"/>
      <c r="C38" s="45"/>
    </row>
    <row r="39" spans="1:3">
      <c r="A39" s="45"/>
      <c r="B39" s="45"/>
      <c r="C39" s="45"/>
    </row>
    <row r="40" spans="1:3">
      <c r="A40" s="45"/>
      <c r="B40" s="45"/>
      <c r="C40" s="45"/>
    </row>
    <row r="41" spans="1:3">
      <c r="A41" s="45"/>
      <c r="B41" s="45"/>
      <c r="C41" s="45"/>
    </row>
  </sheetData>
  <phoneticPr fontId="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7"/>
  <dimension ref="A1:B30"/>
  <sheetViews>
    <sheetView showGridLines="0" workbookViewId="0">
      <selection sqref="A1:H1"/>
    </sheetView>
  </sheetViews>
  <sheetFormatPr defaultColWidth="9.140625" defaultRowHeight="12.75"/>
  <cols>
    <col min="1" max="1" width="10" customWidth="1"/>
    <col min="2" max="2" width="31.42578125" customWidth="1"/>
  </cols>
  <sheetData>
    <row r="1" spans="1:2" s="14" customFormat="1">
      <c r="A1" s="699" t="s">
        <v>509</v>
      </c>
      <c r="B1" s="699"/>
    </row>
    <row r="2" spans="1:2" s="14" customFormat="1">
      <c r="A2" s="700" t="s">
        <v>509</v>
      </c>
      <c r="B2" s="700"/>
    </row>
    <row r="4" spans="1:2">
      <c r="A4" s="10" t="s">
        <v>20</v>
      </c>
      <c r="B4" s="339" t="s">
        <v>272</v>
      </c>
    </row>
    <row r="5" spans="1:2">
      <c r="A5" s="614" t="s">
        <v>80</v>
      </c>
      <c r="B5" s="614" t="s">
        <v>81</v>
      </c>
    </row>
    <row r="6" spans="1:2">
      <c r="A6" s="526" t="s">
        <v>82</v>
      </c>
      <c r="B6" s="526" t="s">
        <v>83</v>
      </c>
    </row>
    <row r="7" spans="1:2">
      <c r="A7" s="526" t="s">
        <v>84</v>
      </c>
      <c r="B7" s="526" t="s">
        <v>85</v>
      </c>
    </row>
    <row r="8" spans="1:2">
      <c r="A8" s="526" t="s">
        <v>86</v>
      </c>
      <c r="B8" s="526" t="s">
        <v>87</v>
      </c>
    </row>
    <row r="9" spans="1:2">
      <c r="A9" s="526" t="s">
        <v>88</v>
      </c>
      <c r="B9" s="526" t="s">
        <v>89</v>
      </c>
    </row>
    <row r="10" spans="1:2">
      <c r="A10" s="526" t="s">
        <v>90</v>
      </c>
      <c r="B10" s="526" t="s">
        <v>91</v>
      </c>
    </row>
    <row r="11" spans="1:2">
      <c r="A11" s="526" t="s">
        <v>92</v>
      </c>
      <c r="B11" s="526" t="s">
        <v>72</v>
      </c>
    </row>
    <row r="12" spans="1:2">
      <c r="A12" s="526" t="s">
        <v>93</v>
      </c>
      <c r="B12" s="526" t="s">
        <v>94</v>
      </c>
    </row>
    <row r="13" spans="1:2">
      <c r="A13" s="526" t="s">
        <v>95</v>
      </c>
      <c r="B13" s="526" t="s">
        <v>96</v>
      </c>
    </row>
    <row r="14" spans="1:2">
      <c r="A14" s="526" t="s">
        <v>97</v>
      </c>
      <c r="B14" s="526" t="s">
        <v>98</v>
      </c>
    </row>
    <row r="15" spans="1:2">
      <c r="A15" s="526" t="s">
        <v>99</v>
      </c>
      <c r="B15" s="526" t="s">
        <v>100</v>
      </c>
    </row>
    <row r="16" spans="1:2">
      <c r="A16" s="526" t="s">
        <v>101</v>
      </c>
      <c r="B16" s="526" t="s">
        <v>102</v>
      </c>
    </row>
    <row r="17" spans="1:2">
      <c r="A17" s="526" t="s">
        <v>103</v>
      </c>
      <c r="B17" s="526" t="s">
        <v>104</v>
      </c>
    </row>
    <row r="18" spans="1:2">
      <c r="A18" s="526" t="s">
        <v>105</v>
      </c>
      <c r="B18" s="526" t="s">
        <v>106</v>
      </c>
    </row>
    <row r="19" spans="1:2">
      <c r="A19" s="526" t="s">
        <v>107</v>
      </c>
      <c r="B19" s="526" t="s">
        <v>68</v>
      </c>
    </row>
    <row r="20" spans="1:2">
      <c r="A20" s="526" t="s">
        <v>108</v>
      </c>
      <c r="B20" s="526" t="s">
        <v>109</v>
      </c>
    </row>
    <row r="21" spans="1:2">
      <c r="A21" s="526" t="s">
        <v>110</v>
      </c>
      <c r="B21" s="526" t="s">
        <v>111</v>
      </c>
    </row>
    <row r="22" spans="1:2">
      <c r="A22" s="526" t="s">
        <v>112</v>
      </c>
      <c r="B22" s="526" t="s">
        <v>113</v>
      </c>
    </row>
    <row r="23" spans="1:2">
      <c r="A23" s="526" t="s">
        <v>114</v>
      </c>
      <c r="B23" s="526" t="s">
        <v>64</v>
      </c>
    </row>
    <row r="24" spans="1:2">
      <c r="A24" s="526" t="s">
        <v>115</v>
      </c>
      <c r="B24" s="526" t="s">
        <v>116</v>
      </c>
    </row>
    <row r="25" spans="1:2">
      <c r="A25" s="526" t="s">
        <v>117</v>
      </c>
      <c r="B25" s="526" t="s">
        <v>118</v>
      </c>
    </row>
    <row r="26" spans="1:2">
      <c r="A26" s="526" t="s">
        <v>119</v>
      </c>
      <c r="B26" s="526" t="s">
        <v>70</v>
      </c>
    </row>
    <row r="27" spans="1:2">
      <c r="A27" s="526" t="s">
        <v>120</v>
      </c>
      <c r="B27" s="526" t="s">
        <v>383</v>
      </c>
    </row>
    <row r="28" spans="1:2">
      <c r="A28" s="526" t="s">
        <v>121</v>
      </c>
      <c r="B28" s="526" t="s">
        <v>122</v>
      </c>
    </row>
    <row r="29" spans="1:2">
      <c r="A29" s="526" t="s">
        <v>123</v>
      </c>
      <c r="B29" s="526" t="s">
        <v>800</v>
      </c>
    </row>
    <row r="30" spans="1:2">
      <c r="A30" s="654" t="s">
        <v>125</v>
      </c>
      <c r="B30" s="654" t="s">
        <v>385</v>
      </c>
    </row>
  </sheetData>
  <mergeCells count="2">
    <mergeCell ref="A2:B2"/>
    <mergeCell ref="A1:B1"/>
  </mergeCells>
  <phoneticPr fontId="2" type="noConversion"/>
  <pageMargins left="0.75" right="0.75" top="1" bottom="1" header="0.5" footer="0.5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sheetPr codeName="Sheet61"/>
  <dimension ref="A1:K20"/>
  <sheetViews>
    <sheetView showGridLines="0" workbookViewId="0">
      <selection sqref="A1:H1"/>
    </sheetView>
  </sheetViews>
  <sheetFormatPr defaultRowHeight="12.75"/>
  <cols>
    <col min="1" max="1" width="9.42578125" style="17" customWidth="1"/>
    <col min="2" max="2" width="11" style="17" customWidth="1"/>
    <col min="3" max="3" width="9.140625" style="17"/>
  </cols>
  <sheetData>
    <row r="1" spans="1:11" ht="14.25">
      <c r="A1" s="56" t="s">
        <v>438</v>
      </c>
      <c r="B1" s="56"/>
    </row>
    <row r="2" spans="1:11" ht="14.25">
      <c r="A2" s="57" t="s">
        <v>439</v>
      </c>
      <c r="B2" s="57"/>
    </row>
    <row r="3" spans="1:11">
      <c r="E3" s="56"/>
    </row>
    <row r="4" spans="1:11">
      <c r="A4" s="19"/>
      <c r="J4" s="181"/>
      <c r="K4" s="181" t="s">
        <v>25</v>
      </c>
    </row>
    <row r="5" spans="1:11" ht="25.5">
      <c r="A5" s="478"/>
      <c r="B5" s="502" t="s">
        <v>491</v>
      </c>
      <c r="C5" s="502" t="s">
        <v>492</v>
      </c>
      <c r="D5" s="502" t="s">
        <v>493</v>
      </c>
      <c r="E5" s="502" t="s">
        <v>494</v>
      </c>
      <c r="F5" s="502" t="s">
        <v>495</v>
      </c>
      <c r="G5" s="502" t="s">
        <v>496</v>
      </c>
      <c r="H5" s="502" t="s">
        <v>497</v>
      </c>
      <c r="I5" s="502" t="s">
        <v>648</v>
      </c>
      <c r="J5" s="502" t="s">
        <v>649</v>
      </c>
      <c r="K5" s="502" t="s">
        <v>650</v>
      </c>
    </row>
    <row r="6" spans="1:11" ht="14.25">
      <c r="A6" s="302" t="s">
        <v>498</v>
      </c>
      <c r="B6" s="431">
        <v>1874.19</v>
      </c>
      <c r="C6" s="431">
        <v>1874.19</v>
      </c>
      <c r="D6" s="431">
        <v>1921.03</v>
      </c>
      <c r="E6" s="431">
        <v>1921.03</v>
      </c>
      <c r="F6" s="431">
        <v>1922.96</v>
      </c>
      <c r="G6" s="431">
        <v>1922.96</v>
      </c>
      <c r="H6" s="431">
        <v>1922.96</v>
      </c>
      <c r="I6" s="431">
        <v>1922.96</v>
      </c>
      <c r="J6" s="431">
        <v>1998.59</v>
      </c>
      <c r="K6" s="431">
        <v>1998.59</v>
      </c>
    </row>
    <row r="7" spans="1:11">
      <c r="A7" s="302" t="s">
        <v>50</v>
      </c>
      <c r="B7" s="431">
        <v>565.83000000000004</v>
      </c>
      <c r="C7" s="431">
        <v>565.83000000000004</v>
      </c>
      <c r="D7" s="431">
        <v>565.83000000000004</v>
      </c>
      <c r="E7" s="431">
        <v>565.83000000000004</v>
      </c>
      <c r="F7" s="431">
        <v>589.16999999999996</v>
      </c>
      <c r="G7" s="431">
        <v>589.16999999999996</v>
      </c>
      <c r="H7" s="431">
        <v>618.33000000000004</v>
      </c>
      <c r="I7" s="431">
        <v>618.33000000000004</v>
      </c>
      <c r="J7" s="431">
        <v>649.83000000000004</v>
      </c>
      <c r="K7" s="431">
        <v>649.83000000000004</v>
      </c>
    </row>
    <row r="8" spans="1:11">
      <c r="A8" s="479" t="s">
        <v>37</v>
      </c>
      <c r="B8" s="431">
        <v>752.85</v>
      </c>
      <c r="C8" s="431">
        <v>752.85</v>
      </c>
      <c r="D8" s="431">
        <v>752.85</v>
      </c>
      <c r="E8" s="431">
        <v>752.85</v>
      </c>
      <c r="F8" s="431">
        <v>756.7</v>
      </c>
      <c r="G8" s="431">
        <v>756.7</v>
      </c>
      <c r="H8" s="431">
        <v>764.4</v>
      </c>
      <c r="I8" s="431">
        <v>764.4</v>
      </c>
      <c r="J8" s="431">
        <v>825.65</v>
      </c>
      <c r="K8" s="431">
        <v>825.65</v>
      </c>
    </row>
    <row r="9" spans="1:11" ht="14.25">
      <c r="A9" s="302" t="s">
        <v>499</v>
      </c>
      <c r="B9" s="431">
        <v>158.5</v>
      </c>
      <c r="C9" s="431">
        <v>158.5</v>
      </c>
      <c r="D9" s="431">
        <v>173.84</v>
      </c>
      <c r="E9" s="431">
        <v>173.84</v>
      </c>
      <c r="F9" s="431">
        <v>184.07</v>
      </c>
      <c r="G9" s="431">
        <v>194.29</v>
      </c>
      <c r="H9" s="431">
        <v>214.75</v>
      </c>
      <c r="I9" s="431">
        <v>214.75</v>
      </c>
      <c r="J9" s="431">
        <v>235.2</v>
      </c>
      <c r="K9" s="431">
        <v>235.2</v>
      </c>
    </row>
    <row r="10" spans="1:11" s="17" customFormat="1">
      <c r="A10" s="19" t="s">
        <v>308</v>
      </c>
      <c r="B10" s="41"/>
      <c r="C10" s="41"/>
      <c r="D10" s="41"/>
      <c r="E10" s="41"/>
      <c r="F10" s="41"/>
      <c r="G10" s="41"/>
      <c r="H10" s="41"/>
      <c r="I10" s="41"/>
      <c r="J10" s="41"/>
    </row>
    <row r="11" spans="1:11" s="17" customFormat="1" ht="13.5">
      <c r="A11" s="229" t="s">
        <v>440</v>
      </c>
      <c r="B11" s="41"/>
      <c r="C11" s="41"/>
      <c r="D11" s="41"/>
      <c r="E11" s="41"/>
      <c r="F11" s="41"/>
      <c r="G11" s="41"/>
      <c r="H11" s="41"/>
      <c r="I11" s="41"/>
      <c r="J11" s="41"/>
    </row>
    <row r="12" spans="1:11" s="17" customFormat="1">
      <c r="A12" s="169" t="s">
        <v>506</v>
      </c>
      <c r="B12" s="41"/>
      <c r="C12" s="41"/>
      <c r="D12" s="41"/>
      <c r="E12" s="41"/>
      <c r="F12" s="41"/>
      <c r="G12" s="41"/>
      <c r="H12" s="41"/>
      <c r="I12" s="41"/>
      <c r="J12" s="41"/>
    </row>
    <row r="13" spans="1:11" s="17" customFormat="1" ht="13.5">
      <c r="A13" s="19" t="s">
        <v>803</v>
      </c>
      <c r="B13" s="41"/>
      <c r="C13" s="41"/>
      <c r="D13" s="41"/>
      <c r="E13" s="41"/>
      <c r="F13" s="41"/>
      <c r="G13" s="41"/>
      <c r="H13" s="41"/>
      <c r="I13" s="41"/>
      <c r="J13" s="41"/>
    </row>
    <row r="14" spans="1:11" s="17" customFormat="1">
      <c r="A14" s="359" t="s">
        <v>804</v>
      </c>
      <c r="B14" s="41"/>
      <c r="C14" s="41"/>
      <c r="D14" s="41"/>
      <c r="E14" s="41"/>
      <c r="F14" s="41"/>
      <c r="G14" s="41"/>
      <c r="H14" s="41"/>
      <c r="I14" s="41"/>
      <c r="J14" s="41"/>
    </row>
    <row r="15" spans="1:11" s="17" customFormat="1">
      <c r="A15" s="359"/>
      <c r="B15" s="41"/>
      <c r="C15" s="41"/>
      <c r="D15" s="41"/>
      <c r="E15" s="41"/>
      <c r="F15" s="41"/>
      <c r="G15" s="41"/>
      <c r="H15" s="41"/>
      <c r="I15" s="41"/>
      <c r="J15" s="41"/>
    </row>
    <row r="17" spans="2:9">
      <c r="B17" s="19"/>
      <c r="C17" s="19"/>
      <c r="D17" s="20"/>
      <c r="E17" s="20"/>
      <c r="F17" s="20"/>
      <c r="G17" s="20"/>
      <c r="H17" s="20"/>
      <c r="I17" s="20"/>
    </row>
    <row r="18" spans="2:9">
      <c r="B18" s="19"/>
      <c r="C18" s="19"/>
      <c r="D18" s="20"/>
      <c r="E18" s="20"/>
      <c r="F18" s="20"/>
      <c r="G18" s="20"/>
      <c r="H18" s="20"/>
      <c r="I18" s="20"/>
    </row>
    <row r="19" spans="2:9">
      <c r="B19" s="19"/>
      <c r="C19" s="19"/>
      <c r="D19" s="20"/>
      <c r="E19" s="20"/>
      <c r="F19" s="20"/>
      <c r="G19" s="20"/>
      <c r="H19" s="20"/>
      <c r="I19" s="20"/>
    </row>
    <row r="20" spans="2:9">
      <c r="B20" s="19"/>
      <c r="C20" s="19"/>
      <c r="D20" s="20"/>
      <c r="E20" s="20"/>
      <c r="F20" s="20"/>
      <c r="G20" s="20"/>
      <c r="H20" s="20"/>
      <c r="I20" s="20"/>
    </row>
  </sheetData>
  <phoneticPr fontId="2" type="noConversion"/>
  <pageMargins left="0.75" right="0.75" top="1" bottom="1" header="0.5" footer="0.5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sheetPr codeName="Sheet62"/>
  <dimension ref="A1:D38"/>
  <sheetViews>
    <sheetView showGridLines="0" workbookViewId="0">
      <selection sqref="A1:H1"/>
    </sheetView>
  </sheetViews>
  <sheetFormatPr defaultRowHeight="12.75"/>
  <cols>
    <col min="1" max="1" width="13.5703125" style="17" customWidth="1"/>
    <col min="2" max="2" width="13.7109375" style="17" customWidth="1"/>
    <col min="3" max="3" width="9.140625" style="17"/>
  </cols>
  <sheetData>
    <row r="1" spans="1:2" ht="14.25">
      <c r="A1" s="56" t="s">
        <v>651</v>
      </c>
      <c r="B1" s="56"/>
    </row>
    <row r="2" spans="1:2" ht="14.25">
      <c r="A2" s="57" t="s">
        <v>652</v>
      </c>
      <c r="B2" s="57"/>
    </row>
    <row r="4" spans="1:2">
      <c r="A4" s="302">
        <v>2017</v>
      </c>
      <c r="B4" s="302" t="s">
        <v>25</v>
      </c>
    </row>
    <row r="5" spans="1:2">
      <c r="A5" s="589" t="s">
        <v>44</v>
      </c>
      <c r="B5" s="480">
        <v>1998.59</v>
      </c>
    </row>
    <row r="6" spans="1:2">
      <c r="A6" s="589" t="s">
        <v>39</v>
      </c>
      <c r="B6" s="480">
        <v>1563.25</v>
      </c>
    </row>
    <row r="7" spans="1:2">
      <c r="A7" s="589" t="s">
        <v>32</v>
      </c>
      <c r="B7" s="480">
        <v>1562.59</v>
      </c>
    </row>
    <row r="8" spans="1:2">
      <c r="A8" s="589" t="s">
        <v>35</v>
      </c>
      <c r="B8" s="480">
        <v>1498</v>
      </c>
    </row>
    <row r="9" spans="1:2">
      <c r="A9" s="589" t="s">
        <v>38</v>
      </c>
      <c r="B9" s="480">
        <v>1480.27</v>
      </c>
    </row>
    <row r="10" spans="1:2">
      <c r="A10" s="49" t="s">
        <v>37</v>
      </c>
      <c r="B10" s="481">
        <v>825.65</v>
      </c>
    </row>
    <row r="11" spans="1:2">
      <c r="A11" s="589" t="s">
        <v>350</v>
      </c>
      <c r="B11" s="480">
        <v>804.96</v>
      </c>
    </row>
    <row r="12" spans="1:2">
      <c r="A12" s="589" t="s">
        <v>46</v>
      </c>
      <c r="B12" s="480">
        <v>735.63</v>
      </c>
    </row>
    <row r="13" spans="1:2">
      <c r="A13" s="589" t="s">
        <v>276</v>
      </c>
      <c r="B13" s="480">
        <v>683.76</v>
      </c>
    </row>
    <row r="14" spans="1:2">
      <c r="A14" s="49" t="s">
        <v>50</v>
      </c>
      <c r="B14" s="481">
        <v>649.83000000000004</v>
      </c>
    </row>
    <row r="15" spans="1:2">
      <c r="A15" s="589" t="s">
        <v>49</v>
      </c>
      <c r="B15" s="480">
        <v>473.27</v>
      </c>
    </row>
    <row r="16" spans="1:2">
      <c r="A16" s="589" t="s">
        <v>36</v>
      </c>
      <c r="B16" s="480">
        <v>470</v>
      </c>
    </row>
    <row r="17" spans="1:2">
      <c r="A17" s="589" t="s">
        <v>310</v>
      </c>
      <c r="B17" s="480">
        <v>442.09</v>
      </c>
    </row>
    <row r="18" spans="1:2">
      <c r="A18" s="589" t="s">
        <v>52</v>
      </c>
      <c r="B18" s="480">
        <v>435</v>
      </c>
    </row>
    <row r="19" spans="1:2">
      <c r="A19" s="589" t="s">
        <v>33</v>
      </c>
      <c r="B19" s="480">
        <v>419.9</v>
      </c>
    </row>
    <row r="20" spans="1:2">
      <c r="A20" s="589" t="s">
        <v>45</v>
      </c>
      <c r="B20" s="480">
        <v>412.66</v>
      </c>
    </row>
    <row r="21" spans="1:2">
      <c r="A21" s="589" t="s">
        <v>42</v>
      </c>
      <c r="B21" s="480">
        <v>380</v>
      </c>
    </row>
    <row r="22" spans="1:2">
      <c r="A22" s="589" t="s">
        <v>43</v>
      </c>
      <c r="B22" s="480">
        <v>380</v>
      </c>
    </row>
    <row r="23" spans="1:2">
      <c r="A23" s="589" t="s">
        <v>127</v>
      </c>
      <c r="B23" s="480">
        <v>318.52</v>
      </c>
    </row>
    <row r="24" spans="1:2">
      <c r="A24" s="589" t="s">
        <v>128</v>
      </c>
      <c r="B24" s="480">
        <v>235.2</v>
      </c>
    </row>
    <row r="25" spans="1:2">
      <c r="A25" s="589" t="s">
        <v>47</v>
      </c>
      <c r="B25" s="482" t="s">
        <v>129</v>
      </c>
    </row>
    <row r="26" spans="1:2">
      <c r="A26" s="589" t="s">
        <v>55</v>
      </c>
      <c r="B26" s="482" t="s">
        <v>129</v>
      </c>
    </row>
    <row r="27" spans="1:2">
      <c r="A27" s="589" t="s">
        <v>48</v>
      </c>
      <c r="B27" s="96" t="s">
        <v>441</v>
      </c>
    </row>
    <row r="28" spans="1:2">
      <c r="A28" s="589" t="s">
        <v>41</v>
      </c>
      <c r="B28" s="96" t="s">
        <v>441</v>
      </c>
    </row>
    <row r="29" spans="1:2">
      <c r="A29" s="589" t="s">
        <v>34</v>
      </c>
      <c r="B29" s="96" t="s">
        <v>441</v>
      </c>
    </row>
    <row r="30" spans="1:2">
      <c r="A30" s="589" t="s">
        <v>53</v>
      </c>
      <c r="B30" s="96" t="s">
        <v>441</v>
      </c>
    </row>
    <row r="31" spans="1:2">
      <c r="A31" s="589" t="s">
        <v>40</v>
      </c>
      <c r="B31" s="96" t="s">
        <v>441</v>
      </c>
    </row>
    <row r="32" spans="1:2">
      <c r="A32" s="185" t="s">
        <v>54</v>
      </c>
      <c r="B32" s="152" t="s">
        <v>441</v>
      </c>
    </row>
    <row r="33" spans="1:4">
      <c r="A33" s="19" t="s">
        <v>308</v>
      </c>
    </row>
    <row r="34" spans="1:4" ht="13.5">
      <c r="A34" s="229" t="s">
        <v>442</v>
      </c>
    </row>
    <row r="35" spans="1:4">
      <c r="A35" s="169" t="s">
        <v>443</v>
      </c>
    </row>
    <row r="36" spans="1:4" ht="13.5">
      <c r="A36" s="19" t="s">
        <v>653</v>
      </c>
    </row>
    <row r="37" spans="1:4">
      <c r="A37" s="19" t="s">
        <v>886</v>
      </c>
      <c r="B37" s="18"/>
      <c r="C37" s="18"/>
      <c r="D37" s="22"/>
    </row>
    <row r="38" spans="1:4">
      <c r="A38" s="19" t="s">
        <v>444</v>
      </c>
    </row>
  </sheetData>
  <phoneticPr fontId="2" type="noConversion"/>
  <pageMargins left="0.75" right="0.75" top="1" bottom="1" header="0.5" footer="0.5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 codeName="Sheet64"/>
  <dimension ref="A1:K12"/>
  <sheetViews>
    <sheetView showGridLines="0" workbookViewId="0">
      <selection sqref="A1:H1"/>
    </sheetView>
  </sheetViews>
  <sheetFormatPr defaultRowHeight="12.75"/>
  <cols>
    <col min="1" max="1" width="14.7109375" customWidth="1"/>
    <col min="2" max="2" width="14.5703125" customWidth="1"/>
    <col min="3" max="3" width="14.85546875" customWidth="1"/>
    <col min="4" max="4" width="14.5703125" customWidth="1"/>
    <col min="5" max="5" width="12" customWidth="1"/>
    <col min="6" max="6" width="11.140625" customWidth="1"/>
  </cols>
  <sheetData>
    <row r="1" spans="1:11" ht="14.25">
      <c r="A1" s="609" t="s">
        <v>767</v>
      </c>
      <c r="F1" s="88"/>
    </row>
    <row r="2" spans="1:11" ht="14.25">
      <c r="A2" s="610" t="s">
        <v>768</v>
      </c>
      <c r="F2" s="88"/>
    </row>
    <row r="3" spans="1:11">
      <c r="F3" s="88"/>
    </row>
    <row r="4" spans="1:11">
      <c r="D4" s="653" t="s">
        <v>23</v>
      </c>
    </row>
    <row r="5" spans="1:11" ht="81" customHeight="1">
      <c r="A5" s="179"/>
      <c r="B5" s="265" t="s">
        <v>342</v>
      </c>
      <c r="C5" s="265" t="s">
        <v>343</v>
      </c>
      <c r="D5" s="265" t="s">
        <v>344</v>
      </c>
      <c r="F5" s="427"/>
      <c r="G5" s="428"/>
      <c r="H5" s="428"/>
      <c r="I5" s="428"/>
      <c r="J5" s="17"/>
      <c r="K5" s="17"/>
    </row>
    <row r="6" spans="1:11" ht="18" customHeight="1">
      <c r="A6" s="509" t="s">
        <v>59</v>
      </c>
      <c r="B6" s="510">
        <v>43.968444979275304</v>
      </c>
      <c r="C6" s="510">
        <v>28.231046931407942</v>
      </c>
      <c r="D6" s="510">
        <v>27.80050808931675</v>
      </c>
      <c r="F6" s="429"/>
      <c r="G6" s="428"/>
      <c r="H6" s="428"/>
      <c r="I6" s="428"/>
      <c r="J6" s="17"/>
      <c r="K6" s="17"/>
    </row>
    <row r="7" spans="1:11" ht="18" customHeight="1">
      <c r="A7" s="31" t="s">
        <v>61</v>
      </c>
      <c r="B7" s="511">
        <v>32.637244490762427</v>
      </c>
      <c r="C7" s="511">
        <v>24.136429895322838</v>
      </c>
      <c r="D7" s="511">
        <v>43.226985205363796</v>
      </c>
      <c r="F7" s="430"/>
      <c r="G7" s="428"/>
      <c r="H7" s="428"/>
      <c r="I7" s="428"/>
    </row>
    <row r="8" spans="1:11" ht="18" customHeight="1">
      <c r="A8" s="11" t="s">
        <v>304</v>
      </c>
      <c r="B8" s="512">
        <v>16.870648541952463</v>
      </c>
      <c r="C8" s="512">
        <v>48.811801992801144</v>
      </c>
      <c r="D8" s="512">
        <v>34.085328356347588</v>
      </c>
      <c r="F8" s="427"/>
      <c r="G8" s="428"/>
      <c r="H8" s="428"/>
      <c r="I8" s="428"/>
    </row>
    <row r="9" spans="1:11">
      <c r="A9" s="20" t="s">
        <v>308</v>
      </c>
      <c r="F9" s="429"/>
      <c r="G9" s="428"/>
      <c r="H9" s="428"/>
      <c r="I9" s="428"/>
    </row>
    <row r="10" spans="1:11" ht="14.25">
      <c r="A10" s="22" t="s">
        <v>345</v>
      </c>
      <c r="B10" s="58"/>
      <c r="F10" s="430"/>
      <c r="G10" s="428"/>
      <c r="H10" s="428"/>
      <c r="I10" s="428"/>
    </row>
    <row r="11" spans="1:11" ht="13.5">
      <c r="A11" s="20" t="s">
        <v>654</v>
      </c>
      <c r="C11" s="58"/>
    </row>
    <row r="12" spans="1:11">
      <c r="A12" s="448" t="s">
        <v>481</v>
      </c>
      <c r="C12" s="58"/>
    </row>
  </sheetData>
  <phoneticPr fontId="2" type="noConversion"/>
  <pageMargins left="0.75" right="0.75" top="1" bottom="1" header="0.5" footer="0.5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sheetPr codeName="Sheet63"/>
  <dimension ref="A1:E17"/>
  <sheetViews>
    <sheetView showGridLines="0" workbookViewId="0">
      <selection sqref="A1:H1"/>
    </sheetView>
  </sheetViews>
  <sheetFormatPr defaultRowHeight="12.75"/>
  <cols>
    <col min="1" max="1" width="17.140625" customWidth="1"/>
    <col min="2" max="2" width="11.140625" customWidth="1"/>
    <col min="3" max="3" width="11.85546875" customWidth="1"/>
  </cols>
  <sheetData>
    <row r="1" spans="1:5" ht="14.25">
      <c r="A1" s="608" t="s">
        <v>769</v>
      </c>
      <c r="B1" s="187"/>
      <c r="C1" s="187"/>
      <c r="E1" s="68"/>
    </row>
    <row r="2" spans="1:5" ht="14.25">
      <c r="A2" s="607" t="s">
        <v>770</v>
      </c>
      <c r="B2" s="187"/>
      <c r="C2" s="187"/>
      <c r="E2" s="68"/>
    </row>
    <row r="3" spans="1:5" ht="14.25">
      <c r="A3" s="48"/>
      <c r="B3" s="426"/>
      <c r="C3" s="426"/>
      <c r="D3" s="68"/>
      <c r="E3" s="68"/>
    </row>
    <row r="4" spans="1:5" ht="13.5" customHeight="1">
      <c r="C4" s="181" t="s">
        <v>23</v>
      </c>
      <c r="D4" s="68"/>
      <c r="E4" s="68"/>
    </row>
    <row r="5" spans="1:5" ht="24.75" customHeight="1">
      <c r="A5" s="29"/>
      <c r="B5" s="26" t="s">
        <v>59</v>
      </c>
      <c r="C5" s="142" t="s">
        <v>61</v>
      </c>
      <c r="D5" s="68"/>
      <c r="E5" s="68"/>
    </row>
    <row r="6" spans="1:5" ht="33" customHeight="1">
      <c r="A6" s="87" t="s">
        <v>479</v>
      </c>
      <c r="B6" s="507">
        <v>1.9</v>
      </c>
      <c r="C6" s="507">
        <v>6.6</v>
      </c>
      <c r="D6" s="68"/>
      <c r="E6" s="68"/>
    </row>
    <row r="7" spans="1:5" ht="33" customHeight="1">
      <c r="A7" s="87" t="s">
        <v>480</v>
      </c>
      <c r="B7" s="507">
        <v>0.5</v>
      </c>
      <c r="C7" s="508">
        <v>4.3</v>
      </c>
    </row>
    <row r="8" spans="1:5" ht="15" customHeight="1">
      <c r="A8" s="19" t="s">
        <v>308</v>
      </c>
      <c r="B8" s="17"/>
      <c r="C8" s="17"/>
    </row>
    <row r="9" spans="1:5" ht="15" customHeight="1">
      <c r="A9" s="20" t="s">
        <v>341</v>
      </c>
      <c r="D9" s="17"/>
    </row>
    <row r="11" spans="1:5">
      <c r="A11" s="23"/>
      <c r="B11" s="17"/>
      <c r="C11" s="17"/>
      <c r="D11" s="17"/>
    </row>
    <row r="12" spans="1:5">
      <c r="A12" s="112"/>
      <c r="B12" s="17"/>
      <c r="C12" s="17"/>
      <c r="D12" s="17"/>
    </row>
    <row r="17" spans="1:3" ht="14.25">
      <c r="A17" s="48"/>
      <c r="B17" s="426"/>
      <c r="C17" s="426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sheetPr codeName="Sheet65"/>
  <dimension ref="A1:K11"/>
  <sheetViews>
    <sheetView showGridLines="0" workbookViewId="0">
      <selection sqref="A1:H1"/>
    </sheetView>
  </sheetViews>
  <sheetFormatPr defaultColWidth="8.85546875" defaultRowHeight="12.75"/>
  <cols>
    <col min="1" max="1" width="10" customWidth="1"/>
  </cols>
  <sheetData>
    <row r="1" spans="1:11">
      <c r="A1" s="23" t="s">
        <v>655</v>
      </c>
    </row>
    <row r="2" spans="1:11">
      <c r="A2" s="53" t="s">
        <v>656</v>
      </c>
    </row>
    <row r="4" spans="1:11" s="17" customFormat="1">
      <c r="K4" s="96" t="s">
        <v>23</v>
      </c>
    </row>
    <row r="5" spans="1:11" s="17" customFormat="1">
      <c r="B5" s="381" t="s">
        <v>159</v>
      </c>
      <c r="C5" s="381" t="s">
        <v>160</v>
      </c>
      <c r="D5" s="382" t="s">
        <v>192</v>
      </c>
      <c r="E5" s="382" t="s">
        <v>194</v>
      </c>
      <c r="F5" s="376" t="s">
        <v>263</v>
      </c>
      <c r="G5" s="376" t="s">
        <v>275</v>
      </c>
      <c r="H5" s="376" t="s">
        <v>309</v>
      </c>
      <c r="I5" s="376">
        <v>2014</v>
      </c>
      <c r="J5" s="376">
        <v>2015</v>
      </c>
      <c r="K5" s="376">
        <v>2016</v>
      </c>
    </row>
    <row r="6" spans="1:11" s="17" customFormat="1" ht="14.25">
      <c r="A6" s="294" t="s">
        <v>270</v>
      </c>
      <c r="B6" s="104">
        <v>2.5</v>
      </c>
      <c r="C6" s="104">
        <v>0.2</v>
      </c>
      <c r="D6" s="104">
        <v>-3</v>
      </c>
      <c r="E6" s="104">
        <v>1.9</v>
      </c>
      <c r="F6" s="104">
        <v>-1.8</v>
      </c>
      <c r="G6" s="104">
        <v>-4</v>
      </c>
      <c r="H6" s="104">
        <v>-1.1000000000000001</v>
      </c>
      <c r="I6" s="104">
        <v>0.9</v>
      </c>
      <c r="J6" s="104">
        <v>1.8</v>
      </c>
      <c r="K6" s="104">
        <v>1.5</v>
      </c>
    </row>
    <row r="7" spans="1:11" s="17" customFormat="1" ht="14.25">
      <c r="A7" s="73" t="s">
        <v>274</v>
      </c>
      <c r="B7" s="104">
        <v>3.8</v>
      </c>
      <c r="C7" s="104">
        <v>1.1000000000000001</v>
      </c>
      <c r="D7" s="104">
        <v>-3.6</v>
      </c>
      <c r="E7" s="104">
        <v>0</v>
      </c>
      <c r="F7" s="104">
        <v>-1</v>
      </c>
      <c r="G7" s="104">
        <v>-2.9</v>
      </c>
      <c r="H7" s="104">
        <v>-1.7</v>
      </c>
      <c r="I7" s="104">
        <v>1.4</v>
      </c>
      <c r="J7" s="104">
        <v>3.4</v>
      </c>
      <c r="K7" s="104">
        <v>3.3</v>
      </c>
    </row>
    <row r="8" spans="1:11" s="17" customFormat="1">
      <c r="A8" s="294" t="s">
        <v>304</v>
      </c>
      <c r="B8" s="104">
        <v>3</v>
      </c>
      <c r="C8" s="104">
        <v>0.4</v>
      </c>
      <c r="D8" s="104">
        <v>-4.3</v>
      </c>
      <c r="E8" s="104">
        <v>2.1</v>
      </c>
      <c r="F8" s="104">
        <v>1.7</v>
      </c>
      <c r="G8" s="104">
        <v>-0.4</v>
      </c>
      <c r="H8" s="104">
        <v>0.3</v>
      </c>
      <c r="I8" s="104">
        <v>1.8</v>
      </c>
      <c r="J8" s="104">
        <v>2.2999999999999998</v>
      </c>
      <c r="K8" s="104">
        <v>1.9</v>
      </c>
    </row>
    <row r="9" spans="1:11" s="17" customFormat="1">
      <c r="A9" s="18" t="s">
        <v>306</v>
      </c>
      <c r="B9"/>
      <c r="C9"/>
      <c r="D9"/>
      <c r="E9"/>
      <c r="F9"/>
      <c r="G9"/>
      <c r="H9"/>
      <c r="I9"/>
      <c r="J9"/>
      <c r="K9"/>
    </row>
    <row r="10" spans="1:11" s="17" customFormat="1" ht="14.25">
      <c r="A10" s="22" t="s">
        <v>657</v>
      </c>
      <c r="B10"/>
      <c r="C10"/>
      <c r="D10"/>
      <c r="E10"/>
      <c r="F10"/>
      <c r="G10"/>
      <c r="H10"/>
      <c r="I10"/>
      <c r="J10"/>
      <c r="K10"/>
    </row>
    <row r="11" spans="1:11" s="17" customFormat="1" ht="14.25">
      <c r="A11" s="22" t="s">
        <v>658</v>
      </c>
      <c r="B11"/>
      <c r="C11"/>
      <c r="D11"/>
      <c r="E11"/>
      <c r="F11"/>
      <c r="G11"/>
      <c r="H11"/>
      <c r="I11"/>
      <c r="J11"/>
      <c r="K11"/>
    </row>
  </sheetData>
  <phoneticPr fontId="2" type="noConversion"/>
  <pageMargins left="0.75" right="0.75" top="1" bottom="1" header="0.5" footer="0.5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sheetPr codeName="Sheet66"/>
  <dimension ref="A1:D39"/>
  <sheetViews>
    <sheetView showGridLines="0" workbookViewId="0">
      <selection sqref="A1:H1"/>
    </sheetView>
  </sheetViews>
  <sheetFormatPr defaultColWidth="10" defaultRowHeight="12.75"/>
  <cols>
    <col min="1" max="1" width="13.5703125" style="17" customWidth="1"/>
    <col min="2" max="2" width="13.28515625" style="17" customWidth="1"/>
    <col min="3" max="3" width="6.5703125" style="17" customWidth="1"/>
  </cols>
  <sheetData>
    <row r="1" spans="1:3" ht="14.25">
      <c r="A1" s="23" t="s">
        <v>659</v>
      </c>
    </row>
    <row r="2" spans="1:3" ht="14.25">
      <c r="A2" s="53" t="s">
        <v>842</v>
      </c>
    </row>
    <row r="4" spans="1:3">
      <c r="A4" s="593">
        <v>2016</v>
      </c>
      <c r="B4" s="302" t="s">
        <v>513</v>
      </c>
      <c r="C4" s="84"/>
    </row>
    <row r="5" spans="1:3">
      <c r="A5" s="347" t="s">
        <v>336</v>
      </c>
      <c r="B5" s="483">
        <v>100</v>
      </c>
      <c r="C5" s="45" t="s">
        <v>190</v>
      </c>
    </row>
    <row r="6" spans="1:3">
      <c r="A6" s="51" t="s">
        <v>44</v>
      </c>
      <c r="B6" s="480">
        <v>267</v>
      </c>
      <c r="C6" s="45"/>
    </row>
    <row r="7" spans="1:3">
      <c r="A7" s="51" t="s">
        <v>39</v>
      </c>
      <c r="B7" s="480">
        <v>177</v>
      </c>
      <c r="C7" s="45" t="s">
        <v>190</v>
      </c>
    </row>
    <row r="8" spans="1:3">
      <c r="A8" s="51" t="s">
        <v>47</v>
      </c>
      <c r="B8" s="480">
        <v>128</v>
      </c>
      <c r="C8" s="45" t="s">
        <v>190</v>
      </c>
    </row>
    <row r="9" spans="1:3">
      <c r="A9" s="51" t="s">
        <v>48</v>
      </c>
      <c r="B9" s="480">
        <v>126</v>
      </c>
      <c r="C9" s="45" t="s">
        <v>190</v>
      </c>
    </row>
    <row r="10" spans="1:3">
      <c r="A10" s="51" t="s">
        <v>34</v>
      </c>
      <c r="B10" s="480">
        <v>125</v>
      </c>
      <c r="C10" s="45" t="s">
        <v>190</v>
      </c>
    </row>
    <row r="11" spans="1:3">
      <c r="A11" s="51" t="s">
        <v>54</v>
      </c>
      <c r="B11" s="480">
        <v>124</v>
      </c>
      <c r="C11" s="45" t="s">
        <v>190</v>
      </c>
    </row>
    <row r="12" spans="1:3">
      <c r="A12" s="51" t="s">
        <v>35</v>
      </c>
      <c r="B12" s="480">
        <v>123</v>
      </c>
      <c r="C12" s="45" t="s">
        <v>190</v>
      </c>
    </row>
    <row r="13" spans="1:3">
      <c r="A13" s="51" t="s">
        <v>32</v>
      </c>
      <c r="B13" s="480">
        <v>118</v>
      </c>
      <c r="C13" s="45" t="s">
        <v>190</v>
      </c>
    </row>
    <row r="14" spans="1:3">
      <c r="A14" s="51" t="s">
        <v>53</v>
      </c>
      <c r="B14" s="480">
        <v>109</v>
      </c>
      <c r="C14" s="45" t="s">
        <v>190</v>
      </c>
    </row>
    <row r="15" spans="1:3">
      <c r="A15" s="51" t="s">
        <v>55</v>
      </c>
      <c r="B15" s="480">
        <v>108</v>
      </c>
      <c r="C15" s="45" t="s">
        <v>190</v>
      </c>
    </row>
    <row r="16" spans="1:3">
      <c r="A16" s="51" t="s">
        <v>38</v>
      </c>
      <c r="B16" s="480">
        <v>105</v>
      </c>
      <c r="C16" s="45" t="s">
        <v>190</v>
      </c>
    </row>
    <row r="17" spans="1:3">
      <c r="A17" s="51" t="s">
        <v>40</v>
      </c>
      <c r="B17" s="480">
        <v>96</v>
      </c>
      <c r="C17" s="45" t="s">
        <v>190</v>
      </c>
    </row>
    <row r="18" spans="1:3">
      <c r="A18" s="51" t="s">
        <v>46</v>
      </c>
      <c r="B18" s="480">
        <v>95</v>
      </c>
      <c r="C18" s="45" t="s">
        <v>190</v>
      </c>
    </row>
    <row r="19" spans="1:3">
      <c r="A19" s="46" t="s">
        <v>37</v>
      </c>
      <c r="B19" s="481">
        <v>92</v>
      </c>
      <c r="C19" s="45" t="s">
        <v>190</v>
      </c>
    </row>
    <row r="20" spans="1:3">
      <c r="A20" s="51" t="s">
        <v>33</v>
      </c>
      <c r="B20" s="480">
        <v>88</v>
      </c>
      <c r="C20" s="45" t="s">
        <v>190</v>
      </c>
    </row>
    <row r="21" spans="1:3">
      <c r="A21" s="51" t="s">
        <v>51</v>
      </c>
      <c r="B21" s="480">
        <v>83</v>
      </c>
      <c r="C21" s="45" t="s">
        <v>190</v>
      </c>
    </row>
    <row r="22" spans="1:3">
      <c r="A22" s="51" t="s">
        <v>41</v>
      </c>
      <c r="B22" s="480">
        <v>81</v>
      </c>
      <c r="C22" s="45" t="s">
        <v>190</v>
      </c>
    </row>
    <row r="23" spans="1:3">
      <c r="A23" s="46" t="s">
        <v>50</v>
      </c>
      <c r="B23" s="481">
        <v>77</v>
      </c>
      <c r="C23" s="47" t="s">
        <v>190</v>
      </c>
    </row>
    <row r="24" spans="1:3">
      <c r="A24" s="51" t="s">
        <v>52</v>
      </c>
      <c r="B24" s="480">
        <v>77</v>
      </c>
      <c r="C24" s="45" t="s">
        <v>190</v>
      </c>
    </row>
    <row r="25" spans="1:3">
      <c r="A25" s="51" t="s">
        <v>43</v>
      </c>
      <c r="B25" s="480">
        <v>75</v>
      </c>
      <c r="C25" s="45" t="s">
        <v>190</v>
      </c>
    </row>
    <row r="26" spans="1:3">
      <c r="A26" s="51" t="s">
        <v>36</v>
      </c>
      <c r="B26" s="480">
        <v>74</v>
      </c>
      <c r="C26" s="45" t="s">
        <v>190</v>
      </c>
    </row>
    <row r="27" spans="1:3">
      <c r="A27" s="51" t="s">
        <v>49</v>
      </c>
      <c r="B27" s="480">
        <v>69</v>
      </c>
      <c r="C27" s="45" t="s">
        <v>190</v>
      </c>
    </row>
    <row r="28" spans="1:3">
      <c r="A28" s="51" t="s">
        <v>276</v>
      </c>
      <c r="B28" s="480">
        <v>67</v>
      </c>
      <c r="C28" s="45" t="s">
        <v>190</v>
      </c>
    </row>
    <row r="29" spans="1:3">
      <c r="A29" s="51" t="s">
        <v>45</v>
      </c>
      <c r="B29" s="480">
        <v>67</v>
      </c>
      <c r="C29" s="45" t="s">
        <v>190</v>
      </c>
    </row>
    <row r="30" spans="1:3">
      <c r="A30" s="51" t="s">
        <v>42</v>
      </c>
      <c r="B30" s="480">
        <v>65</v>
      </c>
      <c r="C30" s="45" t="s">
        <v>190</v>
      </c>
    </row>
    <row r="31" spans="1:3">
      <c r="A31" s="51" t="s">
        <v>310</v>
      </c>
      <c r="B31" s="480">
        <v>59</v>
      </c>
      <c r="C31" s="45" t="s">
        <v>190</v>
      </c>
    </row>
    <row r="32" spans="1:3">
      <c r="A32" s="51" t="s">
        <v>127</v>
      </c>
      <c r="B32" s="184">
        <v>59</v>
      </c>
      <c r="C32" s="45" t="s">
        <v>190</v>
      </c>
    </row>
    <row r="33" spans="1:4">
      <c r="A33" s="185" t="s">
        <v>128</v>
      </c>
      <c r="B33" s="186">
        <v>48</v>
      </c>
      <c r="C33" s="171" t="s">
        <v>190</v>
      </c>
    </row>
    <row r="34" spans="1:4" s="20" customFormat="1" ht="12">
      <c r="A34" s="19" t="s">
        <v>308</v>
      </c>
      <c r="B34" s="19"/>
      <c r="C34" s="19"/>
    </row>
    <row r="35" spans="1:4" s="20" customFormat="1" ht="13.5">
      <c r="A35" s="19" t="s">
        <v>402</v>
      </c>
      <c r="B35" s="19"/>
      <c r="C35" s="19"/>
    </row>
    <row r="36" spans="1:4" s="19" customFormat="1" ht="12">
      <c r="A36" s="169" t="s">
        <v>403</v>
      </c>
    </row>
    <row r="37" spans="1:4">
      <c r="A37" s="42"/>
      <c r="D37" s="91"/>
    </row>
    <row r="38" spans="1:4">
      <c r="D38" s="91"/>
    </row>
    <row r="39" spans="1:4">
      <c r="D39" s="91"/>
    </row>
  </sheetData>
  <phoneticPr fontId="2" type="noConversion"/>
  <pageMargins left="0.75" right="0.75" top="1" bottom="1" header="0.5" footer="0.5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sheetPr codeName="Sheet67"/>
  <dimension ref="A1:K10"/>
  <sheetViews>
    <sheetView showGridLines="0" workbookViewId="0">
      <selection sqref="A1:H1"/>
    </sheetView>
  </sheetViews>
  <sheetFormatPr defaultColWidth="10" defaultRowHeight="12.75"/>
  <sheetData>
    <row r="1" spans="1:11" ht="14.25">
      <c r="A1" s="56" t="s">
        <v>660</v>
      </c>
    </row>
    <row r="2" spans="1:11" ht="14.25">
      <c r="A2" s="57" t="s">
        <v>844</v>
      </c>
    </row>
    <row r="3" spans="1:11">
      <c r="A3" s="57"/>
    </row>
    <row r="4" spans="1:11" ht="14.25">
      <c r="A4" s="48"/>
      <c r="B4" s="48"/>
      <c r="C4" s="48"/>
      <c r="D4" s="48"/>
      <c r="E4" s="48"/>
      <c r="F4" s="48"/>
      <c r="G4" s="48"/>
      <c r="H4" s="48"/>
      <c r="I4" s="48"/>
      <c r="J4" s="48"/>
      <c r="K4" s="181" t="s">
        <v>661</v>
      </c>
    </row>
    <row r="5" spans="1:11" ht="14.25">
      <c r="A5" s="48"/>
      <c r="B5" s="295">
        <v>2007</v>
      </c>
      <c r="C5" s="296">
        <v>2008</v>
      </c>
      <c r="D5" s="295">
        <v>2009</v>
      </c>
      <c r="E5" s="296">
        <v>2010</v>
      </c>
      <c r="F5" s="295">
        <v>2011</v>
      </c>
      <c r="G5" s="296">
        <v>2012</v>
      </c>
      <c r="H5" s="295">
        <v>2013</v>
      </c>
      <c r="I5" s="296">
        <v>2014</v>
      </c>
      <c r="J5" s="296">
        <v>2015</v>
      </c>
      <c r="K5" s="296">
        <v>2016</v>
      </c>
    </row>
    <row r="6" spans="1:11">
      <c r="A6" s="297" t="s">
        <v>59</v>
      </c>
      <c r="B6" s="406">
        <v>81</v>
      </c>
      <c r="C6" s="406">
        <v>81</v>
      </c>
      <c r="D6" s="406">
        <v>82</v>
      </c>
      <c r="E6" s="406">
        <v>82</v>
      </c>
      <c r="F6" s="406">
        <v>77</v>
      </c>
      <c r="G6" s="406">
        <v>75</v>
      </c>
      <c r="H6" s="406">
        <v>77</v>
      </c>
      <c r="I6" s="406">
        <v>77</v>
      </c>
      <c r="J6" s="431">
        <v>77</v>
      </c>
      <c r="K6" s="431">
        <v>77</v>
      </c>
    </row>
    <row r="7" spans="1:11">
      <c r="A7" s="298" t="s">
        <v>61</v>
      </c>
      <c r="B7" s="406">
        <v>103</v>
      </c>
      <c r="C7" s="406">
        <v>101</v>
      </c>
      <c r="D7" s="406">
        <v>101</v>
      </c>
      <c r="E7" s="406">
        <v>96</v>
      </c>
      <c r="F7" s="406">
        <v>93</v>
      </c>
      <c r="G7" s="406">
        <v>91</v>
      </c>
      <c r="H7" s="406">
        <v>90</v>
      </c>
      <c r="I7" s="406">
        <v>90</v>
      </c>
      <c r="J7" s="431">
        <v>90</v>
      </c>
      <c r="K7" s="431">
        <v>92</v>
      </c>
    </row>
    <row r="8" spans="1:11">
      <c r="A8" s="13" t="s">
        <v>308</v>
      </c>
    </row>
    <row r="9" spans="1:11" s="17" customFormat="1" ht="13.5">
      <c r="A9" s="19" t="s">
        <v>402</v>
      </c>
      <c r="B9" s="19"/>
      <c r="C9" s="19"/>
      <c r="D9" s="20"/>
      <c r="E9"/>
      <c r="F9"/>
      <c r="G9"/>
      <c r="H9"/>
      <c r="I9"/>
      <c r="J9"/>
      <c r="K9"/>
    </row>
    <row r="10" spans="1:11" s="17" customFormat="1">
      <c r="A10" s="169" t="s">
        <v>403</v>
      </c>
      <c r="B10" s="19"/>
      <c r="C10" s="19"/>
      <c r="D10" s="19"/>
    </row>
  </sheetData>
  <phoneticPr fontId="2" type="noConversion"/>
  <pageMargins left="0.75" right="0.75" top="1" bottom="1" header="0.5" footer="0.5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sheetPr codeName="Sheet68"/>
  <dimension ref="A1:C9"/>
  <sheetViews>
    <sheetView showGridLines="0" workbookViewId="0">
      <selection sqref="A1:H1"/>
    </sheetView>
  </sheetViews>
  <sheetFormatPr defaultColWidth="8.85546875" defaultRowHeight="12.75"/>
  <cols>
    <col min="1" max="1" width="14.42578125" customWidth="1"/>
    <col min="2" max="2" width="16.5703125" customWidth="1"/>
    <col min="3" max="3" width="17.5703125" customWidth="1"/>
  </cols>
  <sheetData>
    <row r="1" spans="1:3">
      <c r="A1" s="56" t="s">
        <v>662</v>
      </c>
      <c r="C1" s="17"/>
    </row>
    <row r="2" spans="1:3">
      <c r="A2" s="57" t="s">
        <v>663</v>
      </c>
      <c r="B2" s="56"/>
      <c r="C2" s="56"/>
    </row>
    <row r="3" spans="1:3">
      <c r="A3" s="17"/>
      <c r="B3" s="17"/>
      <c r="C3" s="17"/>
    </row>
    <row r="4" spans="1:3" ht="76.5" customHeight="1">
      <c r="A4" s="17"/>
      <c r="B4" s="592" t="s">
        <v>346</v>
      </c>
      <c r="C4" s="276" t="s">
        <v>347</v>
      </c>
    </row>
    <row r="5" spans="1:3" ht="14.25">
      <c r="A5" s="89" t="s">
        <v>270</v>
      </c>
      <c r="B5" s="145">
        <v>77.599999999999994</v>
      </c>
      <c r="C5" s="144">
        <v>67.900000000000006</v>
      </c>
    </row>
    <row r="6" spans="1:3" ht="14.25">
      <c r="A6" s="73" t="s">
        <v>448</v>
      </c>
      <c r="B6" s="290">
        <v>101.9</v>
      </c>
      <c r="C6" s="291">
        <v>97.9</v>
      </c>
    </row>
    <row r="7" spans="1:3">
      <c r="A7" s="13" t="s">
        <v>308</v>
      </c>
      <c r="B7" s="624"/>
      <c r="C7" s="624"/>
    </row>
    <row r="8" spans="1:3" ht="14.25">
      <c r="A8" s="22" t="s">
        <v>664</v>
      </c>
    </row>
    <row r="9" spans="1:3">
      <c r="A9" s="22"/>
    </row>
  </sheetData>
  <phoneticPr fontId="2" type="noConversion"/>
  <pageMargins left="0.75" right="0.75" top="1" bottom="1" header="0.5" footer="0.5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sheetPr codeName="Sheet70"/>
  <dimension ref="A1:K11"/>
  <sheetViews>
    <sheetView showGridLines="0" workbookViewId="0">
      <selection sqref="A1:H1"/>
    </sheetView>
  </sheetViews>
  <sheetFormatPr defaultColWidth="10" defaultRowHeight="12.75"/>
  <sheetData>
    <row r="1" spans="1:11">
      <c r="A1" s="56" t="s">
        <v>665</v>
      </c>
    </row>
    <row r="2" spans="1:11">
      <c r="A2" s="57" t="s">
        <v>666</v>
      </c>
    </row>
    <row r="3" spans="1:11">
      <c r="A3" s="57"/>
    </row>
    <row r="4" spans="1:11" ht="14.25">
      <c r="A4" s="48"/>
      <c r="B4" s="48"/>
      <c r="C4" s="48"/>
      <c r="D4" s="48"/>
      <c r="E4" s="48"/>
      <c r="F4" s="48"/>
      <c r="G4" s="48"/>
      <c r="H4" s="48"/>
      <c r="I4" s="48"/>
      <c r="J4" s="48"/>
      <c r="K4" s="37" t="s">
        <v>161</v>
      </c>
    </row>
    <row r="5" spans="1:11" ht="14.25">
      <c r="A5" s="48"/>
      <c r="B5" s="296">
        <v>2007</v>
      </c>
      <c r="C5" s="295">
        <v>2008</v>
      </c>
      <c r="D5" s="296">
        <v>2009</v>
      </c>
      <c r="E5" s="295">
        <v>2010</v>
      </c>
      <c r="F5" s="296">
        <v>2011</v>
      </c>
      <c r="G5" s="295">
        <v>2012</v>
      </c>
      <c r="H5" s="296">
        <v>2013</v>
      </c>
      <c r="I5" s="296">
        <v>2014</v>
      </c>
      <c r="J5" s="296">
        <v>2015</v>
      </c>
      <c r="K5" s="296">
        <v>2016</v>
      </c>
    </row>
    <row r="6" spans="1:11">
      <c r="A6" s="297" t="s">
        <v>59</v>
      </c>
      <c r="B6" s="121">
        <v>68.400000000000006</v>
      </c>
      <c r="C6" s="121">
        <v>71.7</v>
      </c>
      <c r="D6" s="121">
        <v>83.6</v>
      </c>
      <c r="E6" s="121">
        <v>96.2</v>
      </c>
      <c r="F6" s="121">
        <v>111.4</v>
      </c>
      <c r="G6" s="121">
        <v>126.2</v>
      </c>
      <c r="H6" s="121">
        <v>129</v>
      </c>
      <c r="I6" s="121">
        <v>130.6</v>
      </c>
      <c r="J6" s="121">
        <v>128.80000000000001</v>
      </c>
      <c r="K6" s="121">
        <v>130.1</v>
      </c>
    </row>
    <row r="7" spans="1:11">
      <c r="A7" s="298" t="s">
        <v>61</v>
      </c>
      <c r="B7" s="121">
        <v>35.6</v>
      </c>
      <c r="C7" s="121">
        <v>39.5</v>
      </c>
      <c r="D7" s="121">
        <v>52.8</v>
      </c>
      <c r="E7" s="121">
        <v>60.1</v>
      </c>
      <c r="F7" s="121">
        <v>69.5</v>
      </c>
      <c r="G7" s="121">
        <v>85.7</v>
      </c>
      <c r="H7" s="121">
        <v>95.5</v>
      </c>
      <c r="I7" s="121">
        <v>100.4</v>
      </c>
      <c r="J7" s="121">
        <v>99.4</v>
      </c>
      <c r="K7" s="121">
        <v>99</v>
      </c>
    </row>
    <row r="8" spans="1:11">
      <c r="A8" s="299" t="s">
        <v>304</v>
      </c>
      <c r="B8" s="121">
        <v>57.5</v>
      </c>
      <c r="C8" s="121">
        <v>60.7</v>
      </c>
      <c r="D8" s="121">
        <v>72.7</v>
      </c>
      <c r="E8" s="121">
        <v>78.3</v>
      </c>
      <c r="F8" s="121">
        <v>81</v>
      </c>
      <c r="G8" s="121">
        <v>83.7</v>
      </c>
      <c r="H8" s="121">
        <v>85.6</v>
      </c>
      <c r="I8" s="121">
        <v>86.5</v>
      </c>
      <c r="J8" s="121">
        <v>84.5</v>
      </c>
      <c r="K8" s="121">
        <v>83.2</v>
      </c>
    </row>
    <row r="9" spans="1:11">
      <c r="A9" s="13" t="s">
        <v>308</v>
      </c>
    </row>
    <row r="11" spans="1:11">
      <c r="A11" s="20"/>
    </row>
  </sheetData>
  <phoneticPr fontId="2" type="noConversion"/>
  <pageMargins left="0.75" right="0.75" top="1" bottom="1" header="0.5" footer="0.5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sheetPr codeName="Sheet69"/>
  <dimension ref="A1:J34"/>
  <sheetViews>
    <sheetView showGridLines="0" workbookViewId="0">
      <selection sqref="A1:H1"/>
    </sheetView>
  </sheetViews>
  <sheetFormatPr defaultRowHeight="12.75"/>
  <cols>
    <col min="1" max="1" width="15.140625" customWidth="1"/>
  </cols>
  <sheetData>
    <row r="1" spans="1:10">
      <c r="A1" s="56" t="s">
        <v>667</v>
      </c>
    </row>
    <row r="2" spans="1:10">
      <c r="A2" s="57" t="s">
        <v>668</v>
      </c>
    </row>
    <row r="4" spans="1:10">
      <c r="A4" s="353">
        <v>2016</v>
      </c>
      <c r="B4" s="353" t="s">
        <v>161</v>
      </c>
    </row>
    <row r="5" spans="1:10">
      <c r="A5" s="625" t="s">
        <v>304</v>
      </c>
      <c r="B5" s="626">
        <v>83.2</v>
      </c>
      <c r="C5" s="56"/>
      <c r="D5" s="56"/>
      <c r="E5" s="56"/>
      <c r="F5" s="56"/>
      <c r="G5" s="56"/>
      <c r="H5" s="56"/>
      <c r="I5" s="56"/>
      <c r="J5" s="68"/>
    </row>
    <row r="6" spans="1:10">
      <c r="A6" s="513" t="s">
        <v>36</v>
      </c>
      <c r="B6" s="484">
        <v>9.4</v>
      </c>
      <c r="C6" s="56"/>
      <c r="D6" s="56"/>
      <c r="E6" s="56"/>
      <c r="F6" s="56"/>
      <c r="G6" s="56"/>
      <c r="H6" s="56"/>
      <c r="I6" s="56"/>
      <c r="J6" s="68"/>
    </row>
    <row r="7" spans="1:10">
      <c r="A7" s="513" t="s">
        <v>44</v>
      </c>
      <c r="B7" s="484">
        <v>20.8</v>
      </c>
    </row>
    <row r="8" spans="1:10">
      <c r="A8" s="513" t="s">
        <v>128</v>
      </c>
      <c r="B8" s="484">
        <v>29</v>
      </c>
    </row>
    <row r="9" spans="1:10">
      <c r="A9" s="513" t="s">
        <v>33</v>
      </c>
      <c r="B9" s="484">
        <v>36.799999999999997</v>
      </c>
    </row>
    <row r="10" spans="1:10">
      <c r="A10" s="513" t="s">
        <v>127</v>
      </c>
      <c r="B10" s="484">
        <v>37.6</v>
      </c>
    </row>
    <row r="11" spans="1:10">
      <c r="A11" s="513" t="s">
        <v>34</v>
      </c>
      <c r="B11" s="484">
        <v>37.700000000000003</v>
      </c>
    </row>
    <row r="12" spans="1:10">
      <c r="A12" s="513" t="s">
        <v>43</v>
      </c>
      <c r="B12" s="484">
        <v>40.1</v>
      </c>
    </row>
    <row r="13" spans="1:10">
      <c r="A13" s="513" t="s">
        <v>42</v>
      </c>
      <c r="B13" s="484">
        <v>40.6</v>
      </c>
    </row>
    <row r="14" spans="1:10">
      <c r="A14" s="513" t="s">
        <v>54</v>
      </c>
      <c r="B14" s="484">
        <v>42.2</v>
      </c>
    </row>
    <row r="15" spans="1:10">
      <c r="A15" s="513" t="s">
        <v>52</v>
      </c>
      <c r="B15" s="484">
        <v>51.8</v>
      </c>
    </row>
    <row r="16" spans="1:10">
      <c r="A16" s="513" t="s">
        <v>49</v>
      </c>
      <c r="B16" s="484">
        <v>54.1</v>
      </c>
    </row>
    <row r="17" spans="1:2">
      <c r="A17" s="513" t="s">
        <v>46</v>
      </c>
      <c r="B17" s="484">
        <v>57.6</v>
      </c>
    </row>
    <row r="18" spans="1:2">
      <c r="A18" s="513" t="s">
        <v>47</v>
      </c>
      <c r="B18" s="484">
        <v>61.8</v>
      </c>
    </row>
    <row r="19" spans="1:2">
      <c r="A19" s="513" t="s">
        <v>53</v>
      </c>
      <c r="B19" s="484">
        <v>63.1</v>
      </c>
    </row>
    <row r="20" spans="1:2">
      <c r="A20" s="513" t="s">
        <v>35</v>
      </c>
      <c r="B20" s="484">
        <v>68.099999999999994</v>
      </c>
    </row>
    <row r="21" spans="1:2">
      <c r="A21" s="513" t="s">
        <v>39</v>
      </c>
      <c r="B21" s="484">
        <v>72.8</v>
      </c>
    </row>
    <row r="22" spans="1:2">
      <c r="A22" s="513" t="s">
        <v>45</v>
      </c>
      <c r="B22" s="484">
        <v>73.900000000000006</v>
      </c>
    </row>
    <row r="23" spans="1:2">
      <c r="A23" s="513" t="s">
        <v>51</v>
      </c>
      <c r="B23" s="484">
        <v>78.5</v>
      </c>
    </row>
    <row r="24" spans="1:2">
      <c r="A24" s="513" t="s">
        <v>310</v>
      </c>
      <c r="B24" s="484">
        <v>82.9</v>
      </c>
    </row>
    <row r="25" spans="1:2">
      <c r="A25" s="513" t="s">
        <v>48</v>
      </c>
      <c r="B25" s="484">
        <v>83.6</v>
      </c>
    </row>
    <row r="26" spans="1:2">
      <c r="A26" s="513" t="s">
        <v>55</v>
      </c>
      <c r="B26" s="484">
        <v>88.3</v>
      </c>
    </row>
    <row r="27" spans="1:2">
      <c r="A27" s="513" t="s">
        <v>38</v>
      </c>
      <c r="B27" s="484">
        <v>96.5</v>
      </c>
    </row>
    <row r="28" spans="1:2">
      <c r="A28" s="524" t="s">
        <v>37</v>
      </c>
      <c r="B28" s="525">
        <v>99</v>
      </c>
    </row>
    <row r="29" spans="1:2">
      <c r="A29" s="513" t="s">
        <v>32</v>
      </c>
      <c r="B29" s="484">
        <v>105.7</v>
      </c>
    </row>
    <row r="30" spans="1:2">
      <c r="A30" s="513" t="s">
        <v>41</v>
      </c>
      <c r="B30" s="484">
        <v>107.1</v>
      </c>
    </row>
    <row r="31" spans="1:2">
      <c r="A31" s="524" t="s">
        <v>50</v>
      </c>
      <c r="B31" s="525">
        <v>130.1</v>
      </c>
    </row>
    <row r="32" spans="1:2">
      <c r="A32" s="513" t="s">
        <v>40</v>
      </c>
      <c r="B32" s="484">
        <v>132</v>
      </c>
    </row>
    <row r="33" spans="1:2">
      <c r="A33" s="514" t="s">
        <v>276</v>
      </c>
      <c r="B33" s="246">
        <v>180.8</v>
      </c>
    </row>
    <row r="34" spans="1:2">
      <c r="A34" s="20" t="s">
        <v>308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D47"/>
  <sheetViews>
    <sheetView showGridLines="0" workbookViewId="0">
      <selection sqref="A1:H1"/>
    </sheetView>
  </sheetViews>
  <sheetFormatPr defaultRowHeight="12.75"/>
  <cols>
    <col min="1" max="1" width="16.42578125" customWidth="1"/>
    <col min="252" max="252" width="16.42578125" customWidth="1"/>
  </cols>
  <sheetData>
    <row r="1" spans="1:4">
      <c r="A1" s="47" t="s">
        <v>523</v>
      </c>
    </row>
    <row r="2" spans="1:4">
      <c r="A2" s="59" t="s">
        <v>525</v>
      </c>
      <c r="B2" s="17"/>
      <c r="C2" s="17"/>
      <c r="D2" s="17"/>
    </row>
    <row r="3" spans="1:4">
      <c r="A3" s="58"/>
      <c r="B3" s="405"/>
    </row>
    <row r="4" spans="1:4" ht="14.25">
      <c r="A4" s="302">
        <v>2016</v>
      </c>
      <c r="B4" s="393" t="s">
        <v>379</v>
      </c>
    </row>
    <row r="5" spans="1:4">
      <c r="A5" s="330" t="s">
        <v>304</v>
      </c>
      <c r="B5" s="445">
        <v>18</v>
      </c>
    </row>
    <row r="6" spans="1:4">
      <c r="A6" s="538" t="s">
        <v>51</v>
      </c>
      <c r="B6" s="41">
        <v>38</v>
      </c>
    </row>
    <row r="7" spans="1:4">
      <c r="A7" s="538" t="s">
        <v>310</v>
      </c>
      <c r="B7" s="41">
        <v>37</v>
      </c>
    </row>
    <row r="8" spans="1:4">
      <c r="A8" s="538" t="s">
        <v>128</v>
      </c>
      <c r="B8" s="41">
        <v>34</v>
      </c>
    </row>
    <row r="9" spans="1:4">
      <c r="A9" s="538" t="s">
        <v>52</v>
      </c>
      <c r="B9" s="41">
        <v>30</v>
      </c>
    </row>
    <row r="10" spans="1:4">
      <c r="A10" s="538" t="s">
        <v>41</v>
      </c>
      <c r="B10" s="41">
        <v>29</v>
      </c>
    </row>
    <row r="11" spans="1:4">
      <c r="A11" s="538" t="s">
        <v>276</v>
      </c>
      <c r="B11" s="41">
        <v>27</v>
      </c>
    </row>
    <row r="12" spans="1:4">
      <c r="A12" s="84" t="s">
        <v>37</v>
      </c>
      <c r="B12" s="151">
        <v>27</v>
      </c>
    </row>
    <row r="13" spans="1:4">
      <c r="A13" s="538" t="s">
        <v>44</v>
      </c>
      <c r="B13" s="41">
        <v>27</v>
      </c>
    </row>
    <row r="14" spans="1:4">
      <c r="A14" s="538" t="s">
        <v>127</v>
      </c>
      <c r="B14" s="41">
        <v>23</v>
      </c>
    </row>
    <row r="15" spans="1:4">
      <c r="A15" s="538" t="s">
        <v>45</v>
      </c>
      <c r="B15" s="41">
        <v>21</v>
      </c>
    </row>
    <row r="16" spans="1:4">
      <c r="A16" s="84" t="s">
        <v>50</v>
      </c>
      <c r="B16" s="151">
        <v>21</v>
      </c>
    </row>
    <row r="17" spans="1:2">
      <c r="A17" s="538" t="s">
        <v>49</v>
      </c>
      <c r="B17" s="41">
        <v>20</v>
      </c>
    </row>
    <row r="18" spans="1:2">
      <c r="A18" s="538" t="s">
        <v>40</v>
      </c>
      <c r="B18" s="41">
        <v>19</v>
      </c>
    </row>
    <row r="19" spans="1:2">
      <c r="A19" s="538" t="s">
        <v>36</v>
      </c>
      <c r="B19" s="41">
        <v>18</v>
      </c>
    </row>
    <row r="20" spans="1:2">
      <c r="A20" s="538" t="s">
        <v>48</v>
      </c>
      <c r="B20" s="41">
        <v>15</v>
      </c>
    </row>
    <row r="21" spans="1:2">
      <c r="A21" s="538" t="s">
        <v>35</v>
      </c>
      <c r="B21" s="41">
        <v>15</v>
      </c>
    </row>
    <row r="22" spans="1:2">
      <c r="A22" s="538" t="s">
        <v>33</v>
      </c>
      <c r="B22" s="41">
        <v>14</v>
      </c>
    </row>
    <row r="23" spans="1:2">
      <c r="A23" s="538" t="s">
        <v>53</v>
      </c>
      <c r="B23" s="41">
        <v>14</v>
      </c>
    </row>
    <row r="24" spans="1:2">
      <c r="A24" s="538" t="s">
        <v>32</v>
      </c>
      <c r="B24" s="41">
        <v>13</v>
      </c>
    </row>
    <row r="25" spans="1:2">
      <c r="A25" s="538" t="s">
        <v>38</v>
      </c>
      <c r="B25" s="41">
        <v>13</v>
      </c>
    </row>
    <row r="26" spans="1:2">
      <c r="A26" s="538" t="s">
        <v>39</v>
      </c>
      <c r="B26" s="41">
        <v>13</v>
      </c>
    </row>
    <row r="27" spans="1:2">
      <c r="A27" s="538" t="s">
        <v>46</v>
      </c>
      <c r="B27" s="41">
        <v>13</v>
      </c>
    </row>
    <row r="28" spans="1:2">
      <c r="A28" s="538" t="s">
        <v>47</v>
      </c>
      <c r="B28" s="41">
        <v>13</v>
      </c>
    </row>
    <row r="29" spans="1:2">
      <c r="A29" s="538" t="s">
        <v>54</v>
      </c>
      <c r="B29" s="41">
        <v>13</v>
      </c>
    </row>
    <row r="30" spans="1:2">
      <c r="A30" s="538" t="s">
        <v>43</v>
      </c>
      <c r="B30" s="41">
        <v>12</v>
      </c>
    </row>
    <row r="31" spans="1:2">
      <c r="A31" s="538" t="s">
        <v>42</v>
      </c>
      <c r="B31" s="41">
        <v>12</v>
      </c>
    </row>
    <row r="32" spans="1:2">
      <c r="A32" s="538" t="s">
        <v>55</v>
      </c>
      <c r="B32" s="41">
        <v>9</v>
      </c>
    </row>
    <row r="33" spans="1:4">
      <c r="A33" s="446" t="s">
        <v>34</v>
      </c>
      <c r="B33" s="447">
        <v>8</v>
      </c>
    </row>
    <row r="34" spans="1:4">
      <c r="A34" s="20" t="s">
        <v>308</v>
      </c>
    </row>
    <row r="35" spans="1:4" ht="13.5">
      <c r="A35" s="42" t="s">
        <v>511</v>
      </c>
      <c r="B35" s="17"/>
      <c r="C35" s="45"/>
      <c r="D35" s="17"/>
    </row>
    <row r="36" spans="1:4">
      <c r="A36" s="58"/>
      <c r="B36" s="58"/>
      <c r="C36" s="58"/>
      <c r="D36" s="58"/>
    </row>
    <row r="37" spans="1:4">
      <c r="A37" s="58"/>
      <c r="B37" s="58"/>
    </row>
    <row r="38" spans="1:4">
      <c r="A38" s="58"/>
      <c r="B38" s="58"/>
    </row>
    <row r="39" spans="1:4">
      <c r="A39" s="58"/>
      <c r="B39" s="58"/>
    </row>
    <row r="40" spans="1:4">
      <c r="A40" s="58"/>
      <c r="B40" s="58"/>
    </row>
    <row r="41" spans="1:4">
      <c r="A41" s="58"/>
      <c r="B41" s="58"/>
    </row>
    <row r="42" spans="1:4">
      <c r="A42" s="58"/>
      <c r="B42" s="58"/>
    </row>
    <row r="43" spans="1:4">
      <c r="A43" s="58"/>
      <c r="B43" s="58"/>
    </row>
    <row r="44" spans="1:4">
      <c r="A44" s="58"/>
      <c r="B44" s="58"/>
    </row>
    <row r="45" spans="1:4">
      <c r="A45" s="58"/>
      <c r="B45" s="58"/>
    </row>
    <row r="46" spans="1:4">
      <c r="A46" s="58"/>
      <c r="B46" s="58"/>
    </row>
    <row r="47" spans="1:4">
      <c r="A47" s="58"/>
      <c r="B47" s="58"/>
    </row>
  </sheetData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>
  <sheetPr codeName="Sheet71"/>
  <dimension ref="A1:K12"/>
  <sheetViews>
    <sheetView showGridLines="0" workbookViewId="0">
      <selection sqref="A1:H1"/>
    </sheetView>
  </sheetViews>
  <sheetFormatPr defaultColWidth="10" defaultRowHeight="12.75"/>
  <sheetData>
    <row r="1" spans="1:11">
      <c r="A1" s="56" t="s">
        <v>669</v>
      </c>
    </row>
    <row r="2" spans="1:11">
      <c r="A2" s="57" t="s">
        <v>845</v>
      </c>
    </row>
    <row r="3" spans="1:11">
      <c r="A3" s="57"/>
    </row>
    <row r="4" spans="1:11" s="17" customFormat="1" ht="14.25">
      <c r="A4" s="48"/>
      <c r="B4" s="48"/>
      <c r="C4" s="48"/>
      <c r="D4" s="48"/>
      <c r="E4" s="48"/>
      <c r="F4" s="48"/>
      <c r="G4" s="48"/>
      <c r="H4" s="48"/>
      <c r="I4" s="48"/>
      <c r="J4" s="48"/>
      <c r="K4" s="37" t="s">
        <v>161</v>
      </c>
    </row>
    <row r="5" spans="1:11" s="17" customFormat="1" ht="14.25">
      <c r="A5" s="48"/>
      <c r="B5" s="295">
        <v>2007</v>
      </c>
      <c r="C5" s="295">
        <v>2008</v>
      </c>
      <c r="D5" s="295">
        <v>2009</v>
      </c>
      <c r="E5" s="295">
        <v>2010</v>
      </c>
      <c r="F5" s="295">
        <v>2011</v>
      </c>
      <c r="G5" s="295">
        <v>2012</v>
      </c>
      <c r="H5" s="295">
        <v>2013</v>
      </c>
      <c r="I5" s="295">
        <v>2014</v>
      </c>
      <c r="J5" s="295">
        <v>2015</v>
      </c>
      <c r="K5" s="295">
        <v>2016</v>
      </c>
    </row>
    <row r="6" spans="1:11" s="17" customFormat="1">
      <c r="A6" s="300" t="s">
        <v>59</v>
      </c>
      <c r="B6" s="121">
        <v>-3</v>
      </c>
      <c r="C6" s="121">
        <v>-3.8</v>
      </c>
      <c r="D6" s="121">
        <v>-9.8000000000000007</v>
      </c>
      <c r="E6" s="121">
        <v>-11.2</v>
      </c>
      <c r="F6" s="121">
        <v>-7.4</v>
      </c>
      <c r="G6" s="121">
        <v>-5.7</v>
      </c>
      <c r="H6" s="121">
        <v>-4.8</v>
      </c>
      <c r="I6" s="121">
        <v>-7.2</v>
      </c>
      <c r="J6" s="121">
        <v>-4.4000000000000004</v>
      </c>
      <c r="K6" s="121">
        <v>-2</v>
      </c>
    </row>
    <row r="7" spans="1:11" s="17" customFormat="1">
      <c r="A7" s="301" t="s">
        <v>61</v>
      </c>
      <c r="B7" s="121">
        <v>1.9</v>
      </c>
      <c r="C7" s="121">
        <v>-4.4000000000000004</v>
      </c>
      <c r="D7" s="121">
        <v>-11</v>
      </c>
      <c r="E7" s="121">
        <v>-9.4</v>
      </c>
      <c r="F7" s="121">
        <v>-9.6</v>
      </c>
      <c r="G7" s="121">
        <v>-10.5</v>
      </c>
      <c r="H7" s="121">
        <v>-7</v>
      </c>
      <c r="I7" s="121">
        <v>-6</v>
      </c>
      <c r="J7" s="121">
        <v>-5.3</v>
      </c>
      <c r="K7" s="121">
        <v>-4.5</v>
      </c>
    </row>
    <row r="8" spans="1:11" s="17" customFormat="1">
      <c r="A8" s="300" t="s">
        <v>304</v>
      </c>
      <c r="B8" s="121">
        <v>-0.9</v>
      </c>
      <c r="C8" s="121">
        <v>-2.5</v>
      </c>
      <c r="D8" s="121">
        <v>-6.6</v>
      </c>
      <c r="E8" s="121">
        <v>-6.4</v>
      </c>
      <c r="F8" s="121">
        <v>-4.5999999999999996</v>
      </c>
      <c r="G8" s="121">
        <v>-4.2</v>
      </c>
      <c r="H8" s="121">
        <v>-3.3</v>
      </c>
      <c r="I8" s="121">
        <v>-3</v>
      </c>
      <c r="J8" s="121">
        <v>-2.4</v>
      </c>
      <c r="K8" s="121">
        <v>-1.7</v>
      </c>
    </row>
    <row r="9" spans="1:11" s="17" customFormat="1">
      <c r="A9" s="13" t="s">
        <v>308</v>
      </c>
      <c r="B9" s="68"/>
      <c r="C9" s="68"/>
      <c r="D9" s="68"/>
      <c r="E9" s="68"/>
      <c r="F9" s="68"/>
      <c r="G9" s="68"/>
      <c r="H9" s="68"/>
      <c r="I9" s="68"/>
      <c r="J9" s="68"/>
      <c r="K9" s="68"/>
    </row>
    <row r="11" spans="1:11">
      <c r="I11" s="17"/>
    </row>
    <row r="12" spans="1:11">
      <c r="I12" s="17"/>
    </row>
  </sheetData>
  <phoneticPr fontId="2" type="noConversion"/>
  <pageMargins left="0.75" right="0.75" top="1" bottom="1" header="0.5" footer="0.5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sheetPr codeName="Sheet72"/>
  <dimension ref="A1:K9"/>
  <sheetViews>
    <sheetView showGridLines="0" workbookViewId="0">
      <selection sqref="A1:H1"/>
    </sheetView>
  </sheetViews>
  <sheetFormatPr defaultRowHeight="12.75"/>
  <sheetData>
    <row r="1" spans="1:11">
      <c r="A1" s="23" t="s">
        <v>670</v>
      </c>
      <c r="B1" s="23"/>
      <c r="C1" s="23"/>
      <c r="D1" s="23"/>
      <c r="E1" s="23"/>
      <c r="F1" s="23"/>
    </row>
    <row r="2" spans="1:11" s="17" customFormat="1">
      <c r="A2" s="53" t="s">
        <v>846</v>
      </c>
      <c r="B2" s="23"/>
      <c r="C2" s="23"/>
      <c r="D2" s="23"/>
      <c r="E2" s="23"/>
      <c r="F2" s="23"/>
    </row>
    <row r="3" spans="1:11" s="17" customFormat="1">
      <c r="A3" s="53"/>
      <c r="B3" s="45"/>
      <c r="D3" s="45"/>
    </row>
    <row r="4" spans="1:11" s="17" customFormat="1">
      <c r="K4" s="37" t="s">
        <v>23</v>
      </c>
    </row>
    <row r="5" spans="1:11" s="17" customFormat="1" ht="18" customHeight="1">
      <c r="A5" s="433"/>
      <c r="B5" s="302" t="s">
        <v>159</v>
      </c>
      <c r="C5" s="302" t="s">
        <v>160</v>
      </c>
      <c r="D5" s="302" t="s">
        <v>192</v>
      </c>
      <c r="E5" s="302" t="s">
        <v>194</v>
      </c>
      <c r="F5" s="302" t="s">
        <v>263</v>
      </c>
      <c r="G5" s="302">
        <v>2012</v>
      </c>
      <c r="H5" s="302">
        <v>2013</v>
      </c>
      <c r="I5" s="302">
        <v>2014</v>
      </c>
      <c r="J5" s="302">
        <v>2015</v>
      </c>
      <c r="K5" s="302">
        <v>2016</v>
      </c>
    </row>
    <row r="6" spans="1:11" s="17" customFormat="1" ht="18" customHeight="1">
      <c r="A6" s="303" t="s">
        <v>59</v>
      </c>
      <c r="B6" s="292">
        <v>77.099999999999994</v>
      </c>
      <c r="C6" s="292">
        <v>74.5</v>
      </c>
      <c r="D6" s="292">
        <v>75.400000000000006</v>
      </c>
      <c r="E6" s="292">
        <v>75.400000000000006</v>
      </c>
      <c r="F6" s="292">
        <v>74.5</v>
      </c>
      <c r="G6" s="292">
        <v>71.099999999999994</v>
      </c>
      <c r="H6" s="292">
        <v>70.3</v>
      </c>
      <c r="I6" s="292">
        <v>70.8</v>
      </c>
      <c r="J6" s="292">
        <v>72.7</v>
      </c>
      <c r="K6" s="121">
        <v>75.099999999999994</v>
      </c>
    </row>
    <row r="7" spans="1:11" s="17" customFormat="1" ht="18" customHeight="1">
      <c r="A7" s="304" t="s">
        <v>61</v>
      </c>
      <c r="B7" s="292">
        <v>70.900000000000006</v>
      </c>
      <c r="C7" s="292">
        <v>69.7</v>
      </c>
      <c r="D7" s="292">
        <v>69.900000000000006</v>
      </c>
      <c r="E7" s="292">
        <v>68.8</v>
      </c>
      <c r="F7" s="292">
        <v>66.7</v>
      </c>
      <c r="G7" s="292">
        <v>63.7</v>
      </c>
      <c r="H7" s="292">
        <v>62.9</v>
      </c>
      <c r="I7" s="292">
        <v>63.8</v>
      </c>
      <c r="J7" s="292">
        <v>65.099999999999994</v>
      </c>
      <c r="K7" s="121">
        <v>66.8</v>
      </c>
    </row>
    <row r="8" spans="1:11" s="17" customFormat="1">
      <c r="A8" s="20" t="s">
        <v>308</v>
      </c>
      <c r="B8" s="45"/>
    </row>
    <row r="9" spans="1:11" s="17" customFormat="1"/>
  </sheetData>
  <phoneticPr fontId="2" type="noConversion"/>
  <pageMargins left="0.75" right="0.75" top="1" bottom="1" header="0.5" footer="0.5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sheetPr codeName="Sheet73"/>
  <dimension ref="A1:K8"/>
  <sheetViews>
    <sheetView showGridLines="0" workbookViewId="0">
      <selection sqref="A1:H1"/>
    </sheetView>
  </sheetViews>
  <sheetFormatPr defaultRowHeight="12.75"/>
  <cols>
    <col min="1" max="16384" width="9.140625" style="17"/>
  </cols>
  <sheetData>
    <row r="1" spans="1:11">
      <c r="A1" s="23" t="s">
        <v>671</v>
      </c>
      <c r="B1" s="23"/>
      <c r="C1" s="23"/>
      <c r="D1" s="23"/>
      <c r="E1" s="23"/>
      <c r="F1" s="23"/>
      <c r="G1" s="23"/>
      <c r="H1" s="23"/>
      <c r="I1" s="23"/>
      <c r="J1" s="23"/>
      <c r="K1" s="68"/>
    </row>
    <row r="2" spans="1:11">
      <c r="A2" s="53" t="s">
        <v>674</v>
      </c>
      <c r="B2" s="23"/>
      <c r="C2" s="23"/>
      <c r="D2" s="23"/>
      <c r="E2" s="23"/>
      <c r="F2" s="23"/>
      <c r="G2" s="23"/>
      <c r="H2" s="23"/>
      <c r="I2" s="23"/>
      <c r="J2" s="23"/>
      <c r="K2" s="68"/>
    </row>
    <row r="3" spans="1:11">
      <c r="A3" s="53"/>
      <c r="B3" s="23"/>
      <c r="C3" s="23"/>
      <c r="D3" s="23"/>
      <c r="E3" s="23"/>
      <c r="F3" s="23"/>
      <c r="G3" s="23"/>
      <c r="H3" s="23"/>
      <c r="I3" s="23"/>
      <c r="J3" s="23"/>
      <c r="K3" s="68"/>
    </row>
    <row r="4" spans="1:11">
      <c r="K4" s="37" t="s">
        <v>23</v>
      </c>
    </row>
    <row r="5" spans="1:11">
      <c r="A5" s="401"/>
      <c r="B5" s="306">
        <v>2007</v>
      </c>
      <c r="C5" s="305">
        <v>2008</v>
      </c>
      <c r="D5" s="305">
        <v>2009</v>
      </c>
      <c r="E5" s="305">
        <v>2010</v>
      </c>
      <c r="F5" s="305">
        <v>2011</v>
      </c>
      <c r="G5" s="305">
        <v>2012</v>
      </c>
      <c r="H5" s="305">
        <v>2013</v>
      </c>
      <c r="I5" s="305">
        <v>2014</v>
      </c>
      <c r="J5" s="305">
        <v>2015</v>
      </c>
      <c r="K5" s="305">
        <v>2016</v>
      </c>
    </row>
    <row r="6" spans="1:11">
      <c r="A6" s="402" t="s">
        <v>59</v>
      </c>
      <c r="B6" s="121">
        <v>76.599999999999994</v>
      </c>
      <c r="C6" s="121">
        <v>74.8</v>
      </c>
      <c r="D6" s="121">
        <v>78.599999999999994</v>
      </c>
      <c r="E6" s="121">
        <v>76.400000000000006</v>
      </c>
      <c r="F6" s="121">
        <v>73.3</v>
      </c>
      <c r="G6" s="121">
        <v>71.5</v>
      </c>
      <c r="H6" s="121">
        <v>72</v>
      </c>
      <c r="I6" s="121">
        <v>74.8</v>
      </c>
      <c r="J6" s="121">
        <v>76.5</v>
      </c>
      <c r="K6" s="121">
        <v>77.8</v>
      </c>
    </row>
    <row r="7" spans="1:11">
      <c r="A7" s="307" t="s">
        <v>61</v>
      </c>
      <c r="B7" s="121">
        <v>63</v>
      </c>
      <c r="C7" s="121">
        <v>59.3</v>
      </c>
      <c r="D7" s="121">
        <v>62.4</v>
      </c>
      <c r="E7" s="121">
        <v>59</v>
      </c>
      <c r="F7" s="121">
        <v>56.9</v>
      </c>
      <c r="G7" s="121">
        <v>54.2</v>
      </c>
      <c r="H7" s="121">
        <v>55.3</v>
      </c>
      <c r="I7" s="121">
        <v>57.3</v>
      </c>
      <c r="J7" s="121">
        <v>60.7</v>
      </c>
      <c r="K7" s="121">
        <v>61.8</v>
      </c>
    </row>
    <row r="8" spans="1:11">
      <c r="A8" s="19" t="s">
        <v>308</v>
      </c>
      <c r="B8" s="45"/>
    </row>
  </sheetData>
  <phoneticPr fontId="2" type="noConversion"/>
  <pageMargins left="0.75" right="0.75" top="1" bottom="1" header="0.5" footer="0.5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sheetPr codeName="Sheet74"/>
  <dimension ref="A1:N32"/>
  <sheetViews>
    <sheetView showGridLines="0" workbookViewId="0">
      <selection sqref="A1:H1"/>
    </sheetView>
  </sheetViews>
  <sheetFormatPr defaultRowHeight="12.75"/>
  <cols>
    <col min="2" max="2" width="25.7109375" customWidth="1"/>
    <col min="3" max="3" width="17.5703125" style="17" customWidth="1"/>
    <col min="4" max="4" width="3.5703125" style="17" customWidth="1"/>
    <col min="5" max="5" width="6.140625" style="17" customWidth="1"/>
    <col min="6" max="6" width="32.28515625" style="17" bestFit="1" customWidth="1"/>
    <col min="7" max="7" width="18.140625" style="676" customWidth="1"/>
    <col min="8" max="8" width="4.5703125" customWidth="1"/>
    <col min="9" max="9" width="14.5703125" customWidth="1"/>
    <col min="10" max="10" width="12.42578125" customWidth="1"/>
    <col min="12" max="12" width="12.85546875" customWidth="1"/>
    <col min="13" max="13" width="10.140625" bestFit="1" customWidth="1"/>
  </cols>
  <sheetData>
    <row r="1" spans="1:14">
      <c r="A1" s="16" t="s">
        <v>672</v>
      </c>
      <c r="B1" s="308"/>
      <c r="C1" s="93"/>
      <c r="D1" s="93"/>
      <c r="E1" s="93"/>
      <c r="F1" s="93"/>
      <c r="G1" s="674"/>
    </row>
    <row r="2" spans="1:14">
      <c r="A2" s="77" t="s">
        <v>847</v>
      </c>
      <c r="B2" s="308"/>
      <c r="C2" s="93"/>
      <c r="D2" s="93"/>
      <c r="E2" s="93"/>
      <c r="F2" s="93"/>
      <c r="G2" s="675"/>
    </row>
    <row r="4" spans="1:14">
      <c r="A4" s="741" t="s">
        <v>59</v>
      </c>
      <c r="B4" s="742"/>
      <c r="C4" s="742"/>
      <c r="D4" s="742"/>
      <c r="E4" s="742"/>
      <c r="F4" s="742"/>
      <c r="G4" s="743"/>
    </row>
    <row r="5" spans="1:14">
      <c r="A5" s="744" t="s">
        <v>166</v>
      </c>
      <c r="B5" s="745"/>
      <c r="C5" s="673"/>
      <c r="D5" s="673"/>
      <c r="E5" s="746" t="s">
        <v>167</v>
      </c>
      <c r="F5" s="746"/>
      <c r="G5" s="677"/>
      <c r="H5" s="747" t="s">
        <v>848</v>
      </c>
      <c r="I5" s="747"/>
      <c r="J5" s="747"/>
      <c r="L5" s="747" t="s">
        <v>849</v>
      </c>
      <c r="M5" s="747"/>
    </row>
    <row r="6" spans="1:14">
      <c r="A6" s="738" t="s">
        <v>850</v>
      </c>
      <c r="B6" s="739"/>
      <c r="C6" s="627" t="s">
        <v>851</v>
      </c>
      <c r="D6" s="666"/>
      <c r="E6" s="740" t="s">
        <v>852</v>
      </c>
      <c r="F6" s="740"/>
      <c r="G6" s="667" t="s">
        <v>851</v>
      </c>
      <c r="H6" s="678"/>
      <c r="I6" s="27"/>
      <c r="J6" s="679" t="s">
        <v>853</v>
      </c>
      <c r="M6" s="679" t="s">
        <v>853</v>
      </c>
      <c r="N6" s="27"/>
    </row>
    <row r="7" spans="1:14">
      <c r="A7" s="309" t="s">
        <v>233</v>
      </c>
      <c r="B7" s="310" t="s">
        <v>213</v>
      </c>
      <c r="C7" s="628">
        <v>12938292.757999999</v>
      </c>
      <c r="D7" s="209"/>
      <c r="E7" s="205" t="s">
        <v>233</v>
      </c>
      <c r="F7" s="680" t="s">
        <v>213</v>
      </c>
      <c r="G7" s="629">
        <v>20175985.598999999</v>
      </c>
      <c r="H7">
        <v>1</v>
      </c>
      <c r="I7" s="681" t="s">
        <v>854</v>
      </c>
      <c r="J7" s="682">
        <v>12938292.757999999</v>
      </c>
      <c r="K7">
        <v>1</v>
      </c>
      <c r="L7" s="681" t="s">
        <v>854</v>
      </c>
      <c r="M7" s="682">
        <v>20175985.598999999</v>
      </c>
      <c r="N7" s="346"/>
    </row>
    <row r="8" spans="1:14">
      <c r="A8" s="312" t="s">
        <v>234</v>
      </c>
      <c r="B8" s="313" t="s">
        <v>214</v>
      </c>
      <c r="C8" s="630">
        <v>6318429.7699999996</v>
      </c>
      <c r="D8" s="209"/>
      <c r="E8" s="205" t="s">
        <v>234</v>
      </c>
      <c r="F8" s="143" t="s">
        <v>855</v>
      </c>
      <c r="G8" s="631">
        <v>8223858.2599999998</v>
      </c>
      <c r="H8">
        <v>2</v>
      </c>
      <c r="I8" s="681" t="s">
        <v>856</v>
      </c>
      <c r="J8" s="682">
        <v>6318429.7699999996</v>
      </c>
      <c r="K8">
        <v>2</v>
      </c>
      <c r="L8" s="681" t="s">
        <v>857</v>
      </c>
      <c r="M8" s="682">
        <v>8223858.2599999998</v>
      </c>
      <c r="N8" s="346"/>
    </row>
    <row r="9" spans="1:14">
      <c r="A9" s="312" t="s">
        <v>235</v>
      </c>
      <c r="B9" s="157" t="s">
        <v>855</v>
      </c>
      <c r="C9" s="630">
        <v>5836071.8320000004</v>
      </c>
      <c r="D9" s="209"/>
      <c r="E9" s="205" t="s">
        <v>235</v>
      </c>
      <c r="F9" s="143" t="s">
        <v>214</v>
      </c>
      <c r="G9" s="631">
        <v>4730112.8140000002</v>
      </c>
      <c r="H9">
        <v>3</v>
      </c>
      <c r="I9" s="681" t="s">
        <v>857</v>
      </c>
      <c r="J9" s="682">
        <v>5836071.8320000004</v>
      </c>
      <c r="K9">
        <v>3</v>
      </c>
      <c r="L9" s="681" t="s">
        <v>856</v>
      </c>
      <c r="M9" s="682">
        <v>4730112.8140000002</v>
      </c>
      <c r="N9" s="346"/>
    </row>
    <row r="10" spans="1:14">
      <c r="A10" s="312" t="s">
        <v>236</v>
      </c>
      <c r="B10" s="313" t="s">
        <v>60</v>
      </c>
      <c r="C10" s="630">
        <v>3531111.1850000001</v>
      </c>
      <c r="D10" s="209"/>
      <c r="E10" s="205" t="s">
        <v>236</v>
      </c>
      <c r="F10" s="143" t="s">
        <v>215</v>
      </c>
      <c r="G10" s="631">
        <v>3358143.855</v>
      </c>
      <c r="H10">
        <v>4</v>
      </c>
      <c r="I10" s="681" t="s">
        <v>858</v>
      </c>
      <c r="J10" s="682">
        <v>3531111.1850000001</v>
      </c>
      <c r="K10">
        <v>4</v>
      </c>
      <c r="L10" s="681" t="s">
        <v>859</v>
      </c>
      <c r="M10" s="682">
        <v>3358143.855</v>
      </c>
      <c r="N10" s="346"/>
    </row>
    <row r="11" spans="1:14">
      <c r="A11" s="312" t="s">
        <v>237</v>
      </c>
      <c r="B11" s="313" t="s">
        <v>196</v>
      </c>
      <c r="C11" s="630">
        <v>2465194.557</v>
      </c>
      <c r="D11" s="209"/>
      <c r="E11" s="205" t="s">
        <v>237</v>
      </c>
      <c r="F11" s="143" t="s">
        <v>218</v>
      </c>
      <c r="G11" s="631">
        <v>3122251.5860000001</v>
      </c>
      <c r="H11">
        <v>5</v>
      </c>
      <c r="I11" s="681" t="s">
        <v>860</v>
      </c>
      <c r="J11" s="682">
        <v>2465194.557</v>
      </c>
      <c r="K11">
        <v>5</v>
      </c>
      <c r="L11" s="681" t="s">
        <v>861</v>
      </c>
      <c r="M11" s="682">
        <v>3122251.5860000001</v>
      </c>
      <c r="N11" s="346"/>
    </row>
    <row r="12" spans="1:14">
      <c r="A12" s="312" t="s">
        <v>238</v>
      </c>
      <c r="B12" s="313" t="s">
        <v>218</v>
      </c>
      <c r="C12" s="630">
        <v>1874076.628</v>
      </c>
      <c r="D12" s="209"/>
      <c r="E12" s="205" t="s">
        <v>238</v>
      </c>
      <c r="F12" s="143" t="s">
        <v>60</v>
      </c>
      <c r="G12" s="631">
        <v>1877746.2109999999</v>
      </c>
      <c r="H12">
        <v>6</v>
      </c>
      <c r="I12" s="681" t="s">
        <v>861</v>
      </c>
      <c r="J12" s="682">
        <v>1874076.628</v>
      </c>
      <c r="K12">
        <v>6</v>
      </c>
      <c r="L12" s="681" t="s">
        <v>858</v>
      </c>
      <c r="M12" s="682">
        <v>1877746.2109999999</v>
      </c>
      <c r="N12" s="346"/>
    </row>
    <row r="13" spans="1:14">
      <c r="A13" s="312" t="s">
        <v>239</v>
      </c>
      <c r="B13" s="313" t="s">
        <v>215</v>
      </c>
      <c r="C13" s="630">
        <v>1726132.8859999999</v>
      </c>
      <c r="D13" s="209"/>
      <c r="E13" s="205" t="s">
        <v>239</v>
      </c>
      <c r="F13" s="143" t="s">
        <v>172</v>
      </c>
      <c r="G13" s="631">
        <v>1819469.844</v>
      </c>
      <c r="H13">
        <v>7</v>
      </c>
      <c r="I13" s="681" t="s">
        <v>859</v>
      </c>
      <c r="J13" s="682">
        <v>1726132.8859999999</v>
      </c>
      <c r="K13">
        <v>7</v>
      </c>
      <c r="L13" s="681" t="s">
        <v>862</v>
      </c>
      <c r="M13" s="682">
        <v>1819469.844</v>
      </c>
      <c r="N13" s="346"/>
    </row>
    <row r="14" spans="1:14">
      <c r="A14" s="312" t="s">
        <v>240</v>
      </c>
      <c r="B14" s="313" t="s">
        <v>174</v>
      </c>
      <c r="C14" s="630">
        <v>1501706.409</v>
      </c>
      <c r="D14" s="149"/>
      <c r="E14" s="205" t="s">
        <v>240</v>
      </c>
      <c r="F14" s="143" t="s">
        <v>27</v>
      </c>
      <c r="G14" s="631">
        <v>1724253.2309999999</v>
      </c>
      <c r="H14">
        <v>8</v>
      </c>
      <c r="I14" s="681" t="s">
        <v>863</v>
      </c>
      <c r="J14" s="682">
        <v>1501706.409</v>
      </c>
      <c r="K14">
        <v>8</v>
      </c>
      <c r="L14" s="681" t="s">
        <v>864</v>
      </c>
      <c r="M14" s="682">
        <v>1724253.2309999999</v>
      </c>
      <c r="N14" s="346"/>
    </row>
    <row r="15" spans="1:14">
      <c r="A15" s="312" t="s">
        <v>241</v>
      </c>
      <c r="B15" s="313" t="s">
        <v>27</v>
      </c>
      <c r="C15" s="630">
        <v>1216089.5660000001</v>
      </c>
      <c r="D15" s="149"/>
      <c r="E15" s="205" t="s">
        <v>241</v>
      </c>
      <c r="F15" s="143" t="s">
        <v>865</v>
      </c>
      <c r="G15" s="631">
        <v>1187049.1529999999</v>
      </c>
      <c r="H15">
        <v>9</v>
      </c>
      <c r="I15" s="681" t="s">
        <v>864</v>
      </c>
      <c r="J15" s="682">
        <v>1216089.5660000001</v>
      </c>
      <c r="K15">
        <v>9</v>
      </c>
      <c r="L15" s="681" t="s">
        <v>866</v>
      </c>
      <c r="M15" s="682">
        <v>1187049.1529999999</v>
      </c>
      <c r="N15" s="346"/>
    </row>
    <row r="16" spans="1:14">
      <c r="A16" s="314" t="s">
        <v>242</v>
      </c>
      <c r="B16" s="315" t="s">
        <v>172</v>
      </c>
      <c r="C16" s="632">
        <v>711907.45499999996</v>
      </c>
      <c r="D16" s="210"/>
      <c r="E16" s="211" t="s">
        <v>242</v>
      </c>
      <c r="F16" s="633" t="s">
        <v>175</v>
      </c>
      <c r="G16" s="634">
        <v>1054433.3259999999</v>
      </c>
      <c r="H16">
        <v>10</v>
      </c>
      <c r="I16" s="681" t="s">
        <v>867</v>
      </c>
      <c r="J16" s="682">
        <v>711907.45499999996</v>
      </c>
      <c r="K16">
        <v>10</v>
      </c>
      <c r="L16" s="681" t="s">
        <v>868</v>
      </c>
      <c r="M16" s="682">
        <v>1054433.3259999999</v>
      </c>
      <c r="N16" s="346"/>
    </row>
    <row r="17" spans="1:14">
      <c r="D17" s="149"/>
    </row>
    <row r="18" spans="1:14">
      <c r="A18" s="748" t="s">
        <v>61</v>
      </c>
      <c r="B18" s="749"/>
      <c r="C18" s="749"/>
      <c r="D18" s="749"/>
      <c r="E18" s="749"/>
      <c r="F18" s="749"/>
      <c r="G18" s="750"/>
    </row>
    <row r="19" spans="1:14">
      <c r="A19" s="744" t="s">
        <v>166</v>
      </c>
      <c r="B19" s="745"/>
      <c r="C19" s="672"/>
      <c r="D19" s="672"/>
      <c r="E19" s="746" t="s">
        <v>167</v>
      </c>
      <c r="F19" s="746"/>
      <c r="G19" s="677"/>
      <c r="H19" s="747" t="s">
        <v>869</v>
      </c>
      <c r="I19" s="747"/>
      <c r="J19" s="747"/>
      <c r="L19" s="747" t="s">
        <v>870</v>
      </c>
      <c r="M19" s="747"/>
      <c r="N19" s="747"/>
    </row>
    <row r="20" spans="1:14" ht="14.25" customHeight="1">
      <c r="A20" s="738" t="s">
        <v>850</v>
      </c>
      <c r="B20" s="739"/>
      <c r="C20" s="627" t="s">
        <v>851</v>
      </c>
      <c r="D20" s="666"/>
      <c r="E20" s="740" t="s">
        <v>852</v>
      </c>
      <c r="F20" s="740"/>
      <c r="G20" s="667" t="s">
        <v>851</v>
      </c>
      <c r="J20" s="679" t="s">
        <v>853</v>
      </c>
      <c r="M20" s="679" t="s">
        <v>853</v>
      </c>
    </row>
    <row r="21" spans="1:14">
      <c r="A21" s="309" t="s">
        <v>233</v>
      </c>
      <c r="B21" s="313" t="s">
        <v>871</v>
      </c>
      <c r="C21" s="628">
        <v>40156743.314000003</v>
      </c>
      <c r="D21" s="209"/>
      <c r="E21" s="205" t="s">
        <v>233</v>
      </c>
      <c r="F21" s="680" t="s">
        <v>872</v>
      </c>
      <c r="G21" s="629">
        <v>41242305.256999999</v>
      </c>
      <c r="H21">
        <v>1</v>
      </c>
      <c r="I21" s="681" t="s">
        <v>856</v>
      </c>
      <c r="J21" s="431">
        <v>40156743.314000003</v>
      </c>
      <c r="K21">
        <v>1</v>
      </c>
      <c r="L21" s="681" t="s">
        <v>857</v>
      </c>
      <c r="M21">
        <v>41242305.256999999</v>
      </c>
      <c r="N21" s="346"/>
    </row>
    <row r="22" spans="1:14">
      <c r="A22" s="312" t="s">
        <v>234</v>
      </c>
      <c r="B22" s="313" t="s">
        <v>855</v>
      </c>
      <c r="C22" s="630">
        <v>30098558.984999999</v>
      </c>
      <c r="D22" s="209"/>
      <c r="E22" s="205" t="s">
        <v>234</v>
      </c>
      <c r="F22" s="143" t="s">
        <v>214</v>
      </c>
      <c r="G22" s="631">
        <v>34334295.583999999</v>
      </c>
      <c r="H22">
        <v>2</v>
      </c>
      <c r="I22" s="681" t="s">
        <v>857</v>
      </c>
      <c r="J22" s="431">
        <v>30098558.984999999</v>
      </c>
      <c r="K22">
        <v>2</v>
      </c>
      <c r="L22" s="681" t="s">
        <v>856</v>
      </c>
      <c r="M22">
        <v>34334295.583999999</v>
      </c>
      <c r="N22" s="346"/>
    </row>
    <row r="23" spans="1:14">
      <c r="A23" s="312" t="s">
        <v>235</v>
      </c>
      <c r="B23" s="157" t="s">
        <v>60</v>
      </c>
      <c r="C23" s="630">
        <v>20644105</v>
      </c>
      <c r="D23" s="209"/>
      <c r="E23" s="205" t="s">
        <v>235</v>
      </c>
      <c r="F23" s="143" t="s">
        <v>172</v>
      </c>
      <c r="G23" s="631">
        <v>19914460.101</v>
      </c>
      <c r="H23">
        <v>3</v>
      </c>
      <c r="I23" s="681" t="s">
        <v>858</v>
      </c>
      <c r="J23" s="431">
        <v>20644105</v>
      </c>
      <c r="K23">
        <v>3</v>
      </c>
      <c r="L23" s="681" t="s">
        <v>862</v>
      </c>
      <c r="M23">
        <v>19914460.101</v>
      </c>
      <c r="N23" s="346"/>
    </row>
    <row r="24" spans="1:14">
      <c r="A24" s="312" t="s">
        <v>236</v>
      </c>
      <c r="B24" s="313" t="s">
        <v>873</v>
      </c>
      <c r="C24" s="630">
        <v>20310151.986000001</v>
      </c>
      <c r="D24" s="209"/>
      <c r="E24" s="205" t="s">
        <v>236</v>
      </c>
      <c r="F24" s="143" t="s">
        <v>873</v>
      </c>
      <c r="G24" s="631">
        <v>18887052.881000001</v>
      </c>
      <c r="H24">
        <v>4</v>
      </c>
      <c r="I24" s="681" t="s">
        <v>859</v>
      </c>
      <c r="J24" s="431">
        <v>20310151.986000001</v>
      </c>
      <c r="K24">
        <v>4</v>
      </c>
      <c r="L24" s="681" t="s">
        <v>859</v>
      </c>
      <c r="M24">
        <v>18887052.881000001</v>
      </c>
      <c r="N24" s="346"/>
    </row>
    <row r="25" spans="1:14">
      <c r="A25" s="312" t="s">
        <v>237</v>
      </c>
      <c r="B25" s="157" t="s">
        <v>59</v>
      </c>
      <c r="C25" s="630">
        <v>18164373.085000001</v>
      </c>
      <c r="D25" s="209"/>
      <c r="E25" s="205" t="s">
        <v>237</v>
      </c>
      <c r="F25" s="143" t="s">
        <v>218</v>
      </c>
      <c r="G25" s="631">
        <v>14569835.786</v>
      </c>
      <c r="H25">
        <v>5</v>
      </c>
      <c r="I25" s="681" t="s">
        <v>874</v>
      </c>
      <c r="J25" s="431">
        <v>18164373.085000001</v>
      </c>
      <c r="K25">
        <v>5</v>
      </c>
      <c r="L25" s="681" t="s">
        <v>861</v>
      </c>
      <c r="M25">
        <v>14569835.786</v>
      </c>
      <c r="N25" s="346"/>
    </row>
    <row r="26" spans="1:14">
      <c r="A26" s="312" t="s">
        <v>238</v>
      </c>
      <c r="B26" s="313" t="s">
        <v>196</v>
      </c>
      <c r="C26" s="630">
        <v>11363971.582</v>
      </c>
      <c r="D26" s="209"/>
      <c r="E26" s="205" t="s">
        <v>238</v>
      </c>
      <c r="F26" s="143" t="s">
        <v>60</v>
      </c>
      <c r="G26" s="631">
        <v>12337287.463</v>
      </c>
      <c r="H26">
        <v>6</v>
      </c>
      <c r="I26" s="681" t="s">
        <v>860</v>
      </c>
      <c r="J26" s="431">
        <v>11363971.582</v>
      </c>
      <c r="K26">
        <v>6</v>
      </c>
      <c r="L26" s="681" t="s">
        <v>858</v>
      </c>
      <c r="M26">
        <v>12337287.463</v>
      </c>
      <c r="N26" s="346"/>
    </row>
    <row r="27" spans="1:14">
      <c r="A27" s="312" t="s">
        <v>239</v>
      </c>
      <c r="B27" s="313" t="s">
        <v>27</v>
      </c>
      <c r="C27" s="630">
        <v>8348711.9529999997</v>
      </c>
      <c r="D27" s="99"/>
      <c r="E27" s="205" t="s">
        <v>239</v>
      </c>
      <c r="F27" s="143" t="s">
        <v>59</v>
      </c>
      <c r="G27" s="631">
        <v>11299512.57</v>
      </c>
      <c r="H27">
        <v>7</v>
      </c>
      <c r="I27" s="681" t="s">
        <v>864</v>
      </c>
      <c r="J27" s="431">
        <v>8348711.9529999997</v>
      </c>
      <c r="K27">
        <v>7</v>
      </c>
      <c r="L27" s="681" t="s">
        <v>874</v>
      </c>
      <c r="M27">
        <v>11299512.57</v>
      </c>
      <c r="N27" s="346"/>
    </row>
    <row r="28" spans="1:14">
      <c r="A28" s="312" t="s">
        <v>240</v>
      </c>
      <c r="B28" s="313" t="s">
        <v>218</v>
      </c>
      <c r="C28" s="630">
        <v>8266430.9680000003</v>
      </c>
      <c r="D28" s="99"/>
      <c r="E28" s="205" t="s">
        <v>240</v>
      </c>
      <c r="F28" s="683" t="s">
        <v>196</v>
      </c>
      <c r="G28" s="631">
        <v>10647356.012</v>
      </c>
      <c r="H28">
        <v>8</v>
      </c>
      <c r="I28" s="681" t="s">
        <v>861</v>
      </c>
      <c r="J28" s="431">
        <v>8266430.9680000003</v>
      </c>
      <c r="K28">
        <v>8</v>
      </c>
      <c r="L28" s="681" t="s">
        <v>860</v>
      </c>
      <c r="M28">
        <v>10647356.012</v>
      </c>
      <c r="N28" s="346"/>
    </row>
    <row r="29" spans="1:14">
      <c r="A29" s="312" t="s">
        <v>241</v>
      </c>
      <c r="B29" s="313" t="s">
        <v>875</v>
      </c>
      <c r="C29" s="630">
        <v>7101867.7709999997</v>
      </c>
      <c r="D29" s="99"/>
      <c r="E29" s="205" t="s">
        <v>241</v>
      </c>
      <c r="F29" s="683" t="s">
        <v>27</v>
      </c>
      <c r="G29" s="631">
        <v>9521955.1439999994</v>
      </c>
      <c r="H29">
        <v>9</v>
      </c>
      <c r="I29" s="681" t="s">
        <v>867</v>
      </c>
      <c r="J29" s="431">
        <v>7101867.7709999997</v>
      </c>
      <c r="K29">
        <v>9</v>
      </c>
      <c r="L29" s="681" t="s">
        <v>864</v>
      </c>
      <c r="M29">
        <v>9521955.1439999994</v>
      </c>
      <c r="N29" s="346"/>
    </row>
    <row r="30" spans="1:14">
      <c r="A30" s="314" t="s">
        <v>242</v>
      </c>
      <c r="B30" s="434" t="s">
        <v>876</v>
      </c>
      <c r="C30" s="632">
        <v>5178335.7759999996</v>
      </c>
      <c r="D30" s="100"/>
      <c r="E30" s="211" t="s">
        <v>242</v>
      </c>
      <c r="F30" s="315" t="s">
        <v>875</v>
      </c>
      <c r="G30" s="634">
        <v>5577431.8590000002</v>
      </c>
      <c r="H30">
        <v>10</v>
      </c>
      <c r="I30" s="681" t="s">
        <v>877</v>
      </c>
      <c r="J30" s="431">
        <v>5178335.7759999996</v>
      </c>
      <c r="K30">
        <v>10</v>
      </c>
      <c r="L30" s="681" t="s">
        <v>867</v>
      </c>
      <c r="M30">
        <v>5577431.8590000002</v>
      </c>
      <c r="N30" s="346"/>
    </row>
    <row r="31" spans="1:14">
      <c r="A31" s="684" t="s">
        <v>362</v>
      </c>
      <c r="B31" s="88"/>
      <c r="C31" s="68"/>
      <c r="D31" s="68"/>
      <c r="E31" s="68"/>
      <c r="F31" s="68"/>
      <c r="G31" s="685"/>
    </row>
    <row r="32" spans="1:14">
      <c r="J32" s="686"/>
    </row>
  </sheetData>
  <mergeCells count="14">
    <mergeCell ref="H5:J5"/>
    <mergeCell ref="L5:M5"/>
    <mergeCell ref="H19:J19"/>
    <mergeCell ref="L19:N19"/>
    <mergeCell ref="A18:G18"/>
    <mergeCell ref="A19:B19"/>
    <mergeCell ref="E19:F19"/>
    <mergeCell ref="A20:B20"/>
    <mergeCell ref="E20:F20"/>
    <mergeCell ref="A4:G4"/>
    <mergeCell ref="A5:B5"/>
    <mergeCell ref="E5:F5"/>
    <mergeCell ref="A6:B6"/>
    <mergeCell ref="E6:F6"/>
  </mergeCells>
  <phoneticPr fontId="2" type="noConversion"/>
  <pageMargins left="0.75" right="0.75" top="1" bottom="1" header="0.5" footer="0.5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 codeName="Sheet75"/>
  <dimension ref="A1:K22"/>
  <sheetViews>
    <sheetView showGridLines="0" workbookViewId="0">
      <selection sqref="A1:H1"/>
    </sheetView>
  </sheetViews>
  <sheetFormatPr defaultRowHeight="12.75"/>
  <cols>
    <col min="1" max="1" width="20.7109375" customWidth="1"/>
    <col min="2" max="9" width="10.42578125" customWidth="1"/>
    <col min="10" max="11" width="11" customWidth="1"/>
  </cols>
  <sheetData>
    <row r="1" spans="1:11" ht="14.25">
      <c r="A1" s="47" t="s">
        <v>675</v>
      </c>
      <c r="B1" s="47"/>
      <c r="C1" s="47"/>
      <c r="D1" s="47"/>
      <c r="E1" s="47"/>
      <c r="F1" s="47"/>
      <c r="G1" s="47"/>
      <c r="H1" s="47"/>
      <c r="I1" s="47"/>
      <c r="J1" s="68"/>
      <c r="K1" s="17"/>
    </row>
    <row r="2" spans="1:11" ht="14.25">
      <c r="A2" s="59" t="s">
        <v>676</v>
      </c>
      <c r="B2" s="59"/>
      <c r="C2" s="59"/>
      <c r="D2" s="59"/>
      <c r="E2" s="59"/>
      <c r="F2" s="59"/>
      <c r="G2" s="59"/>
      <c r="H2" s="59"/>
      <c r="I2" s="59"/>
      <c r="J2" s="68"/>
      <c r="K2" s="17"/>
    </row>
    <row r="3" spans="1:11">
      <c r="A3" s="68"/>
      <c r="B3" s="68"/>
      <c r="C3" s="68"/>
      <c r="D3" s="68"/>
      <c r="E3" s="68"/>
      <c r="F3" s="68"/>
      <c r="G3" s="68"/>
      <c r="H3" s="68"/>
      <c r="I3" s="68"/>
      <c r="J3" s="68"/>
      <c r="K3" s="17"/>
    </row>
    <row r="4" spans="1:11">
      <c r="I4" s="246" t="s">
        <v>678</v>
      </c>
      <c r="J4" s="753" t="s">
        <v>793</v>
      </c>
      <c r="K4" s="753"/>
    </row>
    <row r="5" spans="1:11" ht="18" customHeight="1">
      <c r="A5" s="68"/>
      <c r="B5" s="306">
        <v>2007</v>
      </c>
      <c r="C5" s="305">
        <v>2008</v>
      </c>
      <c r="D5" s="305">
        <v>2009</v>
      </c>
      <c r="E5" s="305">
        <v>2010</v>
      </c>
      <c r="F5" s="305">
        <v>2011</v>
      </c>
      <c r="G5" s="305">
        <v>2012</v>
      </c>
      <c r="H5" s="305">
        <v>2013</v>
      </c>
      <c r="I5" s="305">
        <v>2014</v>
      </c>
      <c r="J5" s="305">
        <v>2015</v>
      </c>
      <c r="K5" s="305">
        <v>2016</v>
      </c>
    </row>
    <row r="6" spans="1:11" ht="18" customHeight="1">
      <c r="A6" s="515" t="s">
        <v>243</v>
      </c>
      <c r="B6" s="74">
        <v>-7.6312890590000002</v>
      </c>
      <c r="C6" s="74">
        <v>-8.946953315</v>
      </c>
      <c r="D6" s="74">
        <v>-8.2058015189999995</v>
      </c>
      <c r="E6" s="74">
        <v>-8.7291116689999999</v>
      </c>
      <c r="F6" s="74">
        <v>-8.4886233979999997</v>
      </c>
      <c r="G6" s="74">
        <v>-7.7976466560000004</v>
      </c>
      <c r="H6" s="74">
        <v>-7.2168542699999998</v>
      </c>
      <c r="I6" s="74">
        <v>-7.9299976030000003</v>
      </c>
      <c r="J6" s="74">
        <v>-7.6227621919999997</v>
      </c>
      <c r="K6" s="74">
        <v>-7.2376928410000003</v>
      </c>
    </row>
    <row r="7" spans="1:11" ht="18" customHeight="1">
      <c r="A7" s="516" t="s">
        <v>244</v>
      </c>
      <c r="B7" s="635">
        <v>6.5602589480000004</v>
      </c>
      <c r="C7" s="635">
        <v>7.5856218259999997</v>
      </c>
      <c r="D7" s="635">
        <v>6.2894193090000003</v>
      </c>
      <c r="E7" s="635">
        <v>7.7406076730000004</v>
      </c>
      <c r="F7" s="635">
        <v>8.1454761960000006</v>
      </c>
      <c r="G7" s="635">
        <v>6.6613263839999997</v>
      </c>
      <c r="H7" s="635">
        <v>7.0416320160000003</v>
      </c>
      <c r="I7" s="635">
        <v>7.3652141110000002</v>
      </c>
      <c r="J7" s="635">
        <v>6.7418121229999999</v>
      </c>
      <c r="K7" s="635">
        <v>6.8648605150000002</v>
      </c>
    </row>
    <row r="8" spans="1:11" ht="18" customHeight="1">
      <c r="A8" s="45" t="s">
        <v>677</v>
      </c>
    </row>
    <row r="9" spans="1:11" ht="16.5" customHeight="1">
      <c r="A9" s="751" t="s">
        <v>372</v>
      </c>
      <c r="B9" s="751"/>
      <c r="C9" s="751"/>
      <c r="D9" s="751"/>
      <c r="E9" s="751"/>
      <c r="F9" s="751"/>
      <c r="G9" s="751"/>
      <c r="H9" s="751"/>
      <c r="I9" s="751"/>
      <c r="J9" s="751"/>
      <c r="K9" s="751"/>
    </row>
    <row r="10" spans="1:11" ht="15" customHeight="1">
      <c r="A10" s="752" t="s">
        <v>405</v>
      </c>
      <c r="B10" s="752"/>
      <c r="C10" s="752"/>
      <c r="D10" s="752"/>
      <c r="E10" s="752"/>
      <c r="F10" s="752"/>
      <c r="G10" s="752"/>
      <c r="H10" s="752"/>
      <c r="I10" s="752"/>
      <c r="J10" s="752"/>
      <c r="K10" s="752"/>
    </row>
    <row r="22" spans="6:6">
      <c r="F22" s="28"/>
    </row>
  </sheetData>
  <mergeCells count="3">
    <mergeCell ref="A9:K9"/>
    <mergeCell ref="A10:K10"/>
    <mergeCell ref="J4:K4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sheetPr codeName="Sheet77"/>
  <dimension ref="A1:P9"/>
  <sheetViews>
    <sheetView showGridLines="0" workbookViewId="0">
      <selection sqref="A1:H1"/>
    </sheetView>
  </sheetViews>
  <sheetFormatPr defaultRowHeight="12.75"/>
  <sheetData>
    <row r="1" spans="1:16" s="17" customFormat="1">
      <c r="A1" s="23" t="s">
        <v>673</v>
      </c>
      <c r="B1" s="23"/>
      <c r="C1" s="23"/>
      <c r="D1" s="23"/>
      <c r="E1" s="23"/>
      <c r="F1" s="23"/>
      <c r="G1" s="23"/>
      <c r="H1" s="23"/>
      <c r="I1" s="23"/>
      <c r="J1" s="23"/>
    </row>
    <row r="2" spans="1:16" s="17" customFormat="1">
      <c r="A2" s="53" t="s">
        <v>679</v>
      </c>
      <c r="B2" s="23"/>
      <c r="C2" s="23"/>
      <c r="D2" s="23"/>
      <c r="E2" s="23"/>
      <c r="F2" s="23"/>
      <c r="G2" s="23"/>
      <c r="H2" s="23"/>
      <c r="I2" s="23"/>
      <c r="J2" s="23"/>
    </row>
    <row r="3" spans="1:16" s="17" customFormat="1">
      <c r="A3" s="53"/>
      <c r="B3" s="23"/>
      <c r="C3" s="23"/>
      <c r="D3" s="23"/>
      <c r="E3" s="23"/>
      <c r="F3" s="23"/>
      <c r="G3" s="23"/>
      <c r="H3" s="23"/>
      <c r="I3" s="23"/>
      <c r="J3" s="23"/>
    </row>
    <row r="4" spans="1:16" s="17" customFormat="1">
      <c r="G4" s="403"/>
      <c r="H4" s="403"/>
      <c r="I4" s="403"/>
      <c r="J4" s="403"/>
      <c r="K4" s="37" t="s">
        <v>680</v>
      </c>
    </row>
    <row r="5" spans="1:16" s="17" customFormat="1">
      <c r="A5" s="212"/>
      <c r="B5" s="320">
        <v>2007</v>
      </c>
      <c r="C5" s="316">
        <v>2008</v>
      </c>
      <c r="D5" s="316">
        <v>2009</v>
      </c>
      <c r="E5" s="316">
        <v>2010</v>
      </c>
      <c r="F5" s="316">
        <v>2011</v>
      </c>
      <c r="G5" s="316">
        <v>2012</v>
      </c>
      <c r="H5" s="316">
        <v>2013</v>
      </c>
      <c r="I5" s="316">
        <v>2014</v>
      </c>
      <c r="J5" s="316">
        <v>2015</v>
      </c>
      <c r="K5" s="316">
        <v>2016</v>
      </c>
    </row>
    <row r="6" spans="1:16" s="17" customFormat="1">
      <c r="A6" s="213" t="s">
        <v>59</v>
      </c>
      <c r="B6" s="321">
        <v>-21.632999999999999</v>
      </c>
      <c r="C6" s="322">
        <v>-25.347000000000001</v>
      </c>
      <c r="D6" s="322">
        <v>-19.681999999999999</v>
      </c>
      <c r="E6" s="322">
        <v>-21.38</v>
      </c>
      <c r="F6" s="322">
        <v>-16.722999999999999</v>
      </c>
      <c r="G6" s="322">
        <v>-11.161</v>
      </c>
      <c r="H6" s="322">
        <v>-9.7100000000000009</v>
      </c>
      <c r="I6" s="323">
        <v>-10.978</v>
      </c>
      <c r="J6" s="323">
        <v>-10.711</v>
      </c>
      <c r="K6" s="323">
        <v>-11.221</v>
      </c>
      <c r="L6" s="23"/>
      <c r="M6" s="23"/>
      <c r="N6" s="23"/>
      <c r="O6" s="23"/>
      <c r="P6" s="23"/>
    </row>
    <row r="7" spans="1:16" s="17" customFormat="1">
      <c r="A7" s="324" t="s">
        <v>61</v>
      </c>
      <c r="B7" s="321">
        <v>-99.236999999999995</v>
      </c>
      <c r="C7" s="322">
        <v>-94.716999999999999</v>
      </c>
      <c r="D7" s="322">
        <v>-47.231999999999999</v>
      </c>
      <c r="E7" s="322">
        <v>-54.762</v>
      </c>
      <c r="F7" s="322">
        <v>-50.326999999999998</v>
      </c>
      <c r="G7" s="322">
        <v>-32.759</v>
      </c>
      <c r="H7" s="322">
        <v>-17.140999999999998</v>
      </c>
      <c r="I7" s="323">
        <v>-25.885000000000002</v>
      </c>
      <c r="J7" s="323">
        <v>-26.623000000000001</v>
      </c>
      <c r="K7" s="323">
        <v>-18.917000000000002</v>
      </c>
    </row>
    <row r="8" spans="1:16" s="17" customFormat="1">
      <c r="A8" s="19" t="s">
        <v>308</v>
      </c>
    </row>
    <row r="9" spans="1:16" s="17" customFormat="1">
      <c r="A9" s="214"/>
    </row>
  </sheetData>
  <phoneticPr fontId="2" type="noConversion"/>
  <pageMargins left="0.75" right="0.75" top="1" bottom="1" header="0.5" footer="0.5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sheetPr codeName="Sheet76"/>
  <dimension ref="A1:C44"/>
  <sheetViews>
    <sheetView showGridLines="0" workbookViewId="0">
      <selection sqref="A1:H1"/>
    </sheetView>
  </sheetViews>
  <sheetFormatPr defaultColWidth="19.5703125" defaultRowHeight="12.75"/>
  <cols>
    <col min="1" max="2" width="19.5703125" customWidth="1"/>
    <col min="3" max="3" width="5.28515625" style="22" customWidth="1"/>
  </cols>
  <sheetData>
    <row r="1" spans="1:3">
      <c r="A1" s="47" t="s">
        <v>681</v>
      </c>
      <c r="B1" s="17"/>
    </row>
    <row r="2" spans="1:3" s="17" customFormat="1">
      <c r="A2" s="59" t="s">
        <v>682</v>
      </c>
      <c r="B2" s="45"/>
      <c r="C2" s="18"/>
    </row>
    <row r="3" spans="1:3">
      <c r="A3" s="59"/>
      <c r="B3" s="45"/>
    </row>
    <row r="4" spans="1:3" ht="25.5">
      <c r="A4" s="316">
        <v>2016</v>
      </c>
      <c r="B4" s="317" t="s">
        <v>505</v>
      </c>
    </row>
    <row r="5" spans="1:3" s="91" customFormat="1">
      <c r="A5" s="318" t="s">
        <v>304</v>
      </c>
      <c r="B5" s="319" t="s">
        <v>129</v>
      </c>
    </row>
    <row r="6" spans="1:3">
      <c r="A6" s="595" t="s">
        <v>35</v>
      </c>
      <c r="B6" s="60">
        <v>251.7278</v>
      </c>
    </row>
    <row r="7" spans="1:3">
      <c r="A7" s="595" t="s">
        <v>47</v>
      </c>
      <c r="B7" s="60">
        <v>59.959199999999996</v>
      </c>
    </row>
    <row r="8" spans="1:3">
      <c r="A8" s="595" t="s">
        <v>40</v>
      </c>
      <c r="B8" s="60">
        <v>51.197499999999998</v>
      </c>
    </row>
    <row r="9" spans="1:3">
      <c r="A9" s="589" t="s">
        <v>39</v>
      </c>
      <c r="B9" s="33">
        <v>44.957500000000003</v>
      </c>
    </row>
    <row r="10" spans="1:3">
      <c r="A10" s="595" t="s">
        <v>32</v>
      </c>
      <c r="B10" s="33">
        <v>22.9435</v>
      </c>
    </row>
    <row r="11" spans="1:3">
      <c r="A11" s="595" t="s">
        <v>33</v>
      </c>
      <c r="B11" s="33">
        <v>17.7317</v>
      </c>
    </row>
    <row r="12" spans="1:3">
      <c r="A12" s="595" t="s">
        <v>34</v>
      </c>
      <c r="B12" s="33">
        <v>8.8445999999999998</v>
      </c>
    </row>
    <row r="13" spans="1:3">
      <c r="A13" s="595" t="s">
        <v>45</v>
      </c>
      <c r="B13" s="33">
        <v>7.2443</v>
      </c>
    </row>
    <row r="14" spans="1:3">
      <c r="A14" s="595" t="s">
        <v>337</v>
      </c>
      <c r="B14" s="33">
        <v>4.7221000000000002</v>
      </c>
    </row>
    <row r="15" spans="1:3">
      <c r="A15" s="595" t="s">
        <v>51</v>
      </c>
      <c r="B15" s="33">
        <v>2.1449000000000003</v>
      </c>
    </row>
    <row r="16" spans="1:3">
      <c r="A16" s="595" t="s">
        <v>52</v>
      </c>
      <c r="B16" s="33">
        <v>1.8532999999999999</v>
      </c>
    </row>
    <row r="17" spans="1:2">
      <c r="A17" s="595" t="s">
        <v>54</v>
      </c>
      <c r="B17" s="33">
        <v>-1.2064000000000001</v>
      </c>
    </row>
    <row r="18" spans="1:2">
      <c r="A18" s="595" t="s">
        <v>36</v>
      </c>
      <c r="B18" s="33">
        <v>-1.5957999999999999</v>
      </c>
    </row>
    <row r="19" spans="1:2">
      <c r="A19" s="595" t="s">
        <v>42</v>
      </c>
      <c r="B19" s="33">
        <v>-1.9011</v>
      </c>
    </row>
    <row r="20" spans="1:2">
      <c r="A20" s="595" t="s">
        <v>43</v>
      </c>
      <c r="B20" s="33">
        <v>-2.0926</v>
      </c>
    </row>
    <row r="21" spans="1:2">
      <c r="A21" s="595" t="s">
        <v>128</v>
      </c>
      <c r="B21" s="33">
        <v>-2.6004</v>
      </c>
    </row>
    <row r="22" spans="1:2">
      <c r="A22" s="595" t="s">
        <v>53</v>
      </c>
      <c r="B22" s="33">
        <v>-2.9398</v>
      </c>
    </row>
    <row r="23" spans="1:2">
      <c r="A23" s="595" t="s">
        <v>46</v>
      </c>
      <c r="B23" s="33">
        <v>-2.9405999999999999</v>
      </c>
    </row>
    <row r="24" spans="1:2">
      <c r="A24" s="595" t="s">
        <v>41</v>
      </c>
      <c r="B24" s="33">
        <v>-4.3964999999999996</v>
      </c>
    </row>
    <row r="25" spans="1:2">
      <c r="A25" s="595" t="s">
        <v>48</v>
      </c>
      <c r="B25" s="33">
        <v>-5.1021000000000001</v>
      </c>
    </row>
    <row r="26" spans="1:2">
      <c r="A26" s="595" t="s">
        <v>44</v>
      </c>
      <c r="B26" s="33">
        <v>-5.4186000000000005</v>
      </c>
    </row>
    <row r="27" spans="1:2">
      <c r="A27" s="595" t="s">
        <v>310</v>
      </c>
      <c r="B27" s="33">
        <v>-7.3016999999999994</v>
      </c>
    </row>
    <row r="28" spans="1:2">
      <c r="A28" s="595" t="s">
        <v>127</v>
      </c>
      <c r="B28" s="33">
        <v>-9.9707999999999988</v>
      </c>
    </row>
    <row r="29" spans="1:2">
      <c r="A29" s="84" t="s">
        <v>50</v>
      </c>
      <c r="B29" s="105">
        <v>-11.220600000000001</v>
      </c>
    </row>
    <row r="30" spans="1:2">
      <c r="A30" s="595" t="s">
        <v>276</v>
      </c>
      <c r="B30" s="33">
        <v>-18.735400000000002</v>
      </c>
    </row>
    <row r="31" spans="1:2">
      <c r="A31" s="84" t="s">
        <v>37</v>
      </c>
      <c r="B31" s="105">
        <v>-18.916900000000002</v>
      </c>
    </row>
    <row r="32" spans="1:2">
      <c r="A32" s="595" t="s">
        <v>38</v>
      </c>
      <c r="B32" s="33">
        <v>-63.662699999999994</v>
      </c>
    </row>
    <row r="33" spans="1:3" s="17" customFormat="1">
      <c r="A33" s="207" t="s">
        <v>55</v>
      </c>
      <c r="B33" s="34">
        <v>-204.8853</v>
      </c>
      <c r="C33" s="18"/>
    </row>
    <row r="34" spans="1:3">
      <c r="A34" s="42" t="s">
        <v>308</v>
      </c>
      <c r="B34" s="17"/>
    </row>
    <row r="35" spans="1:3">
      <c r="A35" s="19" t="s">
        <v>245</v>
      </c>
    </row>
    <row r="36" spans="1:3">
      <c r="A36" s="58"/>
      <c r="B36" s="58"/>
    </row>
    <row r="37" spans="1:3">
      <c r="A37" s="58"/>
      <c r="B37" s="58"/>
    </row>
    <row r="38" spans="1:3">
      <c r="A38" s="58"/>
      <c r="B38" s="58"/>
    </row>
    <row r="39" spans="1:3">
      <c r="A39" s="58"/>
      <c r="B39" s="58"/>
    </row>
    <row r="40" spans="1:3">
      <c r="A40" s="58"/>
      <c r="B40" s="58"/>
    </row>
    <row r="41" spans="1:3">
      <c r="A41" s="58"/>
      <c r="B41" s="58"/>
    </row>
    <row r="42" spans="1:3">
      <c r="A42" s="58"/>
      <c r="B42" s="58"/>
    </row>
    <row r="43" spans="1:3">
      <c r="A43" s="58"/>
      <c r="B43" s="58"/>
    </row>
    <row r="44" spans="1:3">
      <c r="A44" s="58"/>
      <c r="B44" s="58"/>
    </row>
  </sheetData>
  <phoneticPr fontId="2" type="noConversion"/>
  <pageMargins left="0.75" right="0.75" top="1" bottom="1" header="0.5" footer="0.5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sheetPr codeName="Sheet78"/>
  <dimension ref="A1:I27"/>
  <sheetViews>
    <sheetView showGridLines="0" workbookViewId="0">
      <selection sqref="A1:H1"/>
    </sheetView>
  </sheetViews>
  <sheetFormatPr defaultRowHeight="12.75"/>
  <cols>
    <col min="1" max="1" width="5.5703125" style="17" customWidth="1"/>
    <col min="2" max="2" width="51.42578125" style="17" customWidth="1"/>
    <col min="3" max="3" width="6.85546875" style="17" customWidth="1"/>
    <col min="4" max="4" width="4.28515625" style="17" customWidth="1"/>
    <col min="5" max="5" width="5.140625" style="17" customWidth="1"/>
    <col min="6" max="6" width="54.42578125" style="17" customWidth="1"/>
    <col min="7" max="7" width="7.42578125" style="17" customWidth="1"/>
    <col min="8" max="16384" width="9.140625" style="17"/>
  </cols>
  <sheetData>
    <row r="1" spans="1:7" ht="20.25" customHeight="1">
      <c r="A1" s="47" t="s">
        <v>683</v>
      </c>
      <c r="B1" s="68"/>
      <c r="C1" s="68"/>
      <c r="D1" s="68"/>
      <c r="E1" s="68"/>
      <c r="F1" s="68"/>
    </row>
    <row r="2" spans="1:7" ht="15">
      <c r="A2" s="208" t="s">
        <v>684</v>
      </c>
      <c r="B2" s="216"/>
      <c r="C2" s="217"/>
      <c r="D2" s="218"/>
      <c r="E2" s="218"/>
      <c r="F2" s="216"/>
    </row>
    <row r="4" spans="1:7">
      <c r="A4" s="757" t="s">
        <v>178</v>
      </c>
      <c r="B4" s="758"/>
      <c r="C4" s="759" t="s">
        <v>23</v>
      </c>
      <c r="F4" s="325" t="s">
        <v>179</v>
      </c>
      <c r="G4" s="761" t="s">
        <v>23</v>
      </c>
    </row>
    <row r="5" spans="1:7">
      <c r="A5" s="763" t="s">
        <v>176</v>
      </c>
      <c r="B5" s="764"/>
      <c r="C5" s="760"/>
      <c r="F5" s="326" t="s">
        <v>177</v>
      </c>
      <c r="G5" s="762"/>
    </row>
    <row r="6" spans="1:7" ht="22.5">
      <c r="A6" s="636" t="s">
        <v>233</v>
      </c>
      <c r="B6" s="220" t="s">
        <v>246</v>
      </c>
      <c r="C6" s="765">
        <v>10.9</v>
      </c>
      <c r="E6" s="219" t="s">
        <v>233</v>
      </c>
      <c r="F6" s="220" t="s">
        <v>246</v>
      </c>
      <c r="G6" s="765">
        <v>8.8000000000000007</v>
      </c>
    </row>
    <row r="7" spans="1:7" ht="22.5">
      <c r="A7" s="636"/>
      <c r="B7" s="221" t="s">
        <v>180</v>
      </c>
      <c r="C7" s="755"/>
      <c r="E7" s="219"/>
      <c r="F7" s="221" t="s">
        <v>180</v>
      </c>
      <c r="G7" s="754"/>
    </row>
    <row r="8" spans="1:7" ht="22.5">
      <c r="A8" s="636" t="s">
        <v>234</v>
      </c>
      <c r="B8" s="220" t="s">
        <v>183</v>
      </c>
      <c r="C8" s="754">
        <v>7.6</v>
      </c>
      <c r="E8" s="219" t="s">
        <v>234</v>
      </c>
      <c r="F8" s="220" t="s">
        <v>247</v>
      </c>
      <c r="G8" s="754">
        <v>6.9</v>
      </c>
    </row>
    <row r="9" spans="1:7" ht="22.5">
      <c r="A9" s="636"/>
      <c r="B9" s="221" t="s">
        <v>181</v>
      </c>
      <c r="C9" s="754"/>
      <c r="E9" s="219"/>
      <c r="F9" s="221" t="s">
        <v>182</v>
      </c>
      <c r="G9" s="754"/>
    </row>
    <row r="10" spans="1:7">
      <c r="A10" s="636" t="s">
        <v>235</v>
      </c>
      <c r="B10" s="222" t="s">
        <v>251</v>
      </c>
      <c r="C10" s="754">
        <v>7.1</v>
      </c>
      <c r="E10" s="219" t="s">
        <v>235</v>
      </c>
      <c r="F10" s="220" t="s">
        <v>183</v>
      </c>
      <c r="G10" s="754">
        <v>6.3</v>
      </c>
    </row>
    <row r="11" spans="1:7" ht="22.5">
      <c r="A11" s="636"/>
      <c r="B11" s="224" t="s">
        <v>445</v>
      </c>
      <c r="C11" s="754"/>
      <c r="E11" s="219"/>
      <c r="F11" s="221" t="s">
        <v>181</v>
      </c>
      <c r="G11" s="754"/>
    </row>
    <row r="12" spans="1:7" ht="33.75">
      <c r="A12" s="636" t="s">
        <v>236</v>
      </c>
      <c r="B12" s="220" t="s">
        <v>1</v>
      </c>
      <c r="C12" s="754">
        <v>6</v>
      </c>
      <c r="E12" s="219" t="s">
        <v>236</v>
      </c>
      <c r="F12" s="220" t="s">
        <v>248</v>
      </c>
      <c r="G12" s="754">
        <v>5.6</v>
      </c>
    </row>
    <row r="13" spans="1:7" ht="45">
      <c r="A13" s="636"/>
      <c r="B13" s="221" t="s">
        <v>0</v>
      </c>
      <c r="C13" s="754"/>
      <c r="E13" s="219"/>
      <c r="F13" s="221" t="s">
        <v>185</v>
      </c>
      <c r="G13" s="754"/>
    </row>
    <row r="14" spans="1:7" ht="39" customHeight="1">
      <c r="A14" s="636" t="s">
        <v>237</v>
      </c>
      <c r="B14" s="220" t="s">
        <v>247</v>
      </c>
      <c r="C14" s="754">
        <v>4.0999999999999996</v>
      </c>
      <c r="E14" s="219" t="s">
        <v>237</v>
      </c>
      <c r="F14" s="220" t="s">
        <v>1</v>
      </c>
      <c r="G14" s="754">
        <v>3.7</v>
      </c>
    </row>
    <row r="15" spans="1:7" ht="22.5">
      <c r="A15" s="636"/>
      <c r="B15" s="221" t="s">
        <v>182</v>
      </c>
      <c r="C15" s="754"/>
      <c r="E15" s="219"/>
      <c r="F15" s="221" t="s">
        <v>0</v>
      </c>
      <c r="G15" s="754"/>
    </row>
    <row r="16" spans="1:7" ht="45">
      <c r="A16" s="636" t="s">
        <v>238</v>
      </c>
      <c r="B16" s="220" t="s">
        <v>248</v>
      </c>
      <c r="C16" s="754">
        <v>4.0999999999999996</v>
      </c>
      <c r="E16" s="219" t="s">
        <v>238</v>
      </c>
      <c r="F16" s="223" t="s">
        <v>250</v>
      </c>
      <c r="G16" s="754">
        <v>3.3</v>
      </c>
    </row>
    <row r="17" spans="1:9" ht="45">
      <c r="A17" s="636"/>
      <c r="B17" s="221" t="s">
        <v>185</v>
      </c>
      <c r="C17" s="754"/>
      <c r="E17" s="219"/>
      <c r="F17" s="225" t="s">
        <v>2</v>
      </c>
      <c r="G17" s="754"/>
    </row>
    <row r="18" spans="1:9" ht="56.25">
      <c r="A18" s="636" t="s">
        <v>239</v>
      </c>
      <c r="B18" s="222" t="s">
        <v>4</v>
      </c>
      <c r="C18" s="754">
        <v>4</v>
      </c>
      <c r="E18" s="219" t="s">
        <v>239</v>
      </c>
      <c r="F18" s="485" t="s">
        <v>249</v>
      </c>
      <c r="G18" s="754">
        <v>3.1</v>
      </c>
    </row>
    <row r="19" spans="1:9" ht="45">
      <c r="A19" s="636"/>
      <c r="B19" s="224" t="s">
        <v>3</v>
      </c>
      <c r="C19" s="754"/>
      <c r="E19" s="219"/>
      <c r="F19" s="486" t="s">
        <v>348</v>
      </c>
      <c r="G19" s="754"/>
    </row>
    <row r="20" spans="1:9" ht="22.5">
      <c r="A20" s="636" t="s">
        <v>240</v>
      </c>
      <c r="B20" s="226" t="s">
        <v>249</v>
      </c>
      <c r="C20" s="754">
        <v>3.5</v>
      </c>
      <c r="E20" s="219" t="s">
        <v>240</v>
      </c>
      <c r="F20" s="220" t="s">
        <v>186</v>
      </c>
      <c r="G20" s="754">
        <v>3</v>
      </c>
      <c r="H20" s="220"/>
      <c r="I20" s="485"/>
    </row>
    <row r="21" spans="1:9" ht="22.5">
      <c r="A21" s="636"/>
      <c r="B21" s="327" t="s">
        <v>348</v>
      </c>
      <c r="C21" s="754"/>
      <c r="E21" s="219"/>
      <c r="F21" s="224" t="s">
        <v>184</v>
      </c>
      <c r="G21" s="754"/>
      <c r="H21" s="221"/>
      <c r="I21" s="486"/>
    </row>
    <row r="22" spans="1:9">
      <c r="A22" s="636" t="s">
        <v>241</v>
      </c>
      <c r="B22" s="222" t="s">
        <v>251</v>
      </c>
      <c r="C22" s="755">
        <v>3.4</v>
      </c>
      <c r="E22" s="219" t="s">
        <v>241</v>
      </c>
      <c r="F22" s="222" t="s">
        <v>251</v>
      </c>
      <c r="G22" s="754">
        <v>2.7</v>
      </c>
    </row>
    <row r="23" spans="1:9" ht="22.5">
      <c r="A23" s="636"/>
      <c r="B23" s="224" t="s">
        <v>445</v>
      </c>
      <c r="C23" s="755"/>
      <c r="E23" s="219"/>
      <c r="F23" s="224" t="s">
        <v>445</v>
      </c>
      <c r="G23" s="754"/>
    </row>
    <row r="24" spans="1:9" ht="22.5">
      <c r="A24" s="636" t="s">
        <v>242</v>
      </c>
      <c r="B24" s="220" t="s">
        <v>685</v>
      </c>
      <c r="C24" s="755">
        <v>3.3</v>
      </c>
      <c r="E24" s="219" t="s">
        <v>242</v>
      </c>
      <c r="F24" s="222" t="s">
        <v>686</v>
      </c>
      <c r="G24" s="754">
        <v>2.4</v>
      </c>
    </row>
    <row r="25" spans="1:9" ht="36.75" customHeight="1">
      <c r="A25" s="227"/>
      <c r="B25" s="228" t="s">
        <v>687</v>
      </c>
      <c r="C25" s="756"/>
      <c r="E25" s="227"/>
      <c r="F25" s="228" t="s">
        <v>688</v>
      </c>
      <c r="G25" s="756"/>
    </row>
    <row r="26" spans="1:9">
      <c r="A26" s="19" t="s">
        <v>308</v>
      </c>
    </row>
    <row r="27" spans="1:9" ht="15.75" customHeight="1">
      <c r="A27" s="229" t="s">
        <v>349</v>
      </c>
      <c r="B27" s="224"/>
      <c r="C27" s="597"/>
      <c r="F27" s="215"/>
      <c r="G27" s="597"/>
    </row>
  </sheetData>
  <mergeCells count="24">
    <mergeCell ref="A4:B4"/>
    <mergeCell ref="C4:C5"/>
    <mergeCell ref="G4:G5"/>
    <mergeCell ref="A5:B5"/>
    <mergeCell ref="C6:C7"/>
    <mergeCell ref="G6:G7"/>
    <mergeCell ref="C8:C9"/>
    <mergeCell ref="G8:G9"/>
    <mergeCell ref="C10:C11"/>
    <mergeCell ref="G10:G11"/>
    <mergeCell ref="C12:C13"/>
    <mergeCell ref="G12:G13"/>
    <mergeCell ref="C14:C15"/>
    <mergeCell ref="G14:G15"/>
    <mergeCell ref="C16:C17"/>
    <mergeCell ref="G16:G17"/>
    <mergeCell ref="C18:C19"/>
    <mergeCell ref="G18:G19"/>
    <mergeCell ref="C20:C21"/>
    <mergeCell ref="G20:G21"/>
    <mergeCell ref="C22:C23"/>
    <mergeCell ref="G22:G23"/>
    <mergeCell ref="C24:C25"/>
    <mergeCell ref="G24:G25"/>
  </mergeCells>
  <phoneticPr fontId="2" type="noConversion"/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sheetPr codeName="Sheet81"/>
  <dimension ref="A1:E37"/>
  <sheetViews>
    <sheetView showGridLines="0" workbookViewId="0">
      <selection sqref="A1:H1"/>
    </sheetView>
  </sheetViews>
  <sheetFormatPr defaultRowHeight="12.75"/>
  <cols>
    <col min="1" max="1" width="15.5703125" customWidth="1"/>
    <col min="2" max="2" width="16" customWidth="1"/>
    <col min="3" max="3" width="12.5703125" style="22" customWidth="1"/>
    <col min="4" max="4" width="11.85546875" style="91" customWidth="1"/>
  </cols>
  <sheetData>
    <row r="1" spans="1:5">
      <c r="A1" s="95" t="s">
        <v>696</v>
      </c>
      <c r="B1" s="17"/>
      <c r="C1" s="18"/>
      <c r="E1" s="91"/>
    </row>
    <row r="2" spans="1:5">
      <c r="A2" s="53" t="s">
        <v>829</v>
      </c>
      <c r="B2" s="17"/>
      <c r="C2" s="18"/>
      <c r="E2" s="91"/>
    </row>
    <row r="3" spans="1:5">
      <c r="A3" s="17"/>
      <c r="B3" s="17"/>
      <c r="C3" s="18"/>
      <c r="E3" s="91"/>
    </row>
    <row r="4" spans="1:5">
      <c r="A4" s="302">
        <v>2016</v>
      </c>
      <c r="B4" s="302" t="s">
        <v>23</v>
      </c>
      <c r="C4" s="18"/>
    </row>
    <row r="5" spans="1:5">
      <c r="A5" s="49" t="s">
        <v>304</v>
      </c>
      <c r="B5" s="105">
        <v>24.196665833302795</v>
      </c>
      <c r="C5" s="60"/>
    </row>
    <row r="6" spans="1:5">
      <c r="A6" s="648" t="s">
        <v>33</v>
      </c>
      <c r="B6" s="33">
        <v>38.485615741940634</v>
      </c>
      <c r="C6" s="45"/>
    </row>
    <row r="7" spans="1:5">
      <c r="A7" s="648" t="s">
        <v>52</v>
      </c>
      <c r="B7" s="33">
        <v>36.586155277744062</v>
      </c>
      <c r="C7" s="45"/>
    </row>
    <row r="8" spans="1:5">
      <c r="A8" s="648" t="s">
        <v>350</v>
      </c>
      <c r="B8" s="33">
        <v>33.274238227146817</v>
      </c>
      <c r="C8" s="60"/>
    </row>
    <row r="9" spans="1:5">
      <c r="A9" s="648" t="s">
        <v>337</v>
      </c>
      <c r="B9" s="33">
        <v>31.549887434126955</v>
      </c>
      <c r="C9" s="60"/>
    </row>
    <row r="10" spans="1:5">
      <c r="A10" s="648" t="s">
        <v>127</v>
      </c>
      <c r="B10" s="33">
        <v>30.822546870599183</v>
      </c>
      <c r="C10" s="60"/>
    </row>
    <row r="11" spans="1:5">
      <c r="A11" s="648" t="s">
        <v>45</v>
      </c>
      <c r="B11" s="33">
        <v>30.563419501554744</v>
      </c>
      <c r="C11" s="60"/>
    </row>
    <row r="12" spans="1:5">
      <c r="A12" s="648" t="s">
        <v>36</v>
      </c>
      <c r="B12" s="33">
        <v>30.262943001796508</v>
      </c>
      <c r="C12" s="45"/>
    </row>
    <row r="13" spans="1:5">
      <c r="A13" s="648" t="s">
        <v>128</v>
      </c>
      <c r="B13" s="33">
        <v>30.007108282841958</v>
      </c>
      <c r="C13" s="60"/>
    </row>
    <row r="14" spans="1:5">
      <c r="A14" s="648" t="s">
        <v>35</v>
      </c>
      <c r="B14" s="33">
        <v>27.625973793168697</v>
      </c>
      <c r="C14" s="60"/>
    </row>
    <row r="15" spans="1:5">
      <c r="A15" s="648" t="s">
        <v>310</v>
      </c>
      <c r="B15" s="33">
        <v>27.243712498404186</v>
      </c>
      <c r="C15" s="60"/>
    </row>
    <row r="16" spans="1:5">
      <c r="A16" s="648" t="s">
        <v>40</v>
      </c>
      <c r="B16" s="33">
        <v>26.356160441704773</v>
      </c>
      <c r="C16" s="60"/>
    </row>
    <row r="17" spans="1:3">
      <c r="A17" s="648" t="s">
        <v>48</v>
      </c>
      <c r="B17" s="33">
        <v>25.857532527095856</v>
      </c>
      <c r="C17" s="60"/>
    </row>
    <row r="18" spans="1:3">
      <c r="A18" s="49" t="s">
        <v>50</v>
      </c>
      <c r="B18" s="105">
        <v>25.352306002928255</v>
      </c>
      <c r="C18" s="45"/>
    </row>
    <row r="19" spans="1:3">
      <c r="A19" s="648" t="s">
        <v>43</v>
      </c>
      <c r="B19" s="33">
        <v>25.278895044395536</v>
      </c>
      <c r="C19" s="45"/>
    </row>
    <row r="20" spans="1:3">
      <c r="A20" s="648" t="s">
        <v>42</v>
      </c>
      <c r="B20" s="33">
        <v>24.43465151339441</v>
      </c>
      <c r="C20" s="45"/>
    </row>
    <row r="21" spans="1:3">
      <c r="A21" s="648" t="s">
        <v>53</v>
      </c>
      <c r="B21" s="33">
        <v>22.273586888001681</v>
      </c>
      <c r="C21" s="60"/>
    </row>
    <row r="22" spans="1:3">
      <c r="A22" s="648" t="s">
        <v>32</v>
      </c>
      <c r="B22" s="33">
        <v>21.351803726379771</v>
      </c>
      <c r="C22" s="60"/>
    </row>
    <row r="23" spans="1:3">
      <c r="A23" s="648" t="s">
        <v>38</v>
      </c>
      <c r="B23" s="33">
        <v>20.190219255127001</v>
      </c>
      <c r="C23" s="60"/>
    </row>
    <row r="24" spans="1:3">
      <c r="A24" s="648" t="s">
        <v>39</v>
      </c>
      <c r="B24" s="33">
        <v>19.826968362854505</v>
      </c>
      <c r="C24" s="60"/>
    </row>
    <row r="25" spans="1:3">
      <c r="A25" s="648" t="s">
        <v>46</v>
      </c>
      <c r="B25" s="33">
        <v>19.81981981981982</v>
      </c>
      <c r="C25" s="45"/>
    </row>
    <row r="26" spans="1:3">
      <c r="A26" s="49" t="s">
        <v>37</v>
      </c>
      <c r="B26" s="105">
        <v>19.673095854851034</v>
      </c>
      <c r="C26" s="60"/>
    </row>
    <row r="27" spans="1:3">
      <c r="A27" s="648" t="s">
        <v>34</v>
      </c>
      <c r="B27" s="33">
        <v>18.55733886523274</v>
      </c>
      <c r="C27" s="60"/>
    </row>
    <row r="28" spans="1:3">
      <c r="A28" s="648" t="s">
        <v>55</v>
      </c>
      <c r="B28" s="33">
        <v>18.44707104306497</v>
      </c>
      <c r="C28" s="60"/>
    </row>
    <row r="29" spans="1:3">
      <c r="A29" s="648" t="s">
        <v>54</v>
      </c>
      <c r="B29" s="33">
        <v>18.242672523017148</v>
      </c>
      <c r="C29" s="60"/>
    </row>
    <row r="30" spans="1:3">
      <c r="A30" s="648" t="s">
        <v>41</v>
      </c>
      <c r="B30" s="33">
        <v>16.925685221814074</v>
      </c>
      <c r="C30" s="60"/>
    </row>
    <row r="31" spans="1:3">
      <c r="A31" s="648" t="s">
        <v>276</v>
      </c>
      <c r="B31" s="33">
        <v>15.414231504307116</v>
      </c>
      <c r="C31" s="60"/>
    </row>
    <row r="32" spans="1:3">
      <c r="A32" s="648" t="s">
        <v>47</v>
      </c>
      <c r="B32" s="60">
        <v>15.326993700902305</v>
      </c>
      <c r="C32" s="45"/>
    </row>
    <row r="33" spans="1:5">
      <c r="A33" s="612" t="s">
        <v>44</v>
      </c>
      <c r="B33" s="606">
        <v>10.755589822667696</v>
      </c>
      <c r="C33" s="18"/>
      <c r="E33" s="91"/>
    </row>
    <row r="34" spans="1:5" ht="14.25">
      <c r="A34" s="336" t="s">
        <v>308</v>
      </c>
      <c r="B34" s="337"/>
      <c r="C34" s="18"/>
      <c r="D34" s="17"/>
      <c r="E34" s="17"/>
    </row>
    <row r="35" spans="1:5" ht="29.25" customHeight="1">
      <c r="A35" s="766" t="s">
        <v>773</v>
      </c>
      <c r="B35" s="766"/>
      <c r="C35" s="766"/>
      <c r="D35" s="766"/>
      <c r="E35" s="18"/>
    </row>
    <row r="36" spans="1:5" ht="28.5" customHeight="1">
      <c r="A36" s="767" t="s">
        <v>483</v>
      </c>
      <c r="B36" s="767"/>
      <c r="C36" s="767"/>
      <c r="D36" s="767"/>
    </row>
    <row r="37" spans="1:5" ht="16.5" customHeight="1">
      <c r="A37" s="18" t="s">
        <v>504</v>
      </c>
      <c r="B37" s="18"/>
      <c r="C37" s="18"/>
      <c r="D37" s="18"/>
      <c r="E37" s="18"/>
    </row>
  </sheetData>
  <mergeCells count="2">
    <mergeCell ref="A35:D35"/>
    <mergeCell ref="A36:D36"/>
  </mergeCells>
  <phoneticPr fontId="2" type="noConversion"/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sheetPr codeName="Sheet79"/>
  <dimension ref="A1:D44"/>
  <sheetViews>
    <sheetView showGridLines="0" workbookViewId="0">
      <selection sqref="A1:H1"/>
    </sheetView>
  </sheetViews>
  <sheetFormatPr defaultRowHeight="12.75"/>
  <cols>
    <col min="1" max="1" width="9.140625" style="17"/>
    <col min="2" max="2" width="15" style="17" customWidth="1"/>
    <col min="3" max="3" width="4.42578125" style="17" customWidth="1"/>
  </cols>
  <sheetData>
    <row r="1" spans="1:4">
      <c r="A1" s="23" t="s">
        <v>689</v>
      </c>
      <c r="D1" s="17"/>
    </row>
    <row r="2" spans="1:4">
      <c r="A2" s="59" t="s">
        <v>697</v>
      </c>
      <c r="B2" s="45"/>
      <c r="D2" s="17"/>
    </row>
    <row r="3" spans="1:4">
      <c r="D3" s="17"/>
    </row>
    <row r="4" spans="1:4" ht="54" customHeight="1">
      <c r="A4" s="328">
        <v>2015</v>
      </c>
      <c r="B4" s="329" t="s">
        <v>252</v>
      </c>
      <c r="C4" s="143"/>
      <c r="D4" s="45"/>
    </row>
    <row r="5" spans="1:4">
      <c r="A5" s="330" t="s">
        <v>304</v>
      </c>
      <c r="B5" s="331" t="s">
        <v>129</v>
      </c>
      <c r="C5" s="82"/>
      <c r="D5" s="82"/>
    </row>
    <row r="6" spans="1:4">
      <c r="A6" s="589" t="s">
        <v>39</v>
      </c>
      <c r="B6" s="37">
        <v>441.7</v>
      </c>
      <c r="C6" s="45" t="s">
        <v>190</v>
      </c>
      <c r="D6" s="45"/>
    </row>
    <row r="7" spans="1:4">
      <c r="A7" s="595" t="s">
        <v>32</v>
      </c>
      <c r="B7" s="35">
        <v>103.5</v>
      </c>
      <c r="C7" s="45" t="s">
        <v>190</v>
      </c>
      <c r="D7" s="45"/>
    </row>
    <row r="8" spans="1:4">
      <c r="A8" s="595" t="s">
        <v>47</v>
      </c>
      <c r="B8" s="35">
        <v>93.1</v>
      </c>
      <c r="C8" s="45" t="s">
        <v>190</v>
      </c>
      <c r="D8" s="45"/>
    </row>
    <row r="9" spans="1:4">
      <c r="A9" s="595" t="s">
        <v>54</v>
      </c>
      <c r="B9" s="35">
        <v>90.1</v>
      </c>
      <c r="C9" s="45" t="s">
        <v>190</v>
      </c>
      <c r="D9" s="45"/>
    </row>
    <row r="10" spans="1:4">
      <c r="A10" s="595" t="s">
        <v>34</v>
      </c>
      <c r="B10" s="35">
        <v>89.3</v>
      </c>
      <c r="C10" s="45" t="s">
        <v>190</v>
      </c>
      <c r="D10" s="45"/>
    </row>
    <row r="11" spans="1:4">
      <c r="A11" s="589" t="s">
        <v>55</v>
      </c>
      <c r="B11" s="35">
        <v>89</v>
      </c>
      <c r="C11" s="45" t="s">
        <v>190</v>
      </c>
      <c r="D11" s="45"/>
    </row>
    <row r="12" spans="1:4">
      <c r="A12" s="595" t="s">
        <v>48</v>
      </c>
      <c r="B12" s="17">
        <v>82.6</v>
      </c>
      <c r="C12" s="45" t="s">
        <v>190</v>
      </c>
      <c r="D12" s="45"/>
    </row>
    <row r="13" spans="1:4">
      <c r="A13" s="595" t="s">
        <v>44</v>
      </c>
      <c r="B13" s="35">
        <v>78.099999999999994</v>
      </c>
      <c r="C13" s="45" t="s">
        <v>190</v>
      </c>
      <c r="D13" s="45"/>
    </row>
    <row r="14" spans="1:4">
      <c r="A14" s="595" t="s">
        <v>53</v>
      </c>
      <c r="B14" s="35">
        <v>74</v>
      </c>
      <c r="C14" s="45" t="s">
        <v>190</v>
      </c>
      <c r="D14" s="45"/>
    </row>
    <row r="15" spans="1:4">
      <c r="A15" s="595" t="s">
        <v>35</v>
      </c>
      <c r="B15" s="17">
        <v>73.599999999999994</v>
      </c>
      <c r="C15" s="45" t="s">
        <v>190</v>
      </c>
      <c r="D15" s="45"/>
    </row>
    <row r="16" spans="1:4">
      <c r="A16" s="595" t="s">
        <v>38</v>
      </c>
      <c r="B16" s="35">
        <v>71.7</v>
      </c>
      <c r="C16" s="45" t="s">
        <v>191</v>
      </c>
      <c r="D16" s="45"/>
    </row>
    <row r="17" spans="1:4">
      <c r="A17" s="595" t="s">
        <v>40</v>
      </c>
      <c r="B17" s="35">
        <v>58.8</v>
      </c>
      <c r="C17" s="45" t="s">
        <v>190</v>
      </c>
      <c r="D17" s="45"/>
    </row>
    <row r="18" spans="1:4">
      <c r="A18" s="84" t="s">
        <v>37</v>
      </c>
      <c r="B18" s="23">
        <v>57.6</v>
      </c>
      <c r="C18" s="45" t="s">
        <v>190</v>
      </c>
      <c r="D18" s="45"/>
    </row>
    <row r="19" spans="1:4">
      <c r="A19" s="595" t="s">
        <v>51</v>
      </c>
      <c r="B19" s="35">
        <v>37.299999999999997</v>
      </c>
      <c r="C19" s="45" t="s">
        <v>190</v>
      </c>
      <c r="D19" s="45"/>
    </row>
    <row r="20" spans="1:4">
      <c r="A20" s="595" t="s">
        <v>276</v>
      </c>
      <c r="B20" s="35">
        <v>35.299999999999997</v>
      </c>
      <c r="C20" s="45" t="s">
        <v>424</v>
      </c>
      <c r="D20" s="45"/>
    </row>
    <row r="21" spans="1:4">
      <c r="A21" s="595" t="s">
        <v>41</v>
      </c>
      <c r="B21" s="35">
        <v>31.4</v>
      </c>
      <c r="C21" s="45" t="s">
        <v>190</v>
      </c>
      <c r="D21" s="45"/>
    </row>
    <row r="22" spans="1:4">
      <c r="A22" s="595" t="s">
        <v>45</v>
      </c>
      <c r="B22" s="35">
        <v>30.6</v>
      </c>
      <c r="C22" s="45" t="s">
        <v>190</v>
      </c>
      <c r="D22" s="45"/>
    </row>
    <row r="23" spans="1:4">
      <c r="A23" s="84" t="s">
        <v>50</v>
      </c>
      <c r="B23" s="23">
        <v>28.7</v>
      </c>
      <c r="C23" s="45" t="s">
        <v>190</v>
      </c>
      <c r="D23" s="45"/>
    </row>
    <row r="24" spans="1:4">
      <c r="A24" s="595" t="s">
        <v>33</v>
      </c>
      <c r="B24" s="35">
        <v>28.3</v>
      </c>
      <c r="C24" s="45" t="s">
        <v>190</v>
      </c>
      <c r="D24" s="45"/>
    </row>
    <row r="25" spans="1:4">
      <c r="A25" s="595" t="s">
        <v>52</v>
      </c>
      <c r="B25" s="17">
        <v>27.3</v>
      </c>
      <c r="C25" s="45" t="s">
        <v>190</v>
      </c>
      <c r="D25" s="45"/>
    </row>
    <row r="26" spans="1:4">
      <c r="A26" s="589" t="s">
        <v>337</v>
      </c>
      <c r="B26" s="17">
        <v>24.8</v>
      </c>
      <c r="C26" s="45" t="s">
        <v>190</v>
      </c>
      <c r="D26" s="45"/>
    </row>
    <row r="27" spans="1:4">
      <c r="A27" s="595" t="s">
        <v>36</v>
      </c>
      <c r="B27" s="163">
        <v>24.6</v>
      </c>
      <c r="C27" s="45" t="s">
        <v>190</v>
      </c>
      <c r="D27" s="45"/>
    </row>
    <row r="28" spans="1:4">
      <c r="A28" s="595" t="s">
        <v>310</v>
      </c>
      <c r="B28" s="163">
        <v>19.2</v>
      </c>
      <c r="C28" s="45" t="s">
        <v>190</v>
      </c>
      <c r="D28" s="45"/>
    </row>
    <row r="29" spans="1:4">
      <c r="A29" s="595" t="s">
        <v>43</v>
      </c>
      <c r="B29" s="17">
        <v>19.100000000000001</v>
      </c>
      <c r="C29" s="45" t="s">
        <v>190</v>
      </c>
      <c r="D29" s="45"/>
    </row>
    <row r="30" spans="1:4">
      <c r="A30" s="595" t="s">
        <v>42</v>
      </c>
      <c r="B30" s="163">
        <v>17.399999999999999</v>
      </c>
      <c r="C30" s="45" t="s">
        <v>190</v>
      </c>
      <c r="D30" s="45"/>
    </row>
    <row r="31" spans="1:4">
      <c r="A31" s="595" t="s">
        <v>127</v>
      </c>
      <c r="B31" s="163">
        <v>12.8</v>
      </c>
      <c r="C31" s="45" t="s">
        <v>190</v>
      </c>
      <c r="D31" s="45"/>
    </row>
    <row r="32" spans="1:4">
      <c r="A32" s="595" t="s">
        <v>128</v>
      </c>
      <c r="B32" s="163">
        <v>11.4</v>
      </c>
      <c r="C32" s="45" t="s">
        <v>190</v>
      </c>
      <c r="D32" s="45"/>
    </row>
    <row r="33" spans="1:4">
      <c r="A33" s="207" t="s">
        <v>46</v>
      </c>
      <c r="B33" s="80" t="s">
        <v>129</v>
      </c>
      <c r="C33" s="45"/>
      <c r="D33" s="45"/>
    </row>
    <row r="34" spans="1:4">
      <c r="A34" s="42" t="s">
        <v>307</v>
      </c>
      <c r="C34" s="45"/>
      <c r="D34" s="45"/>
    </row>
    <row r="35" spans="1:4">
      <c r="A35" s="42" t="s">
        <v>245</v>
      </c>
      <c r="C35" s="45"/>
      <c r="D35" s="45"/>
    </row>
    <row r="36" spans="1:4">
      <c r="A36" s="45" t="s">
        <v>446</v>
      </c>
      <c r="C36" s="45"/>
      <c r="D36" s="45"/>
    </row>
    <row r="37" spans="1:4">
      <c r="A37" s="45" t="s">
        <v>615</v>
      </c>
      <c r="D37" s="17"/>
    </row>
    <row r="38" spans="1:4">
      <c r="A38" s="45"/>
      <c r="D38" s="17"/>
    </row>
    <row r="39" spans="1:4">
      <c r="A39" s="45"/>
    </row>
    <row r="40" spans="1:4" ht="14.25" customHeight="1">
      <c r="A40" s="45"/>
    </row>
    <row r="41" spans="1:4">
      <c r="A41" s="45"/>
    </row>
    <row r="42" spans="1:4">
      <c r="A42" s="45"/>
    </row>
    <row r="43" spans="1:4">
      <c r="A43" s="45"/>
    </row>
    <row r="44" spans="1:4">
      <c r="A44" s="45"/>
    </row>
  </sheetData>
  <phoneticPr fontId="2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0"/>
  <dimension ref="A1:B43"/>
  <sheetViews>
    <sheetView showGridLines="0" zoomScaleNormal="100" workbookViewId="0">
      <selection sqref="A1:H1"/>
    </sheetView>
  </sheetViews>
  <sheetFormatPr defaultRowHeight="12.75"/>
  <cols>
    <col min="1" max="2" width="9.140625" style="17"/>
    <col min="3" max="3" width="9.85546875" style="17" customWidth="1"/>
    <col min="4" max="4" width="9.140625" style="17"/>
    <col min="5" max="5" width="11.140625" style="17" customWidth="1"/>
    <col min="6" max="6" width="6.7109375" style="17" customWidth="1"/>
    <col min="7" max="254" width="9.140625" style="17"/>
    <col min="255" max="255" width="9.85546875" style="17" customWidth="1"/>
    <col min="256" max="16384" width="9.140625" style="17"/>
  </cols>
  <sheetData>
    <row r="1" spans="1:2">
      <c r="A1" s="23" t="s">
        <v>526</v>
      </c>
    </row>
    <row r="2" spans="1:2">
      <c r="A2" s="53" t="s">
        <v>527</v>
      </c>
    </row>
    <row r="3" spans="1:2">
      <c r="A3" s="53"/>
    </row>
    <row r="4" spans="1:2" ht="14.25">
      <c r="A4" s="302">
        <v>2015</v>
      </c>
      <c r="B4" s="302" t="s">
        <v>789</v>
      </c>
    </row>
    <row r="5" spans="1:2">
      <c r="A5" s="347" t="s">
        <v>304</v>
      </c>
      <c r="B5" s="552">
        <v>8.75</v>
      </c>
    </row>
    <row r="6" spans="1:2">
      <c r="A6" s="51" t="s">
        <v>310</v>
      </c>
      <c r="B6" s="161">
        <v>5.65</v>
      </c>
    </row>
    <row r="7" spans="1:2">
      <c r="A7" s="51" t="s">
        <v>54</v>
      </c>
      <c r="B7" s="161">
        <v>5.73</v>
      </c>
    </row>
    <row r="8" spans="1:2">
      <c r="A8" s="51" t="s">
        <v>42</v>
      </c>
      <c r="B8" s="161">
        <v>5.87</v>
      </c>
    </row>
    <row r="9" spans="1:2">
      <c r="A9" s="51" t="s">
        <v>127</v>
      </c>
      <c r="B9" s="161">
        <v>5.93</v>
      </c>
    </row>
    <row r="10" spans="1:2">
      <c r="A10" s="51" t="s">
        <v>46</v>
      </c>
      <c r="B10" s="161">
        <v>6.01</v>
      </c>
    </row>
    <row r="11" spans="1:2">
      <c r="A11" s="51" t="s">
        <v>45</v>
      </c>
      <c r="B11" s="161">
        <v>6.25</v>
      </c>
    </row>
    <row r="12" spans="1:2">
      <c r="A12" s="46" t="s">
        <v>50</v>
      </c>
      <c r="B12" s="477">
        <v>6.95</v>
      </c>
    </row>
    <row r="13" spans="1:2">
      <c r="A13" s="51" t="s">
        <v>43</v>
      </c>
      <c r="B13" s="161">
        <v>6.96</v>
      </c>
    </row>
    <row r="14" spans="1:2">
      <c r="A14" s="51" t="s">
        <v>38</v>
      </c>
      <c r="B14" s="161">
        <v>7.14</v>
      </c>
    </row>
    <row r="15" spans="1:2">
      <c r="A15" s="51" t="s">
        <v>40</v>
      </c>
      <c r="B15" s="161">
        <v>7.28</v>
      </c>
    </row>
    <row r="16" spans="1:2">
      <c r="A16" s="46" t="s">
        <v>37</v>
      </c>
      <c r="B16" s="477">
        <v>7.54</v>
      </c>
    </row>
    <row r="17" spans="1:2">
      <c r="A17" s="51" t="s">
        <v>52</v>
      </c>
      <c r="B17" s="161">
        <v>7.64</v>
      </c>
    </row>
    <row r="18" spans="1:2">
      <c r="A18" s="51" t="s">
        <v>350</v>
      </c>
      <c r="B18" s="161">
        <v>8.1999999999999993</v>
      </c>
    </row>
    <row r="19" spans="1:2">
      <c r="A19" s="51" t="s">
        <v>55</v>
      </c>
      <c r="B19" s="161">
        <v>8.2799999999999994</v>
      </c>
    </row>
    <row r="20" spans="1:2">
      <c r="A20" s="535" t="s">
        <v>128</v>
      </c>
      <c r="B20" s="161">
        <v>8.61</v>
      </c>
    </row>
    <row r="21" spans="1:2">
      <c r="A21" s="51" t="s">
        <v>34</v>
      </c>
      <c r="B21" s="161">
        <v>9.01</v>
      </c>
    </row>
    <row r="22" spans="1:2">
      <c r="A22" s="51" t="s">
        <v>276</v>
      </c>
      <c r="B22" s="161">
        <v>9.08</v>
      </c>
    </row>
    <row r="23" spans="1:2">
      <c r="A23" s="51" t="s">
        <v>48</v>
      </c>
      <c r="B23" s="161">
        <v>9.44</v>
      </c>
    </row>
    <row r="24" spans="1:2">
      <c r="A24" s="51" t="s">
        <v>337</v>
      </c>
      <c r="B24" s="161">
        <v>10.199999999999999</v>
      </c>
    </row>
    <row r="25" spans="1:2">
      <c r="A25" s="51" t="s">
        <v>53</v>
      </c>
      <c r="B25" s="39">
        <v>10.52</v>
      </c>
    </row>
    <row r="26" spans="1:2">
      <c r="A26" s="51" t="s">
        <v>32</v>
      </c>
      <c r="B26" s="39">
        <v>10.82</v>
      </c>
    </row>
    <row r="27" spans="1:2">
      <c r="A27" s="51" t="s">
        <v>41</v>
      </c>
      <c r="B27" s="39">
        <v>10.85</v>
      </c>
    </row>
    <row r="28" spans="1:2">
      <c r="A28" s="51" t="s">
        <v>35</v>
      </c>
      <c r="B28" s="39">
        <v>11.41</v>
      </c>
    </row>
    <row r="29" spans="1:2">
      <c r="A29" s="51" t="s">
        <v>33</v>
      </c>
      <c r="B29" s="39">
        <v>12.22</v>
      </c>
    </row>
    <row r="30" spans="1:2">
      <c r="A30" s="51" t="s">
        <v>47</v>
      </c>
      <c r="B30" s="39">
        <v>12.23</v>
      </c>
    </row>
    <row r="31" spans="1:2">
      <c r="A31" s="51" t="s">
        <v>39</v>
      </c>
      <c r="B31" s="39">
        <v>13.49</v>
      </c>
    </row>
    <row r="32" spans="1:2">
      <c r="A32" s="51" t="s">
        <v>36</v>
      </c>
      <c r="B32" s="39">
        <v>13.78</v>
      </c>
    </row>
    <row r="33" spans="1:2">
      <c r="A33" s="185" t="s">
        <v>44</v>
      </c>
      <c r="B33" s="182">
        <v>20.75</v>
      </c>
    </row>
    <row r="34" spans="1:2">
      <c r="A34" s="19" t="s">
        <v>325</v>
      </c>
      <c r="B34" s="19"/>
    </row>
    <row r="43" spans="1:2">
      <c r="A43" s="19"/>
    </row>
  </sheetData>
  <phoneticPr fontId="2" type="noConversion"/>
  <pageMargins left="0.75" right="0.75" top="1" bottom="1" header="0.5" footer="0.5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>
  <sheetPr codeName="Sheet80"/>
  <dimension ref="A1:G7"/>
  <sheetViews>
    <sheetView showGridLines="0" workbookViewId="0">
      <selection sqref="A1:H1"/>
    </sheetView>
  </sheetViews>
  <sheetFormatPr defaultRowHeight="12.75"/>
  <sheetData>
    <row r="1" spans="1:7" ht="14.25" customHeight="1">
      <c r="A1" s="455" t="s">
        <v>690</v>
      </c>
      <c r="B1" s="93"/>
      <c r="C1" s="93"/>
      <c r="D1" s="93"/>
      <c r="E1" s="93"/>
      <c r="F1" s="93"/>
      <c r="G1" s="88"/>
    </row>
    <row r="2" spans="1:7" ht="14.25" customHeight="1">
      <c r="A2" s="456" t="s">
        <v>878</v>
      </c>
      <c r="B2" s="93"/>
      <c r="C2" s="93"/>
      <c r="D2" s="93"/>
      <c r="E2" s="93"/>
      <c r="F2" s="93"/>
      <c r="G2" s="88"/>
    </row>
    <row r="3" spans="1:7" ht="14.25" customHeight="1">
      <c r="A3" s="17"/>
      <c r="B3" s="17"/>
      <c r="C3" s="17"/>
      <c r="D3" s="17"/>
      <c r="E3" s="17"/>
      <c r="F3" s="17"/>
      <c r="G3" s="88"/>
    </row>
    <row r="4" spans="1:7" ht="14.25" customHeight="1">
      <c r="A4" s="17"/>
      <c r="B4" s="332" t="s">
        <v>7</v>
      </c>
      <c r="C4" s="333" t="s">
        <v>5</v>
      </c>
      <c r="D4" s="333" t="s">
        <v>6</v>
      </c>
      <c r="E4" s="333" t="s">
        <v>8</v>
      </c>
      <c r="F4" s="333" t="s">
        <v>482</v>
      </c>
      <c r="G4" s="88"/>
    </row>
    <row r="5" spans="1:7" ht="14.25" customHeight="1">
      <c r="A5" s="334" t="s">
        <v>59</v>
      </c>
      <c r="B5" s="335">
        <v>0.93850281108001954</v>
      </c>
      <c r="C5" s="335">
        <v>3.8148537981670221E-2</v>
      </c>
      <c r="D5" s="335">
        <v>1.7213051626318896E-2</v>
      </c>
      <c r="E5" s="335">
        <v>5.4938002207788874E-3</v>
      </c>
      <c r="F5" s="335">
        <v>6.4179909121248686E-4</v>
      </c>
      <c r="G5" s="88"/>
    </row>
    <row r="6" spans="1:7" ht="14.25" customHeight="1">
      <c r="A6" s="324" t="s">
        <v>61</v>
      </c>
      <c r="B6" s="335">
        <v>0.96511070818830313</v>
      </c>
      <c r="C6" s="335">
        <v>2.2559853889013885E-2</v>
      </c>
      <c r="D6" s="335">
        <v>9.2828121070951172E-3</v>
      </c>
      <c r="E6" s="335">
        <v>2.7184054844558558E-3</v>
      </c>
      <c r="F6" s="335">
        <v>3.282203311319631E-4</v>
      </c>
      <c r="G6" s="88"/>
    </row>
    <row r="7" spans="1:7" s="17" customFormat="1" ht="14.25" customHeight="1">
      <c r="A7" s="19" t="s">
        <v>308</v>
      </c>
      <c r="G7" s="68"/>
    </row>
  </sheetData>
  <phoneticPr fontId="2" type="noConversion"/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sheetPr codeName="Sheet82"/>
  <dimension ref="A1:E46"/>
  <sheetViews>
    <sheetView showGridLines="0" workbookViewId="0">
      <selection sqref="A1:H1"/>
    </sheetView>
  </sheetViews>
  <sheetFormatPr defaultRowHeight="12.75"/>
  <cols>
    <col min="1" max="1" width="9.140625" style="17"/>
    <col min="2" max="2" width="15" style="17" customWidth="1"/>
    <col min="3" max="3" width="4.42578125" style="17" customWidth="1"/>
    <col min="4" max="4" width="9.5703125" style="17" customWidth="1"/>
  </cols>
  <sheetData>
    <row r="1" spans="1:4" ht="14.25">
      <c r="A1" s="23" t="s">
        <v>698</v>
      </c>
    </row>
    <row r="2" spans="1:4" ht="14.25">
      <c r="A2" s="59" t="s">
        <v>699</v>
      </c>
      <c r="B2" s="45"/>
    </row>
    <row r="4" spans="1:4">
      <c r="A4" s="328">
        <v>2016</v>
      </c>
      <c r="B4" s="173" t="s">
        <v>23</v>
      </c>
      <c r="C4" s="82"/>
      <c r="D4" s="82"/>
    </row>
    <row r="5" spans="1:4">
      <c r="A5" s="330" t="s">
        <v>304</v>
      </c>
      <c r="B5" s="331">
        <v>19.435709328345212</v>
      </c>
      <c r="C5" s="45"/>
      <c r="D5" s="45"/>
    </row>
    <row r="6" spans="1:4">
      <c r="A6" s="595" t="s">
        <v>39</v>
      </c>
      <c r="B6" s="35">
        <v>36.556751416346806</v>
      </c>
      <c r="C6" s="45"/>
      <c r="D6" s="45"/>
    </row>
    <row r="7" spans="1:4">
      <c r="A7" s="595" t="s">
        <v>33</v>
      </c>
      <c r="B7" s="35">
        <v>32.144375438112526</v>
      </c>
      <c r="C7" s="45"/>
      <c r="D7" s="45"/>
    </row>
    <row r="8" spans="1:4">
      <c r="A8" s="595" t="s">
        <v>51</v>
      </c>
      <c r="B8" s="35">
        <v>27.078078807180908</v>
      </c>
      <c r="C8" s="45"/>
      <c r="D8" s="45"/>
    </row>
    <row r="9" spans="1:4">
      <c r="A9" s="595" t="s">
        <v>52</v>
      </c>
      <c r="B9" s="35">
        <v>26.925729739455683</v>
      </c>
      <c r="C9" s="45"/>
      <c r="D9" s="45"/>
    </row>
    <row r="10" spans="1:4">
      <c r="A10" s="589" t="s">
        <v>45</v>
      </c>
      <c r="B10" s="35">
        <v>26.784884065613465</v>
      </c>
      <c r="C10" s="45"/>
      <c r="D10" s="45"/>
    </row>
    <row r="11" spans="1:4">
      <c r="A11" s="595" t="s">
        <v>49</v>
      </c>
      <c r="B11" s="35">
        <v>26.54958820165653</v>
      </c>
      <c r="C11" s="45"/>
      <c r="D11" s="45"/>
    </row>
    <row r="12" spans="1:4">
      <c r="A12" s="595" t="s">
        <v>35</v>
      </c>
      <c r="B12" s="35">
        <v>25.72803397809701</v>
      </c>
      <c r="C12" s="45"/>
      <c r="D12" s="45"/>
    </row>
    <row r="13" spans="1:4">
      <c r="A13" s="595" t="s">
        <v>127</v>
      </c>
      <c r="B13" s="35">
        <v>25.678545148743826</v>
      </c>
      <c r="C13" s="45"/>
      <c r="D13" s="45"/>
    </row>
    <row r="14" spans="1:4">
      <c r="A14" s="595" t="s">
        <v>128</v>
      </c>
      <c r="B14" s="35">
        <v>24.395506483811541</v>
      </c>
      <c r="C14" s="45" t="s">
        <v>165</v>
      </c>
      <c r="D14" s="45"/>
    </row>
    <row r="15" spans="1:4">
      <c r="A15" s="595" t="s">
        <v>43</v>
      </c>
      <c r="B15" s="35">
        <v>22.161635440680207</v>
      </c>
      <c r="C15" s="45" t="s">
        <v>165</v>
      </c>
      <c r="D15" s="45"/>
    </row>
    <row r="16" spans="1:4">
      <c r="A16" s="595" t="s">
        <v>48</v>
      </c>
      <c r="B16" s="35">
        <v>21.355863263344375</v>
      </c>
      <c r="C16" s="45"/>
      <c r="D16" s="45"/>
    </row>
    <row r="17" spans="1:4">
      <c r="A17" s="595" t="s">
        <v>310</v>
      </c>
      <c r="B17" s="35">
        <v>21.033859370815222</v>
      </c>
      <c r="C17" s="45"/>
      <c r="D17" s="45"/>
    </row>
    <row r="18" spans="1:4">
      <c r="A18" s="595" t="s">
        <v>36</v>
      </c>
      <c r="B18" s="35">
        <v>20.907269526054058</v>
      </c>
      <c r="C18" s="45" t="s">
        <v>162</v>
      </c>
      <c r="D18" s="45"/>
    </row>
    <row r="19" spans="1:4">
      <c r="A19" s="595" t="s">
        <v>53</v>
      </c>
      <c r="B19" s="35">
        <v>20.281236015032324</v>
      </c>
      <c r="C19" s="45" t="s">
        <v>165</v>
      </c>
      <c r="D19" s="45"/>
    </row>
    <row r="20" spans="1:4">
      <c r="A20" s="595" t="s">
        <v>40</v>
      </c>
      <c r="B20" s="35">
        <v>19.130552306547941</v>
      </c>
      <c r="C20" s="45"/>
      <c r="D20" s="45"/>
    </row>
    <row r="21" spans="1:4">
      <c r="A21" s="595" t="s">
        <v>34</v>
      </c>
      <c r="B21" s="35">
        <v>18.622353448318904</v>
      </c>
      <c r="C21" s="45"/>
      <c r="D21" s="45"/>
    </row>
    <row r="22" spans="1:4">
      <c r="A22" s="595" t="s">
        <v>54</v>
      </c>
      <c r="B22" s="35">
        <v>18.566615970228913</v>
      </c>
      <c r="C22" s="45"/>
      <c r="D22" s="45"/>
    </row>
    <row r="23" spans="1:4">
      <c r="A23" s="84" t="s">
        <v>50</v>
      </c>
      <c r="B23" s="105">
        <v>18.300509484435043</v>
      </c>
      <c r="C23" s="47"/>
      <c r="D23" s="45"/>
    </row>
    <row r="24" spans="1:4">
      <c r="A24" s="84" t="s">
        <v>37</v>
      </c>
      <c r="B24" s="260">
        <v>17.854767560899429</v>
      </c>
      <c r="C24" s="47" t="s">
        <v>165</v>
      </c>
      <c r="D24" s="45"/>
    </row>
    <row r="25" spans="1:4">
      <c r="A25" s="589" t="s">
        <v>32</v>
      </c>
      <c r="B25" s="39">
        <v>16.828736485649131</v>
      </c>
      <c r="C25" s="45" t="s">
        <v>165</v>
      </c>
      <c r="D25" s="45"/>
    </row>
    <row r="26" spans="1:4">
      <c r="A26" s="595" t="s">
        <v>42</v>
      </c>
      <c r="B26" s="39">
        <v>16.036282810396031</v>
      </c>
      <c r="C26" s="45"/>
      <c r="D26" s="45"/>
    </row>
    <row r="27" spans="1:4">
      <c r="A27" s="595" t="s">
        <v>47</v>
      </c>
      <c r="B27" s="39">
        <v>15.247087310944611</v>
      </c>
      <c r="C27" s="45"/>
      <c r="D27" s="45"/>
    </row>
    <row r="28" spans="1:4">
      <c r="A28" s="595" t="s">
        <v>38</v>
      </c>
      <c r="B28" s="39">
        <v>14.052435697632689</v>
      </c>
      <c r="C28" s="45" t="s">
        <v>165</v>
      </c>
      <c r="D28" s="45"/>
    </row>
    <row r="29" spans="1:4">
      <c r="A29" s="595" t="s">
        <v>55</v>
      </c>
      <c r="B29" s="39">
        <v>13.985262885831254</v>
      </c>
      <c r="C29" s="45" t="s">
        <v>165</v>
      </c>
      <c r="D29" s="45"/>
    </row>
    <row r="30" spans="1:4">
      <c r="A30" s="595" t="s">
        <v>276</v>
      </c>
      <c r="B30" s="39">
        <v>13.813484075627594</v>
      </c>
      <c r="C30" s="45"/>
      <c r="D30" s="45"/>
    </row>
    <row r="31" spans="1:4">
      <c r="A31" s="589" t="s">
        <v>46</v>
      </c>
      <c r="B31" s="39">
        <v>10.609979400320439</v>
      </c>
      <c r="C31" s="45" t="s">
        <v>165</v>
      </c>
      <c r="D31" s="45"/>
    </row>
    <row r="32" spans="1:4">
      <c r="A32" s="595" t="s">
        <v>41</v>
      </c>
      <c r="B32" s="39">
        <v>7.5558164637263996</v>
      </c>
      <c r="C32" s="45"/>
      <c r="D32" s="45"/>
    </row>
    <row r="33" spans="1:5">
      <c r="A33" s="436" t="s">
        <v>44</v>
      </c>
      <c r="B33" s="34">
        <v>7.2397784808149304</v>
      </c>
      <c r="C33" s="45" t="s">
        <v>165</v>
      </c>
      <c r="D33" s="45"/>
    </row>
    <row r="34" spans="1:5">
      <c r="A34" s="124" t="s">
        <v>308</v>
      </c>
      <c r="C34" s="45"/>
      <c r="D34" s="45"/>
    </row>
    <row r="35" spans="1:5" ht="13.5">
      <c r="A35" s="42" t="s">
        <v>406</v>
      </c>
    </row>
    <row r="36" spans="1:5">
      <c r="A36" s="124" t="s">
        <v>447</v>
      </c>
      <c r="B36" s="19"/>
      <c r="C36" s="45"/>
      <c r="D36" s="45"/>
      <c r="E36" s="22"/>
    </row>
    <row r="37" spans="1:5">
      <c r="A37" s="124" t="s">
        <v>334</v>
      </c>
      <c r="B37" s="19"/>
      <c r="C37" s="45"/>
      <c r="D37" s="45"/>
      <c r="E37" s="22"/>
    </row>
    <row r="38" spans="1:5">
      <c r="A38" s="124"/>
      <c r="B38" s="19"/>
      <c r="C38" s="45"/>
      <c r="D38" s="45"/>
    </row>
    <row r="40" spans="1:5" ht="14.25" customHeight="1">
      <c r="A40" s="45"/>
    </row>
    <row r="41" spans="1:5">
      <c r="A41" s="45"/>
    </row>
    <row r="42" spans="1:5">
      <c r="A42" s="45"/>
    </row>
    <row r="43" spans="1:5">
      <c r="A43" s="45"/>
    </row>
    <row r="44" spans="1:5">
      <c r="A44" s="45"/>
    </row>
    <row r="45" spans="1:5">
      <c r="A45" s="45"/>
    </row>
    <row r="46" spans="1:5">
      <c r="A46" s="45"/>
    </row>
  </sheetData>
  <phoneticPr fontId="2" type="noConversion"/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sheetPr codeName="Sheet83"/>
  <dimension ref="A1:P12"/>
  <sheetViews>
    <sheetView showGridLines="0" workbookViewId="0">
      <selection sqref="A1:H1"/>
    </sheetView>
  </sheetViews>
  <sheetFormatPr defaultColWidth="9.140625" defaultRowHeight="12.75"/>
  <sheetData>
    <row r="1" spans="1:16" ht="14.25">
      <c r="A1" s="455" t="s">
        <v>700</v>
      </c>
    </row>
    <row r="2" spans="1:16" s="308" customFormat="1" ht="14.25">
      <c r="A2" s="456" t="s">
        <v>701</v>
      </c>
      <c r="B2" s="98"/>
      <c r="C2" s="98"/>
      <c r="D2" s="98"/>
      <c r="E2" s="98"/>
      <c r="F2" s="98"/>
      <c r="G2" s="98"/>
      <c r="H2" s="98"/>
      <c r="I2" s="98"/>
      <c r="J2" s="342"/>
      <c r="K2" s="342"/>
      <c r="L2" s="342"/>
      <c r="M2" s="342"/>
      <c r="N2" s="342"/>
      <c r="O2" s="342"/>
      <c r="P2" s="342"/>
    </row>
    <row r="3" spans="1:16" s="308" customFormat="1">
      <c r="A3" s="456"/>
      <c r="B3" s="98"/>
      <c r="C3" s="98"/>
      <c r="D3" s="98"/>
      <c r="E3" s="98"/>
      <c r="F3" s="98"/>
      <c r="G3" s="98"/>
      <c r="H3" s="98"/>
      <c r="I3" s="98"/>
      <c r="J3" s="342"/>
      <c r="K3" s="342"/>
      <c r="L3" s="342"/>
      <c r="M3" s="342"/>
      <c r="N3" s="342"/>
      <c r="O3" s="342"/>
      <c r="P3" s="342"/>
    </row>
    <row r="4" spans="1:16">
      <c r="A4" s="17"/>
      <c r="B4" s="17"/>
      <c r="C4" s="17"/>
      <c r="D4" s="17"/>
      <c r="E4" s="17"/>
      <c r="F4" s="17"/>
      <c r="G4" s="17"/>
      <c r="H4" s="17"/>
      <c r="K4" s="96" t="s">
        <v>23</v>
      </c>
    </row>
    <row r="5" spans="1:16" ht="18" customHeight="1">
      <c r="A5" s="487"/>
      <c r="B5" s="437" t="s">
        <v>159</v>
      </c>
      <c r="C5" s="437" t="s">
        <v>160</v>
      </c>
      <c r="D5" s="437" t="s">
        <v>192</v>
      </c>
      <c r="E5" s="437" t="s">
        <v>194</v>
      </c>
      <c r="F5" s="437">
        <v>2011</v>
      </c>
      <c r="G5" s="437">
        <v>2012</v>
      </c>
      <c r="H5" s="437">
        <v>2013</v>
      </c>
      <c r="I5" s="437">
        <v>2014</v>
      </c>
      <c r="J5" s="437">
        <v>2015</v>
      </c>
      <c r="K5" s="437">
        <v>2016</v>
      </c>
    </row>
    <row r="6" spans="1:16" ht="18" customHeight="1">
      <c r="A6" s="334" t="s">
        <v>388</v>
      </c>
      <c r="B6" s="438">
        <v>17.629672657691518</v>
      </c>
      <c r="C6" s="438">
        <v>16.685809953312599</v>
      </c>
      <c r="D6" s="438">
        <v>16.11823088384428</v>
      </c>
      <c r="E6" s="438">
        <v>16.797125422940908</v>
      </c>
      <c r="F6" s="438">
        <v>16.589169802415412</v>
      </c>
      <c r="G6" s="438">
        <v>16.95916711002052</v>
      </c>
      <c r="H6" s="438">
        <v>16.95918498161161</v>
      </c>
      <c r="I6" s="438">
        <v>17.499410366061927</v>
      </c>
      <c r="J6" s="438">
        <v>18.332824318456709</v>
      </c>
      <c r="K6" s="121">
        <v>18.300509484435043</v>
      </c>
    </row>
    <row r="7" spans="1:16" ht="18" customHeight="1">
      <c r="A7" s="324" t="s">
        <v>389</v>
      </c>
      <c r="B7" s="438">
        <v>18.184107600824376</v>
      </c>
      <c r="C7" s="438">
        <v>17.927255531884814</v>
      </c>
      <c r="D7" s="438">
        <v>16.645081518308945</v>
      </c>
      <c r="E7" s="438">
        <v>17.171524311459031</v>
      </c>
      <c r="F7" s="438">
        <v>17.45005947116411</v>
      </c>
      <c r="G7" s="438">
        <v>17.355390959615761</v>
      </c>
      <c r="H7" s="438">
        <v>17.52257336343115</v>
      </c>
      <c r="I7" s="438">
        <v>17.560536597245015</v>
      </c>
      <c r="J7" s="438">
        <v>18.010887114057521</v>
      </c>
      <c r="K7" s="121">
        <v>17.854767560899429</v>
      </c>
    </row>
    <row r="8" spans="1:16" ht="18" customHeight="1">
      <c r="A8" s="354" t="s">
        <v>304</v>
      </c>
      <c r="B8" s="438">
        <v>20.011724260964453</v>
      </c>
      <c r="C8" s="438">
        <v>19.73043732554753</v>
      </c>
      <c r="D8" s="438">
        <v>18.439118482192498</v>
      </c>
      <c r="E8" s="438">
        <v>19.143236798801752</v>
      </c>
      <c r="F8" s="438">
        <v>19.407026860451236</v>
      </c>
      <c r="G8" s="438">
        <v>19.276651506152664</v>
      </c>
      <c r="H8" s="438">
        <v>19.188632035558648</v>
      </c>
      <c r="I8" s="438">
        <v>19.108969930351144</v>
      </c>
      <c r="J8" s="438">
        <v>19.417227188914136</v>
      </c>
      <c r="K8" s="121">
        <v>19.435709328345212</v>
      </c>
    </row>
    <row r="9" spans="1:16" ht="15" customHeight="1">
      <c r="A9" s="124" t="s">
        <v>702</v>
      </c>
    </row>
    <row r="10" spans="1:16" ht="15" customHeight="1">
      <c r="A10" s="42" t="s">
        <v>406</v>
      </c>
    </row>
    <row r="11" spans="1:16" ht="15" customHeight="1">
      <c r="A11" s="20" t="s">
        <v>540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</row>
    <row r="12" spans="1:16" ht="13.5">
      <c r="A12" s="20" t="s">
        <v>703</v>
      </c>
      <c r="B12" s="147"/>
      <c r="C12" s="147"/>
      <c r="D12" s="147"/>
      <c r="E12" s="147"/>
      <c r="F12" s="147"/>
      <c r="G12" s="147"/>
      <c r="H12" s="147"/>
      <c r="I12" s="147"/>
      <c r="J12" s="147"/>
      <c r="K12" s="147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sheetPr codeName="Sheet84"/>
  <dimension ref="A1:P8"/>
  <sheetViews>
    <sheetView showGridLines="0" workbookViewId="0">
      <selection sqref="A1:H1"/>
    </sheetView>
  </sheetViews>
  <sheetFormatPr defaultColWidth="9.140625" defaultRowHeight="12.75"/>
  <sheetData>
    <row r="1" spans="1:16">
      <c r="A1" s="455" t="s">
        <v>691</v>
      </c>
    </row>
    <row r="2" spans="1:16" s="308" customFormat="1">
      <c r="A2" s="456" t="s">
        <v>819</v>
      </c>
      <c r="B2" s="98"/>
      <c r="C2" s="98"/>
      <c r="D2" s="98"/>
      <c r="E2" s="98"/>
      <c r="F2" s="98"/>
      <c r="G2" s="98"/>
      <c r="H2" s="98"/>
      <c r="I2" s="98"/>
      <c r="J2" s="342"/>
      <c r="K2" s="342"/>
      <c r="L2" s="342"/>
      <c r="M2" s="342"/>
      <c r="N2" s="342"/>
      <c r="O2" s="342"/>
      <c r="P2" s="342"/>
    </row>
    <row r="3" spans="1:16" s="308" customFormat="1">
      <c r="A3" s="456"/>
      <c r="B3" s="98"/>
      <c r="C3" s="98"/>
      <c r="D3" s="98"/>
      <c r="E3" s="98"/>
      <c r="F3" s="98"/>
      <c r="G3" s="98"/>
      <c r="H3" s="98"/>
      <c r="I3" s="98"/>
      <c r="J3" s="342"/>
      <c r="K3" s="342"/>
      <c r="L3" s="342"/>
      <c r="M3" s="342"/>
      <c r="N3" s="342"/>
      <c r="O3" s="342"/>
      <c r="P3" s="342"/>
    </row>
    <row r="4" spans="1:16">
      <c r="A4" s="17"/>
      <c r="B4" s="17"/>
      <c r="C4" s="17"/>
      <c r="D4" s="17"/>
      <c r="E4" s="17"/>
      <c r="F4" s="17"/>
      <c r="G4" s="17"/>
      <c r="H4" s="17"/>
      <c r="K4" s="96" t="s">
        <v>264</v>
      </c>
    </row>
    <row r="5" spans="1:16" ht="18" customHeight="1">
      <c r="A5" s="97"/>
      <c r="B5" s="302" t="s">
        <v>193</v>
      </c>
      <c r="C5" s="302" t="s">
        <v>159</v>
      </c>
      <c r="D5" s="302" t="s">
        <v>160</v>
      </c>
      <c r="E5" s="302" t="s">
        <v>192</v>
      </c>
      <c r="F5" s="302" t="s">
        <v>194</v>
      </c>
      <c r="G5" s="302" t="s">
        <v>263</v>
      </c>
      <c r="H5" s="302" t="s">
        <v>275</v>
      </c>
      <c r="I5" s="302" t="s">
        <v>309</v>
      </c>
      <c r="J5" s="302" t="s">
        <v>404</v>
      </c>
      <c r="K5" s="302">
        <v>2015</v>
      </c>
    </row>
    <row r="6" spans="1:16" ht="18" customHeight="1">
      <c r="A6" s="343" t="s">
        <v>59</v>
      </c>
      <c r="B6" s="344">
        <v>8624</v>
      </c>
      <c r="C6" s="344">
        <v>9641</v>
      </c>
      <c r="D6" s="344">
        <v>10744</v>
      </c>
      <c r="E6" s="344">
        <v>7598</v>
      </c>
      <c r="F6" s="344">
        <v>5814</v>
      </c>
      <c r="G6" s="344">
        <v>6742</v>
      </c>
      <c r="H6" s="344">
        <v>10766</v>
      </c>
      <c r="I6" s="344">
        <v>8100</v>
      </c>
      <c r="J6" s="344">
        <v>7247</v>
      </c>
      <c r="K6" s="344">
        <v>8077</v>
      </c>
    </row>
    <row r="7" spans="1:16" ht="18" customHeight="1">
      <c r="A7" s="345" t="s">
        <v>61</v>
      </c>
      <c r="B7" s="344">
        <v>9093</v>
      </c>
      <c r="C7" s="344">
        <v>8773</v>
      </c>
      <c r="D7" s="344">
        <v>5881</v>
      </c>
      <c r="E7" s="344">
        <v>6751</v>
      </c>
      <c r="F7" s="344">
        <v>5206</v>
      </c>
      <c r="G7" s="344">
        <v>7932</v>
      </c>
      <c r="H7" s="344">
        <v>7787</v>
      </c>
      <c r="I7" s="344">
        <v>9887</v>
      </c>
      <c r="J7" s="344">
        <v>12310</v>
      </c>
      <c r="K7" s="344">
        <v>14956</v>
      </c>
    </row>
    <row r="8" spans="1:16" ht="15" customHeight="1">
      <c r="A8" s="124" t="s">
        <v>308</v>
      </c>
      <c r="B8" s="147"/>
      <c r="C8" s="147"/>
      <c r="D8" s="147"/>
      <c r="E8" s="147"/>
      <c r="F8" s="147"/>
      <c r="G8" s="147"/>
      <c r="H8" s="147"/>
      <c r="I8" s="147"/>
      <c r="J8" s="147"/>
      <c r="K8" s="147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sheetPr codeName="Sheet85"/>
  <dimension ref="A1:P10"/>
  <sheetViews>
    <sheetView showGridLines="0" workbookViewId="0">
      <selection sqref="A1:H1"/>
    </sheetView>
  </sheetViews>
  <sheetFormatPr defaultColWidth="9.140625" defaultRowHeight="12.75"/>
  <sheetData>
    <row r="1" spans="1:16">
      <c r="A1" s="455" t="s">
        <v>692</v>
      </c>
    </row>
    <row r="2" spans="1:16" s="308" customFormat="1">
      <c r="A2" s="456" t="s">
        <v>820</v>
      </c>
      <c r="B2" s="98"/>
      <c r="C2" s="98"/>
      <c r="D2" s="98"/>
      <c r="E2" s="98"/>
      <c r="F2" s="98"/>
      <c r="G2" s="98"/>
      <c r="H2" s="98"/>
      <c r="I2" s="98"/>
      <c r="J2" s="342"/>
      <c r="K2" s="342"/>
      <c r="L2" s="342"/>
      <c r="M2" s="342"/>
      <c r="N2" s="342"/>
      <c r="O2" s="342"/>
      <c r="P2" s="342"/>
    </row>
    <row r="3" spans="1:16" s="308" customFormat="1">
      <c r="A3" s="456"/>
      <c r="B3" s="98"/>
      <c r="C3" s="98"/>
      <c r="D3" s="98"/>
      <c r="E3" s="98"/>
      <c r="F3" s="98"/>
      <c r="G3" s="98"/>
      <c r="H3" s="98"/>
      <c r="I3" s="98"/>
      <c r="J3" s="342"/>
      <c r="K3" s="342"/>
      <c r="L3" s="342"/>
      <c r="M3" s="342"/>
      <c r="N3" s="342"/>
      <c r="O3" s="342"/>
      <c r="P3" s="342"/>
    </row>
    <row r="4" spans="1:16" ht="14.25">
      <c r="A4" s="17"/>
      <c r="B4" s="17"/>
      <c r="C4" s="17"/>
      <c r="D4" s="17"/>
      <c r="E4" s="17"/>
      <c r="F4" s="17"/>
      <c r="G4" s="17"/>
      <c r="H4" s="17"/>
      <c r="K4" s="96" t="s">
        <v>794</v>
      </c>
    </row>
    <row r="5" spans="1:16" ht="15.95" customHeight="1">
      <c r="A5" s="97"/>
      <c r="B5" s="302">
        <v>2006</v>
      </c>
      <c r="C5" s="302">
        <v>2007</v>
      </c>
      <c r="D5" s="302">
        <v>2008</v>
      </c>
      <c r="E5" s="302">
        <v>2009</v>
      </c>
      <c r="F5" s="302">
        <v>2010</v>
      </c>
      <c r="G5" s="302">
        <v>2011</v>
      </c>
      <c r="H5" s="302">
        <v>2012</v>
      </c>
      <c r="I5" s="302">
        <v>2013</v>
      </c>
      <c r="J5" s="302">
        <v>2014</v>
      </c>
      <c r="K5" s="302">
        <v>2015</v>
      </c>
    </row>
    <row r="6" spans="1:16" ht="15.95" customHeight="1">
      <c r="A6" s="343" t="s">
        <v>59</v>
      </c>
      <c r="B6" s="439">
        <v>4200</v>
      </c>
      <c r="C6" s="439">
        <v>4319</v>
      </c>
      <c r="D6" s="439">
        <v>4763</v>
      </c>
      <c r="E6" s="439">
        <v>4896</v>
      </c>
      <c r="F6" s="439">
        <v>5160</v>
      </c>
      <c r="G6" s="439">
        <v>5184</v>
      </c>
      <c r="H6" s="439">
        <v>4508</v>
      </c>
      <c r="I6" s="439">
        <v>4401</v>
      </c>
      <c r="J6" s="439">
        <v>4070</v>
      </c>
      <c r="K6" s="439">
        <v>4713</v>
      </c>
    </row>
    <row r="7" spans="1:16" ht="15.95" customHeight="1">
      <c r="A7" s="345" t="s">
        <v>61</v>
      </c>
      <c r="B7" s="439">
        <v>36553</v>
      </c>
      <c r="C7" s="439">
        <v>36386</v>
      </c>
      <c r="D7" s="439">
        <v>40750</v>
      </c>
      <c r="E7" s="439">
        <v>36576</v>
      </c>
      <c r="F7" s="439">
        <v>36721</v>
      </c>
      <c r="G7" s="439">
        <v>35489</v>
      </c>
      <c r="H7" s="439">
        <v>35062</v>
      </c>
      <c r="I7" s="439">
        <v>35489</v>
      </c>
      <c r="J7" s="439">
        <v>36384</v>
      </c>
      <c r="K7" s="439">
        <v>32391</v>
      </c>
    </row>
    <row r="8" spans="1:16">
      <c r="A8" s="19" t="s">
        <v>308</v>
      </c>
      <c r="B8" s="17"/>
      <c r="C8" s="17"/>
      <c r="D8" s="17"/>
      <c r="E8" s="17"/>
      <c r="F8" s="17"/>
      <c r="G8" s="17"/>
      <c r="H8" s="17"/>
      <c r="I8" s="17"/>
    </row>
    <row r="10" spans="1:16">
      <c r="B10" s="346"/>
      <c r="C10" s="346"/>
      <c r="D10" s="346"/>
      <c r="E10" s="346"/>
      <c r="F10" s="346"/>
      <c r="G10" s="346"/>
      <c r="H10" s="346"/>
      <c r="I10" s="346"/>
      <c r="J10" s="346"/>
      <c r="K10" s="346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sheetPr codeName="Sheet86"/>
  <dimension ref="A1:G15"/>
  <sheetViews>
    <sheetView showGridLines="0" workbookViewId="0">
      <selection sqref="A1:H1"/>
    </sheetView>
  </sheetViews>
  <sheetFormatPr defaultRowHeight="12.75"/>
  <cols>
    <col min="1" max="1" width="5.5703125" customWidth="1"/>
    <col min="2" max="2" width="51.42578125" customWidth="1"/>
    <col min="3" max="3" width="6.85546875" customWidth="1"/>
    <col min="4" max="4" width="4.28515625" customWidth="1"/>
    <col min="5" max="5" width="5.140625" customWidth="1"/>
    <col min="6" max="6" width="54.42578125" customWidth="1"/>
    <col min="7" max="7" width="7.42578125" customWidth="1"/>
  </cols>
  <sheetData>
    <row r="1" spans="1:7" ht="18" customHeight="1">
      <c r="A1" s="47" t="s">
        <v>693</v>
      </c>
      <c r="B1" s="68"/>
      <c r="C1" s="68"/>
      <c r="D1" s="68"/>
      <c r="E1" s="68"/>
      <c r="F1" s="68"/>
      <c r="G1" s="17"/>
    </row>
    <row r="2" spans="1:7" ht="15">
      <c r="A2" s="208" t="s">
        <v>704</v>
      </c>
      <c r="B2" s="216"/>
      <c r="C2" s="217"/>
      <c r="D2" s="218"/>
      <c r="E2" s="218"/>
      <c r="F2" s="216"/>
      <c r="G2" s="17"/>
    </row>
    <row r="3" spans="1:7">
      <c r="A3" s="17"/>
      <c r="B3" s="17"/>
      <c r="C3" s="17"/>
      <c r="D3" s="17"/>
      <c r="E3" s="17"/>
      <c r="F3" s="17"/>
      <c r="G3" s="17"/>
    </row>
    <row r="4" spans="1:7" ht="16.5" customHeight="1">
      <c r="A4" s="768" t="s">
        <v>59</v>
      </c>
      <c r="B4" s="769"/>
      <c r="C4" s="598" t="s">
        <v>23</v>
      </c>
      <c r="D4" s="17"/>
      <c r="E4" s="770" t="s">
        <v>61</v>
      </c>
      <c r="F4" s="771"/>
      <c r="G4" s="599" t="s">
        <v>23</v>
      </c>
    </row>
    <row r="5" spans="1:7">
      <c r="A5" s="637" t="s">
        <v>168</v>
      </c>
      <c r="B5" s="220" t="s">
        <v>277</v>
      </c>
      <c r="C5" s="765">
        <v>10.8</v>
      </c>
      <c r="D5" s="17"/>
      <c r="E5" s="637" t="s">
        <v>168</v>
      </c>
      <c r="F5" s="220" t="s">
        <v>277</v>
      </c>
      <c r="G5" s="765">
        <v>14.9</v>
      </c>
    </row>
    <row r="6" spans="1:7">
      <c r="A6" s="637"/>
      <c r="B6" s="221" t="s">
        <v>278</v>
      </c>
      <c r="C6" s="755"/>
      <c r="D6" s="17"/>
      <c r="E6" s="637"/>
      <c r="F6" s="221" t="s">
        <v>278</v>
      </c>
      <c r="G6" s="754"/>
    </row>
    <row r="7" spans="1:7" ht="22.5">
      <c r="A7" s="637" t="s">
        <v>169</v>
      </c>
      <c r="B7" s="220" t="s">
        <v>279</v>
      </c>
      <c r="C7" s="754">
        <v>10.5</v>
      </c>
      <c r="D7" s="17"/>
      <c r="E7" s="637" t="s">
        <v>169</v>
      </c>
      <c r="F7" s="220" t="s">
        <v>282</v>
      </c>
      <c r="G7" s="754">
        <v>10</v>
      </c>
    </row>
    <row r="8" spans="1:7">
      <c r="A8" s="637"/>
      <c r="B8" s="221" t="s">
        <v>280</v>
      </c>
      <c r="C8" s="754"/>
      <c r="D8" s="17"/>
      <c r="E8" s="637"/>
      <c r="F8" s="221" t="s">
        <v>284</v>
      </c>
      <c r="G8" s="754"/>
    </row>
    <row r="9" spans="1:7">
      <c r="A9" s="637" t="s">
        <v>170</v>
      </c>
      <c r="B9" s="222" t="s">
        <v>351</v>
      </c>
      <c r="C9" s="754">
        <v>6.4</v>
      </c>
      <c r="D9" s="17"/>
      <c r="E9" s="637" t="s">
        <v>170</v>
      </c>
      <c r="F9" s="220" t="s">
        <v>279</v>
      </c>
      <c r="G9" s="754">
        <v>9.8000000000000007</v>
      </c>
    </row>
    <row r="10" spans="1:7">
      <c r="A10" s="637"/>
      <c r="B10" s="224" t="s">
        <v>353</v>
      </c>
      <c r="C10" s="754"/>
      <c r="D10" s="17"/>
      <c r="E10" s="637"/>
      <c r="F10" s="221" t="s">
        <v>280</v>
      </c>
      <c r="G10" s="754"/>
    </row>
    <row r="11" spans="1:7" ht="22.5">
      <c r="A11" s="637" t="s">
        <v>171</v>
      </c>
      <c r="B11" s="220" t="s">
        <v>281</v>
      </c>
      <c r="C11" s="754">
        <v>6.1</v>
      </c>
      <c r="D11" s="17"/>
      <c r="E11" s="637" t="s">
        <v>171</v>
      </c>
      <c r="F11" s="220" t="s">
        <v>285</v>
      </c>
      <c r="G11" s="754">
        <v>7.7</v>
      </c>
    </row>
    <row r="12" spans="1:7">
      <c r="A12" s="637"/>
      <c r="B12" s="221" t="s">
        <v>283</v>
      </c>
      <c r="C12" s="754"/>
      <c r="D12" s="17"/>
      <c r="E12" s="637"/>
      <c r="F12" s="221" t="s">
        <v>286</v>
      </c>
      <c r="G12" s="754"/>
    </row>
    <row r="13" spans="1:7" ht="22.5">
      <c r="A13" s="637" t="s">
        <v>173</v>
      </c>
      <c r="B13" s="220" t="s">
        <v>282</v>
      </c>
      <c r="C13" s="755">
        <v>6.1</v>
      </c>
      <c r="D13" s="17"/>
      <c r="E13" s="637" t="s">
        <v>173</v>
      </c>
      <c r="F13" s="222" t="s">
        <v>352</v>
      </c>
      <c r="G13" s="755">
        <v>5.8</v>
      </c>
    </row>
    <row r="14" spans="1:7">
      <c r="A14" s="227"/>
      <c r="B14" s="228" t="s">
        <v>284</v>
      </c>
      <c r="C14" s="756"/>
      <c r="D14" s="17"/>
      <c r="E14" s="227"/>
      <c r="F14" s="228" t="s">
        <v>354</v>
      </c>
      <c r="G14" s="756"/>
    </row>
    <row r="15" spans="1:7">
      <c r="A15" s="20" t="s">
        <v>308</v>
      </c>
    </row>
  </sheetData>
  <mergeCells count="12">
    <mergeCell ref="A4:B4"/>
    <mergeCell ref="E4:F4"/>
    <mergeCell ref="C5:C6"/>
    <mergeCell ref="G5:G6"/>
    <mergeCell ref="C7:C8"/>
    <mergeCell ref="G7:G8"/>
    <mergeCell ref="C9:C10"/>
    <mergeCell ref="G9:G10"/>
    <mergeCell ref="C11:C12"/>
    <mergeCell ref="G11:G12"/>
    <mergeCell ref="C13:C14"/>
    <mergeCell ref="G13:G14"/>
  </mergeCells>
  <phoneticPr fontId="2" type="noConversion"/>
  <pageMargins left="0.75" right="0.75" top="1" bottom="1" header="0.5" footer="0.5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sheetPr codeName="Sheet87"/>
  <dimension ref="A1:D43"/>
  <sheetViews>
    <sheetView showGridLines="0" workbookViewId="0">
      <selection sqref="A1:H1"/>
    </sheetView>
  </sheetViews>
  <sheetFormatPr defaultRowHeight="12.75"/>
  <cols>
    <col min="1" max="1" width="9.140625" style="17"/>
    <col min="2" max="2" width="15" style="17" customWidth="1"/>
    <col min="3" max="3" width="4.42578125" style="17" customWidth="1"/>
    <col min="4" max="4" width="9.5703125" style="17" customWidth="1"/>
  </cols>
  <sheetData>
    <row r="1" spans="1:4">
      <c r="A1" s="23" t="s">
        <v>694</v>
      </c>
    </row>
    <row r="2" spans="1:4">
      <c r="A2" s="59" t="s">
        <v>705</v>
      </c>
      <c r="B2" s="45"/>
    </row>
    <row r="4" spans="1:4">
      <c r="A4" s="328">
        <v>2016</v>
      </c>
      <c r="B4" s="173" t="s">
        <v>23</v>
      </c>
      <c r="C4" s="82"/>
      <c r="D4" s="82"/>
    </row>
    <row r="5" spans="1:4">
      <c r="A5" s="330" t="s">
        <v>304</v>
      </c>
      <c r="B5" s="331">
        <v>5.3</v>
      </c>
      <c r="C5" s="45"/>
      <c r="D5" s="45"/>
    </row>
    <row r="6" spans="1:4">
      <c r="A6" s="595" t="s">
        <v>52</v>
      </c>
      <c r="B6" s="35">
        <v>7.8508160922987162</v>
      </c>
      <c r="C6" s="45"/>
      <c r="D6" s="45"/>
    </row>
    <row r="7" spans="1:4">
      <c r="A7" s="595" t="s">
        <v>49</v>
      </c>
      <c r="B7" s="35">
        <v>7.1615408037361563</v>
      </c>
      <c r="C7" s="45"/>
      <c r="D7" s="45"/>
    </row>
    <row r="8" spans="1:4">
      <c r="A8" s="595" t="s">
        <v>53</v>
      </c>
      <c r="B8" s="35">
        <v>6.8448834563561176</v>
      </c>
      <c r="C8" s="45"/>
      <c r="D8" s="45"/>
    </row>
    <row r="9" spans="1:4">
      <c r="A9" s="595" t="s">
        <v>127</v>
      </c>
      <c r="B9" s="35">
        <v>6.6985966572059281</v>
      </c>
      <c r="C9" s="45" t="s">
        <v>165</v>
      </c>
      <c r="D9" s="45"/>
    </row>
    <row r="10" spans="1:4">
      <c r="A10" s="589" t="s">
        <v>43</v>
      </c>
      <c r="B10" s="35">
        <v>6.5384858606357099</v>
      </c>
      <c r="C10" s="45"/>
      <c r="D10" s="45"/>
    </row>
    <row r="11" spans="1:4">
      <c r="A11" s="595" t="s">
        <v>48</v>
      </c>
      <c r="B11" s="35">
        <v>6.3865201744560176</v>
      </c>
      <c r="C11" s="45"/>
      <c r="D11" s="45"/>
    </row>
    <row r="12" spans="1:4">
      <c r="A12" s="595" t="s">
        <v>55</v>
      </c>
      <c r="B12" s="35">
        <v>6.1868326664569731</v>
      </c>
      <c r="C12" s="45"/>
      <c r="D12" s="45"/>
    </row>
    <row r="13" spans="1:4">
      <c r="A13" s="595" t="s">
        <v>36</v>
      </c>
      <c r="B13" s="35">
        <v>6.0177391669104381</v>
      </c>
      <c r="C13" s="45"/>
      <c r="D13" s="45"/>
    </row>
    <row r="14" spans="1:4">
      <c r="A14" s="595" t="s">
        <v>54</v>
      </c>
      <c r="B14" s="35">
        <v>5.9747393145403951</v>
      </c>
      <c r="C14" s="45"/>
      <c r="D14" s="45"/>
    </row>
    <row r="15" spans="1:4">
      <c r="A15" s="595" t="s">
        <v>44</v>
      </c>
      <c r="B15" s="35">
        <v>5.6702329950285231</v>
      </c>
      <c r="C15" s="45"/>
      <c r="D15" s="45"/>
    </row>
    <row r="16" spans="1:4">
      <c r="A16" s="84" t="s">
        <v>37</v>
      </c>
      <c r="B16" s="36">
        <v>5.6167486607200043</v>
      </c>
      <c r="C16" s="47" t="s">
        <v>165</v>
      </c>
      <c r="D16" s="45"/>
    </row>
    <row r="17" spans="1:4">
      <c r="A17" s="595" t="s">
        <v>38</v>
      </c>
      <c r="B17" s="35">
        <v>5.5007039443469878</v>
      </c>
      <c r="C17" s="45" t="s">
        <v>165</v>
      </c>
      <c r="D17" s="45"/>
    </row>
    <row r="18" spans="1:4">
      <c r="A18" s="595" t="s">
        <v>33</v>
      </c>
      <c r="B18" s="35">
        <v>5.4594568380824251</v>
      </c>
      <c r="C18" s="45"/>
      <c r="D18" s="45"/>
    </row>
    <row r="19" spans="1:4">
      <c r="A19" s="595" t="s">
        <v>310</v>
      </c>
      <c r="B19" s="35">
        <v>5.3657883351531765</v>
      </c>
      <c r="C19" s="45" t="s">
        <v>162</v>
      </c>
      <c r="D19" s="45"/>
    </row>
    <row r="20" spans="1:4">
      <c r="A20" s="595" t="s">
        <v>32</v>
      </c>
      <c r="B20" s="35">
        <v>5.3231739804192193</v>
      </c>
      <c r="C20" s="45"/>
      <c r="D20" s="45"/>
    </row>
    <row r="21" spans="1:4">
      <c r="A21" s="595" t="s">
        <v>42</v>
      </c>
      <c r="B21" s="35">
        <v>5.298544629516905</v>
      </c>
      <c r="C21" s="45"/>
      <c r="D21" s="45"/>
    </row>
    <row r="22" spans="1:4">
      <c r="A22" s="595" t="s">
        <v>51</v>
      </c>
      <c r="B22" s="35">
        <v>5.2280095402676414</v>
      </c>
      <c r="C22" s="45"/>
      <c r="D22" s="45"/>
    </row>
    <row r="23" spans="1:4">
      <c r="A23" s="595" t="s">
        <v>34</v>
      </c>
      <c r="B23" s="33">
        <v>4.8599934423937592</v>
      </c>
      <c r="C23" s="45"/>
      <c r="D23" s="45"/>
    </row>
    <row r="24" spans="1:4">
      <c r="A24" s="595" t="s">
        <v>40</v>
      </c>
      <c r="B24" s="39">
        <v>4.7696514363883642</v>
      </c>
      <c r="C24" s="45"/>
      <c r="D24" s="45"/>
    </row>
    <row r="25" spans="1:4">
      <c r="A25" s="589" t="s">
        <v>35</v>
      </c>
      <c r="B25" s="39">
        <v>4.7649280952787878</v>
      </c>
      <c r="C25" s="45"/>
      <c r="D25" s="45"/>
    </row>
    <row r="26" spans="1:4">
      <c r="A26" s="595" t="s">
        <v>47</v>
      </c>
      <c r="B26" s="39">
        <v>4.7485705954690092</v>
      </c>
      <c r="C26" s="45" t="s">
        <v>165</v>
      </c>
      <c r="D26" s="45"/>
    </row>
    <row r="27" spans="1:4">
      <c r="A27" s="595" t="s">
        <v>46</v>
      </c>
      <c r="B27" s="39">
        <v>3.9940489814602884</v>
      </c>
      <c r="C27" s="45"/>
      <c r="D27" s="45"/>
    </row>
    <row r="28" spans="1:4">
      <c r="A28" s="595" t="s">
        <v>128</v>
      </c>
      <c r="B28" s="39">
        <v>3.914608743814191</v>
      </c>
      <c r="C28" s="45"/>
      <c r="D28" s="45"/>
    </row>
    <row r="29" spans="1:4">
      <c r="A29" s="84" t="s">
        <v>50</v>
      </c>
      <c r="B29" s="260">
        <v>3.9118442243420897</v>
      </c>
      <c r="C29" s="47" t="s">
        <v>165</v>
      </c>
      <c r="D29" s="45"/>
    </row>
    <row r="30" spans="1:4">
      <c r="A30" s="595" t="s">
        <v>41</v>
      </c>
      <c r="B30" s="39">
        <v>3.8517620769973679</v>
      </c>
      <c r="C30" s="45" t="s">
        <v>165</v>
      </c>
      <c r="D30" s="45"/>
    </row>
    <row r="31" spans="1:4">
      <c r="A31" s="589" t="s">
        <v>45</v>
      </c>
      <c r="B31" s="39">
        <v>3.715745712981136</v>
      </c>
      <c r="C31" s="45"/>
      <c r="D31" s="45"/>
    </row>
    <row r="32" spans="1:4">
      <c r="A32" s="595" t="s">
        <v>39</v>
      </c>
      <c r="B32" s="39">
        <v>2.7579882273394305</v>
      </c>
      <c r="C32" s="45"/>
      <c r="D32" s="45"/>
    </row>
    <row r="33" spans="1:4">
      <c r="A33" s="436" t="s">
        <v>276</v>
      </c>
      <c r="B33" s="34">
        <v>2.5189437851737875</v>
      </c>
      <c r="C33" s="45" t="s">
        <v>165</v>
      </c>
      <c r="D33" s="45"/>
    </row>
    <row r="34" spans="1:4">
      <c r="A34" s="19" t="s">
        <v>308</v>
      </c>
      <c r="C34" s="45"/>
      <c r="D34" s="45"/>
    </row>
    <row r="35" spans="1:4">
      <c r="A35" s="42" t="s">
        <v>335</v>
      </c>
      <c r="C35" s="45"/>
      <c r="D35" s="45"/>
    </row>
    <row r="36" spans="1:4">
      <c r="A36" s="42" t="s">
        <v>334</v>
      </c>
    </row>
    <row r="37" spans="1:4">
      <c r="A37" s="45"/>
    </row>
    <row r="38" spans="1:4">
      <c r="A38" s="45"/>
    </row>
    <row r="39" spans="1:4" ht="14.25" customHeight="1">
      <c r="A39" s="45"/>
    </row>
    <row r="40" spans="1:4">
      <c r="A40" s="45"/>
    </row>
    <row r="41" spans="1:4">
      <c r="A41" s="45"/>
    </row>
    <row r="42" spans="1:4">
      <c r="A42" s="45"/>
    </row>
    <row r="43" spans="1:4">
      <c r="A43" s="45"/>
    </row>
  </sheetData>
  <phoneticPr fontId="2" type="noConversion"/>
  <pageMargins left="0.75" right="0.75" top="1" bottom="1" header="0.5" footer="0.5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sheetPr codeName="Sheet88"/>
  <dimension ref="A1:P11"/>
  <sheetViews>
    <sheetView showGridLines="0" workbookViewId="0">
      <selection sqref="A1:H1"/>
    </sheetView>
  </sheetViews>
  <sheetFormatPr defaultColWidth="9.140625" defaultRowHeight="12.75"/>
  <sheetData>
    <row r="1" spans="1:16">
      <c r="A1" s="455" t="s">
        <v>695</v>
      </c>
    </row>
    <row r="2" spans="1:16" s="308" customFormat="1">
      <c r="A2" s="456" t="s">
        <v>706</v>
      </c>
      <c r="B2" s="98"/>
      <c r="C2" s="98"/>
      <c r="D2" s="98"/>
      <c r="E2" s="98"/>
      <c r="F2" s="98"/>
      <c r="G2" s="98"/>
      <c r="H2" s="98"/>
      <c r="I2" s="98"/>
      <c r="J2" s="342"/>
      <c r="K2" s="342"/>
      <c r="L2" s="342"/>
      <c r="M2" s="342"/>
      <c r="N2" s="342"/>
      <c r="O2" s="342"/>
      <c r="P2" s="342"/>
    </row>
    <row r="3" spans="1:16" s="308" customFormat="1">
      <c r="A3" s="456"/>
      <c r="B3" s="98"/>
      <c r="C3" s="98"/>
      <c r="D3" s="98"/>
      <c r="E3" s="98"/>
      <c r="F3" s="98"/>
      <c r="G3" s="98"/>
      <c r="H3" s="98"/>
      <c r="I3" s="98"/>
      <c r="J3" s="342"/>
      <c r="K3" s="342"/>
      <c r="L3" s="342"/>
      <c r="M3" s="342"/>
      <c r="N3" s="342"/>
      <c r="O3" s="342"/>
      <c r="P3" s="342"/>
    </row>
    <row r="4" spans="1:16">
      <c r="A4" s="17"/>
      <c r="B4" s="17"/>
      <c r="C4" s="17"/>
      <c r="D4" s="17"/>
      <c r="E4" s="17"/>
      <c r="F4" s="17"/>
      <c r="G4" s="17"/>
      <c r="H4" s="17"/>
      <c r="K4" s="96" t="s">
        <v>23</v>
      </c>
    </row>
    <row r="5" spans="1:16" ht="18" customHeight="1">
      <c r="A5" s="97"/>
      <c r="B5" s="437">
        <v>2007</v>
      </c>
      <c r="C5" s="437">
        <v>2008</v>
      </c>
      <c r="D5" s="437">
        <v>2009</v>
      </c>
      <c r="E5" s="437">
        <v>2010</v>
      </c>
      <c r="F5" s="437">
        <v>2011</v>
      </c>
      <c r="G5" s="437">
        <v>2012</v>
      </c>
      <c r="H5" s="437">
        <v>2013</v>
      </c>
      <c r="I5" s="437">
        <v>2014</v>
      </c>
      <c r="J5" s="437">
        <v>2015</v>
      </c>
      <c r="K5" s="437">
        <v>2016</v>
      </c>
    </row>
    <row r="6" spans="1:16" ht="18" customHeight="1">
      <c r="A6" s="334" t="s">
        <v>270</v>
      </c>
      <c r="B6" s="438">
        <v>6.758893228687529</v>
      </c>
      <c r="C6" s="438">
        <v>6.7451242305296111</v>
      </c>
      <c r="D6" s="438">
        <v>6.2780897702273668</v>
      </c>
      <c r="E6" s="438">
        <v>5.8270946193894995</v>
      </c>
      <c r="F6" s="438">
        <v>5.4877764148472412</v>
      </c>
      <c r="G6" s="438">
        <v>4.8664645335012651</v>
      </c>
      <c r="H6" s="438">
        <v>4.507693211652124</v>
      </c>
      <c r="I6" s="438">
        <v>4.1472571946901891</v>
      </c>
      <c r="J6" s="438">
        <v>4.0613011185362815</v>
      </c>
      <c r="K6" s="438">
        <v>3.9118442243420897</v>
      </c>
    </row>
    <row r="7" spans="1:16" ht="18" customHeight="1">
      <c r="A7" s="324" t="s">
        <v>274</v>
      </c>
      <c r="B7" s="438">
        <v>11.223872005591788</v>
      </c>
      <c r="C7" s="438">
        <v>11.035982235568838</v>
      </c>
      <c r="D7" s="438">
        <v>10.585800716235974</v>
      </c>
      <c r="E7" s="438">
        <v>8.8420550711548742</v>
      </c>
      <c r="F7" s="438">
        <v>7.5208149074384698</v>
      </c>
      <c r="G7" s="438">
        <v>6.6584834578285212</v>
      </c>
      <c r="H7" s="438">
        <v>5.7660407688624389</v>
      </c>
      <c r="I7" s="438">
        <v>5.6251654366999482</v>
      </c>
      <c r="J7" s="438">
        <v>5.6055166276480444</v>
      </c>
      <c r="K7" s="438">
        <v>5.6167486607200043</v>
      </c>
    </row>
    <row r="8" spans="1:16" ht="18" customHeight="1">
      <c r="A8" s="354" t="s">
        <v>304</v>
      </c>
      <c r="B8" s="438">
        <v>6.4040166425383678</v>
      </c>
      <c r="C8" s="438">
        <v>6.3720138451424333</v>
      </c>
      <c r="D8" s="438">
        <v>6.1317965075479979</v>
      </c>
      <c r="E8" s="438">
        <v>5.8014341990219309</v>
      </c>
      <c r="F8" s="438">
        <v>5.6836890091096954</v>
      </c>
      <c r="G8" s="438">
        <v>5.5005755673387577</v>
      </c>
      <c r="H8" s="438">
        <v>5.3466208890839937</v>
      </c>
      <c r="I8" s="438">
        <v>5.3120262343433575</v>
      </c>
      <c r="J8" s="438">
        <v>5.2798071384877892</v>
      </c>
      <c r="K8" s="438">
        <v>5.3313641279779</v>
      </c>
    </row>
    <row r="9" spans="1:16" ht="15" customHeight="1">
      <c r="A9" s="124" t="s">
        <v>308</v>
      </c>
      <c r="B9" s="147"/>
      <c r="C9" s="147"/>
      <c r="D9" s="147"/>
      <c r="E9" s="147"/>
      <c r="F9" s="147"/>
      <c r="G9" s="147"/>
      <c r="H9" s="147"/>
      <c r="I9" s="147"/>
      <c r="J9" s="147"/>
      <c r="K9" s="147"/>
    </row>
    <row r="10" spans="1:16" ht="15" customHeight="1">
      <c r="A10" s="124" t="s">
        <v>707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</row>
    <row r="11" spans="1:16" ht="15" customHeight="1">
      <c r="A11" s="124" t="s">
        <v>708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</row>
  </sheetData>
  <phoneticPr fontId="2" type="noConversion"/>
  <pageMargins left="0.75" right="0.75" top="1" bottom="1" header="0.5" footer="0.5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sheetPr codeName="Sheet89"/>
  <dimension ref="A1:E37"/>
  <sheetViews>
    <sheetView showGridLines="0" workbookViewId="0">
      <selection sqref="A1:H1"/>
    </sheetView>
  </sheetViews>
  <sheetFormatPr defaultColWidth="10" defaultRowHeight="12.75"/>
  <cols>
    <col min="1" max="1" width="15.28515625" customWidth="1"/>
    <col min="2" max="2" width="17.140625" customWidth="1"/>
    <col min="3" max="3" width="10.28515625" style="22" customWidth="1"/>
    <col min="4" max="4" width="15.140625" customWidth="1"/>
  </cols>
  <sheetData>
    <row r="1" spans="1:5" ht="14.25">
      <c r="A1" s="95" t="s">
        <v>775</v>
      </c>
      <c r="B1" s="17"/>
      <c r="C1" s="18"/>
      <c r="D1" s="17"/>
      <c r="E1" s="17"/>
    </row>
    <row r="2" spans="1:5" ht="14.25">
      <c r="A2" s="53" t="s">
        <v>830</v>
      </c>
      <c r="B2" s="17"/>
      <c r="C2" s="18"/>
      <c r="D2" s="17"/>
      <c r="E2" s="17"/>
    </row>
    <row r="3" spans="1:5" ht="16.5" customHeight="1">
      <c r="A3" s="17"/>
      <c r="B3" s="17"/>
      <c r="C3" s="18"/>
      <c r="D3" s="17"/>
      <c r="E3" s="17"/>
    </row>
    <row r="4" spans="1:5">
      <c r="A4" s="593">
        <v>2016</v>
      </c>
      <c r="B4" s="302" t="s">
        <v>23</v>
      </c>
      <c r="C4" s="18"/>
      <c r="D4" s="17"/>
      <c r="E4" s="17"/>
    </row>
    <row r="5" spans="1:5">
      <c r="A5" s="347" t="s">
        <v>304</v>
      </c>
      <c r="B5" s="36">
        <v>3.9918535280054392</v>
      </c>
      <c r="C5" s="18"/>
      <c r="D5" s="17"/>
      <c r="E5" s="17"/>
    </row>
    <row r="6" spans="1:5">
      <c r="A6" s="51" t="s">
        <v>127</v>
      </c>
      <c r="B6" s="35">
        <v>20.73205079536131</v>
      </c>
      <c r="C6" s="18"/>
      <c r="D6" s="17"/>
      <c r="E6" s="17"/>
    </row>
    <row r="7" spans="1:5">
      <c r="A7" s="51" t="s">
        <v>276</v>
      </c>
      <c r="B7" s="35">
        <v>11.741406531313187</v>
      </c>
      <c r="C7" s="18"/>
      <c r="D7" s="17"/>
      <c r="E7" s="17"/>
    </row>
    <row r="8" spans="1:5">
      <c r="A8" s="51" t="s">
        <v>49</v>
      </c>
      <c r="B8" s="35">
        <v>10.406369090291665</v>
      </c>
      <c r="C8" s="18"/>
      <c r="D8" s="17"/>
      <c r="E8" s="17"/>
    </row>
    <row r="9" spans="1:5">
      <c r="A9" s="51" t="s">
        <v>43</v>
      </c>
      <c r="B9" s="35">
        <v>7.680048569477119</v>
      </c>
      <c r="C9" s="45"/>
      <c r="D9" s="17"/>
      <c r="E9" s="17"/>
    </row>
    <row r="10" spans="1:5">
      <c r="A10" s="51" t="s">
        <v>42</v>
      </c>
      <c r="B10" s="35">
        <v>7.595964281572539</v>
      </c>
      <c r="C10" s="18"/>
      <c r="D10" s="17"/>
      <c r="E10" s="17"/>
    </row>
    <row r="11" spans="1:5">
      <c r="A11" s="51" t="s">
        <v>310</v>
      </c>
      <c r="B11" s="35">
        <v>6.7917783735478112</v>
      </c>
      <c r="C11" s="18"/>
      <c r="D11" s="17"/>
      <c r="E11" s="17"/>
    </row>
    <row r="12" spans="1:5">
      <c r="A12" s="51" t="s">
        <v>128</v>
      </c>
      <c r="B12" s="35">
        <v>6.6479369055275361</v>
      </c>
      <c r="C12" s="45"/>
      <c r="D12" s="17"/>
      <c r="E12" s="17"/>
    </row>
    <row r="13" spans="1:5">
      <c r="A13" s="51" t="s">
        <v>45</v>
      </c>
      <c r="B13" s="35">
        <v>4.9867731006636662</v>
      </c>
      <c r="C13" s="18"/>
      <c r="D13" s="17"/>
      <c r="E13" s="17"/>
    </row>
    <row r="14" spans="1:5">
      <c r="A14" s="51" t="s">
        <v>39</v>
      </c>
      <c r="B14" s="35">
        <v>4.5817548889116413</v>
      </c>
      <c r="C14" s="45"/>
      <c r="D14" s="17"/>
      <c r="E14" s="17"/>
    </row>
    <row r="15" spans="1:5">
      <c r="A15" s="46" t="s">
        <v>50</v>
      </c>
      <c r="B15" s="36">
        <v>4.4633052708638363</v>
      </c>
      <c r="C15" s="45"/>
      <c r="D15" s="17"/>
      <c r="E15" s="17"/>
    </row>
    <row r="16" spans="1:5">
      <c r="A16" s="51" t="s">
        <v>51</v>
      </c>
      <c r="B16" s="35">
        <v>4.2326869806094187</v>
      </c>
      <c r="C16" s="45"/>
      <c r="D16" s="17"/>
      <c r="E16" s="17"/>
    </row>
    <row r="17" spans="1:5">
      <c r="A17" s="46" t="s">
        <v>37</v>
      </c>
      <c r="B17" s="36">
        <v>4.1847470397685713</v>
      </c>
      <c r="C17" s="18"/>
      <c r="D17" s="17"/>
      <c r="E17" s="17"/>
    </row>
    <row r="18" spans="1:5">
      <c r="A18" s="51" t="s">
        <v>36</v>
      </c>
      <c r="B18" s="35">
        <v>3.8706516413522785</v>
      </c>
      <c r="C18" s="18"/>
      <c r="D18" s="17"/>
      <c r="E18" s="17"/>
    </row>
    <row r="19" spans="1:5">
      <c r="A19" s="51" t="s">
        <v>48</v>
      </c>
      <c r="B19" s="35">
        <v>3.8525599246867985</v>
      </c>
      <c r="C19" s="18"/>
      <c r="D19" s="17"/>
      <c r="E19" s="17"/>
    </row>
    <row r="20" spans="1:5">
      <c r="A20" s="51" t="s">
        <v>40</v>
      </c>
      <c r="B20" s="35">
        <v>3.7120466163993688</v>
      </c>
      <c r="C20" s="45"/>
      <c r="D20" s="17"/>
      <c r="E20" s="17"/>
    </row>
    <row r="21" spans="1:5">
      <c r="A21" s="51" t="s">
        <v>53</v>
      </c>
      <c r="B21" s="35">
        <v>3.4461021222945996</v>
      </c>
      <c r="C21" s="18"/>
      <c r="D21" s="17"/>
      <c r="E21" s="17"/>
    </row>
    <row r="22" spans="1:5">
      <c r="A22" s="51" t="s">
        <v>41</v>
      </c>
      <c r="B22" s="35">
        <v>3.192992370726194</v>
      </c>
      <c r="C22" s="45"/>
      <c r="D22" s="17"/>
      <c r="E22" s="17"/>
    </row>
    <row r="23" spans="1:5">
      <c r="A23" s="51" t="s">
        <v>33</v>
      </c>
      <c r="B23" s="35">
        <v>2.8708706313921732</v>
      </c>
      <c r="C23" s="18"/>
      <c r="D23" s="17"/>
      <c r="E23" s="17"/>
    </row>
    <row r="24" spans="1:5">
      <c r="A24" s="51" t="s">
        <v>52</v>
      </c>
      <c r="B24" s="39">
        <v>2.8684710927701587</v>
      </c>
      <c r="C24" s="72"/>
      <c r="D24" s="17"/>
      <c r="E24" s="17"/>
    </row>
    <row r="25" spans="1:5">
      <c r="A25" s="51" t="s">
        <v>38</v>
      </c>
      <c r="B25" s="35">
        <v>2.7698392738745738</v>
      </c>
      <c r="C25" s="18"/>
      <c r="D25" s="17"/>
      <c r="E25" s="17"/>
    </row>
    <row r="26" spans="1:5">
      <c r="A26" s="51" t="s">
        <v>34</v>
      </c>
      <c r="B26" s="35">
        <v>2.2855479127997964</v>
      </c>
      <c r="C26" s="18" t="s">
        <v>191</v>
      </c>
      <c r="D26" s="17"/>
      <c r="E26" s="17"/>
    </row>
    <row r="27" spans="1:5">
      <c r="A27" s="51" t="s">
        <v>47</v>
      </c>
      <c r="B27" s="35">
        <v>2.0186297638446384</v>
      </c>
      <c r="C27" s="18"/>
      <c r="D27" s="17"/>
      <c r="E27" s="17"/>
    </row>
    <row r="28" spans="1:5">
      <c r="A28" s="51" t="s">
        <v>54</v>
      </c>
      <c r="B28" s="35">
        <v>1.640763578004899</v>
      </c>
      <c r="C28" s="18"/>
      <c r="D28" s="17"/>
      <c r="E28" s="17"/>
    </row>
    <row r="29" spans="1:5">
      <c r="A29" s="51" t="s">
        <v>46</v>
      </c>
      <c r="B29" s="35">
        <v>1.2718600953895072</v>
      </c>
      <c r="C29" s="18"/>
      <c r="D29" s="17"/>
      <c r="E29" s="17"/>
    </row>
    <row r="30" spans="1:5">
      <c r="A30" s="51" t="s">
        <v>35</v>
      </c>
      <c r="B30" s="35">
        <v>1.2351519104894548</v>
      </c>
      <c r="C30" s="18"/>
      <c r="D30" s="17"/>
      <c r="E30" s="17"/>
    </row>
    <row r="31" spans="1:5">
      <c r="A31" s="51" t="s">
        <v>32</v>
      </c>
      <c r="B31" s="35">
        <v>1.1540325067171739</v>
      </c>
      <c r="C31" s="18"/>
      <c r="D31" s="17"/>
      <c r="E31" s="17"/>
    </row>
    <row r="32" spans="1:5">
      <c r="A32" s="51" t="s">
        <v>55</v>
      </c>
      <c r="B32" s="39">
        <v>0.9610896732163634</v>
      </c>
      <c r="C32" s="72"/>
      <c r="D32" s="17"/>
      <c r="E32" s="17"/>
    </row>
    <row r="33" spans="1:5">
      <c r="A33" s="185" t="s">
        <v>44</v>
      </c>
      <c r="B33" s="83">
        <v>0.88666152659984576</v>
      </c>
      <c r="C33" s="171"/>
      <c r="D33" s="55"/>
      <c r="E33" s="17"/>
    </row>
    <row r="34" spans="1:5" ht="17.25" customHeight="1">
      <c r="A34" s="19" t="s">
        <v>308</v>
      </c>
      <c r="B34" s="19"/>
      <c r="C34" s="19"/>
      <c r="D34" s="19"/>
      <c r="E34" s="91"/>
    </row>
    <row r="35" spans="1:5" ht="40.5" customHeight="1">
      <c r="A35" s="766" t="s">
        <v>711</v>
      </c>
      <c r="B35" s="766"/>
      <c r="C35" s="766"/>
      <c r="D35" s="766"/>
      <c r="E35" s="91"/>
    </row>
    <row r="36" spans="1:5" s="22" customFormat="1" ht="34.5" customHeight="1">
      <c r="A36" s="772" t="s">
        <v>712</v>
      </c>
      <c r="B36" s="732"/>
      <c r="C36" s="732"/>
      <c r="D36" s="732"/>
      <c r="E36" s="638"/>
    </row>
    <row r="37" spans="1:5" ht="18" customHeight="1">
      <c r="A37" s="19" t="s">
        <v>332</v>
      </c>
      <c r="B37" s="17"/>
      <c r="C37" s="18"/>
      <c r="D37" s="17"/>
      <c r="E37" s="18"/>
    </row>
  </sheetData>
  <mergeCells count="2">
    <mergeCell ref="A35:D35"/>
    <mergeCell ref="A36:D36"/>
  </mergeCells>
  <phoneticPr fontId="2" type="noConversion"/>
  <pageMargins left="0.75" right="0.75" top="1" bottom="1" header="0.5" footer="0.5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sheetPr codeName="Sheet90"/>
  <dimension ref="A1:C39"/>
  <sheetViews>
    <sheetView showGridLines="0" workbookViewId="0">
      <selection sqref="A1:H1"/>
    </sheetView>
  </sheetViews>
  <sheetFormatPr defaultColWidth="10" defaultRowHeight="12.75"/>
  <cols>
    <col min="1" max="1" width="15" style="17" customWidth="1"/>
    <col min="2" max="2" width="14.140625" style="17" customWidth="1"/>
  </cols>
  <sheetData>
    <row r="1" spans="1:3">
      <c r="A1" s="47" t="s">
        <v>774</v>
      </c>
      <c r="B1" s="18"/>
      <c r="C1" s="22"/>
    </row>
    <row r="2" spans="1:3">
      <c r="A2" s="53" t="s">
        <v>821</v>
      </c>
      <c r="B2" s="45"/>
      <c r="C2" s="22"/>
    </row>
    <row r="3" spans="1:3">
      <c r="A3" s="18"/>
      <c r="B3" s="18"/>
      <c r="C3" s="22"/>
    </row>
    <row r="4" spans="1:3" ht="14.25">
      <c r="A4" s="302">
        <v>2016</v>
      </c>
      <c r="B4" s="302" t="s">
        <v>795</v>
      </c>
      <c r="C4" s="22"/>
    </row>
    <row r="5" spans="1:3">
      <c r="A5" s="347" t="s">
        <v>304</v>
      </c>
      <c r="B5" s="617" t="s">
        <v>129</v>
      </c>
      <c r="C5" s="22"/>
    </row>
    <row r="6" spans="1:3">
      <c r="A6" s="46" t="s">
        <v>37</v>
      </c>
      <c r="B6" s="146">
        <v>859744.95</v>
      </c>
      <c r="C6" s="22"/>
    </row>
    <row r="7" spans="1:3">
      <c r="A7" s="51" t="s">
        <v>55</v>
      </c>
      <c r="B7" s="147">
        <v>699841.75</v>
      </c>
      <c r="C7" s="22"/>
    </row>
    <row r="8" spans="1:3">
      <c r="A8" s="51" t="s">
        <v>34</v>
      </c>
      <c r="B8" s="147">
        <v>670212.82999999996</v>
      </c>
      <c r="C8" s="22"/>
    </row>
    <row r="9" spans="1:3">
      <c r="A9" s="51" t="s">
        <v>38</v>
      </c>
      <c r="B9" s="147">
        <v>524828.26</v>
      </c>
      <c r="C9" s="22"/>
    </row>
    <row r="10" spans="1:3">
      <c r="A10" s="51" t="s">
        <v>47</v>
      </c>
      <c r="B10" s="147">
        <v>368349.3</v>
      </c>
      <c r="C10" s="22"/>
    </row>
    <row r="11" spans="1:3">
      <c r="A11" s="51" t="s">
        <v>35</v>
      </c>
      <c r="B11" s="147">
        <v>240569.72</v>
      </c>
      <c r="C11" s="22"/>
    </row>
    <row r="12" spans="1:3">
      <c r="A12" s="51" t="s">
        <v>39</v>
      </c>
      <c r="B12" s="147">
        <v>230272.62</v>
      </c>
      <c r="C12" s="22"/>
    </row>
    <row r="13" spans="1:3">
      <c r="A13" s="51" t="s">
        <v>54</v>
      </c>
      <c r="B13" s="147">
        <v>197972.87</v>
      </c>
      <c r="C13" s="22"/>
    </row>
    <row r="14" spans="1:3">
      <c r="A14" s="51" t="s">
        <v>49</v>
      </c>
      <c r="B14" s="147">
        <v>196927.59</v>
      </c>
      <c r="C14" s="22"/>
    </row>
    <row r="15" spans="1:3">
      <c r="A15" s="51" t="s">
        <v>40</v>
      </c>
      <c r="B15" s="147">
        <v>192602.6</v>
      </c>
      <c r="C15" s="22"/>
    </row>
    <row r="16" spans="1:3">
      <c r="A16" s="46" t="s">
        <v>50</v>
      </c>
      <c r="B16" s="146">
        <v>180691.08</v>
      </c>
      <c r="C16" s="22"/>
    </row>
    <row r="17" spans="1:3">
      <c r="A17" s="51" t="s">
        <v>53</v>
      </c>
      <c r="B17" s="147">
        <v>162586.42000000001</v>
      </c>
      <c r="C17" s="22"/>
    </row>
    <row r="18" spans="1:3">
      <c r="A18" s="51" t="s">
        <v>42</v>
      </c>
      <c r="B18" s="147">
        <v>114654.78</v>
      </c>
      <c r="C18" s="22"/>
    </row>
    <row r="19" spans="1:3">
      <c r="A19" s="51" t="s">
        <v>43</v>
      </c>
      <c r="B19" s="147">
        <v>105738.74</v>
      </c>
      <c r="C19" s="22"/>
    </row>
    <row r="20" spans="1:3">
      <c r="A20" s="51" t="s">
        <v>36</v>
      </c>
      <c r="B20" s="147">
        <v>72421.83</v>
      </c>
      <c r="C20" s="22"/>
    </row>
    <row r="21" spans="1:3">
      <c r="A21" s="51" t="s">
        <v>310</v>
      </c>
      <c r="B21" s="147">
        <v>71864.350000000006</v>
      </c>
      <c r="C21" s="22"/>
    </row>
    <row r="22" spans="1:3">
      <c r="A22" s="51" t="s">
        <v>32</v>
      </c>
      <c r="B22" s="147">
        <v>26860</v>
      </c>
      <c r="C22" s="22"/>
    </row>
    <row r="23" spans="1:3">
      <c r="A23" s="51" t="s">
        <v>128</v>
      </c>
      <c r="B23" s="147">
        <v>8626.58</v>
      </c>
      <c r="C23" s="22"/>
    </row>
    <row r="24" spans="1:3">
      <c r="A24" s="51" t="s">
        <v>127</v>
      </c>
      <c r="B24" s="147">
        <v>7174</v>
      </c>
      <c r="C24" s="22"/>
    </row>
    <row r="25" spans="1:3">
      <c r="A25" s="51" t="s">
        <v>46</v>
      </c>
      <c r="B25" s="147">
        <v>2301.81</v>
      </c>
      <c r="C25" s="22"/>
    </row>
    <row r="26" spans="1:3">
      <c r="A26" s="51" t="s">
        <v>41</v>
      </c>
      <c r="B26" s="147">
        <v>1481.8</v>
      </c>
      <c r="C26" s="22"/>
    </row>
    <row r="27" spans="1:3">
      <c r="A27" s="51" t="s">
        <v>51</v>
      </c>
      <c r="B27" s="348">
        <v>146.1</v>
      </c>
      <c r="C27" s="22"/>
    </row>
    <row r="28" spans="1:3">
      <c r="A28" s="595" t="s">
        <v>48</v>
      </c>
      <c r="B28" s="96" t="s">
        <v>129</v>
      </c>
      <c r="C28" s="22"/>
    </row>
    <row r="29" spans="1:3">
      <c r="A29" s="589" t="s">
        <v>33</v>
      </c>
      <c r="B29" s="96" t="s">
        <v>129</v>
      </c>
      <c r="C29" s="22"/>
    </row>
    <row r="30" spans="1:3">
      <c r="A30" s="589" t="s">
        <v>276</v>
      </c>
      <c r="B30" s="96" t="s">
        <v>129</v>
      </c>
      <c r="C30" s="22"/>
    </row>
    <row r="31" spans="1:3">
      <c r="A31" s="589" t="s">
        <v>45</v>
      </c>
      <c r="B31" s="96" t="s">
        <v>129</v>
      </c>
      <c r="C31" s="22"/>
    </row>
    <row r="32" spans="1:3">
      <c r="A32" s="589" t="s">
        <v>44</v>
      </c>
      <c r="B32" s="96" t="s">
        <v>129</v>
      </c>
      <c r="C32" s="22"/>
    </row>
    <row r="33" spans="1:3">
      <c r="A33" s="185" t="s">
        <v>52</v>
      </c>
      <c r="B33" s="152" t="s">
        <v>129</v>
      </c>
      <c r="C33" s="22"/>
    </row>
    <row r="34" spans="1:3" s="17" customFormat="1">
      <c r="A34" s="18" t="s">
        <v>306</v>
      </c>
      <c r="B34" s="348"/>
      <c r="C34" s="22"/>
    </row>
    <row r="35" spans="1:3" s="17" customFormat="1" ht="14.25">
      <c r="A35" s="18" t="s">
        <v>710</v>
      </c>
      <c r="B35" s="348"/>
      <c r="C35" s="22"/>
    </row>
    <row r="36" spans="1:3">
      <c r="A36" s="378" t="s">
        <v>596</v>
      </c>
      <c r="B36" s="348"/>
      <c r="C36" s="22"/>
    </row>
    <row r="37" spans="1:3">
      <c r="A37" s="45"/>
      <c r="B37" s="45"/>
    </row>
    <row r="38" spans="1:3">
      <c r="A38" s="45"/>
      <c r="B38" s="45"/>
    </row>
    <row r="39" spans="1:3">
      <c r="A39" s="45"/>
      <c r="B39" s="45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1"/>
  <dimension ref="A1:N9"/>
  <sheetViews>
    <sheetView showGridLines="0" workbookViewId="0">
      <selection sqref="A1:H1"/>
    </sheetView>
  </sheetViews>
  <sheetFormatPr defaultRowHeight="12.75"/>
  <cols>
    <col min="1" max="1" width="11.28515625" customWidth="1"/>
    <col min="13" max="13" width="7.7109375" customWidth="1"/>
    <col min="14" max="14" width="20.7109375" customWidth="1"/>
  </cols>
  <sheetData>
    <row r="1" spans="1:14">
      <c r="A1" s="23" t="s">
        <v>529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4" s="27" customFormat="1">
      <c r="A2" s="53" t="s">
        <v>528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</row>
    <row r="3" spans="1:14" s="27" customFormat="1">
      <c r="A3" s="53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</row>
    <row r="4" spans="1:14" ht="15.75">
      <c r="A4" s="17"/>
      <c r="B4" s="17"/>
      <c r="C4" s="17"/>
      <c r="D4" s="17"/>
      <c r="E4" s="17"/>
      <c r="F4" s="17"/>
      <c r="G4" s="17"/>
      <c r="H4" s="17"/>
      <c r="I4" s="17"/>
      <c r="J4" s="17"/>
      <c r="K4" s="96" t="s">
        <v>790</v>
      </c>
      <c r="L4" s="17"/>
    </row>
    <row r="5" spans="1:14">
      <c r="A5" s="114"/>
      <c r="B5" s="553">
        <v>2006</v>
      </c>
      <c r="C5" s="553">
        <v>2007</v>
      </c>
      <c r="D5" s="553">
        <v>2008</v>
      </c>
      <c r="E5" s="553">
        <v>2009</v>
      </c>
      <c r="F5" s="305">
        <v>2010</v>
      </c>
      <c r="G5" s="305">
        <v>2011</v>
      </c>
      <c r="H5" s="305">
        <v>2012</v>
      </c>
      <c r="I5" s="305">
        <v>2013</v>
      </c>
      <c r="J5" s="305">
        <v>2014</v>
      </c>
      <c r="K5" s="305">
        <v>2015</v>
      </c>
    </row>
    <row r="6" spans="1:14">
      <c r="A6" s="334" t="s">
        <v>59</v>
      </c>
      <c r="B6" s="104">
        <v>7.99</v>
      </c>
      <c r="C6" s="104">
        <v>7.77</v>
      </c>
      <c r="D6" s="104">
        <v>7.52</v>
      </c>
      <c r="E6" s="104">
        <v>7.19</v>
      </c>
      <c r="F6" s="104">
        <v>6.82</v>
      </c>
      <c r="G6" s="104">
        <v>6.72</v>
      </c>
      <c r="H6" s="104">
        <v>6.56</v>
      </c>
      <c r="I6" s="104">
        <v>6.42</v>
      </c>
      <c r="J6" s="104">
        <v>6.46</v>
      </c>
      <c r="K6" s="104">
        <v>6.95</v>
      </c>
      <c r="N6" s="554"/>
    </row>
    <row r="7" spans="1:14">
      <c r="A7" s="324" t="s">
        <v>61</v>
      </c>
      <c r="B7" s="104">
        <v>10.08</v>
      </c>
      <c r="C7" s="104">
        <v>10.119999999999999</v>
      </c>
      <c r="D7" s="104">
        <v>9.2200000000000006</v>
      </c>
      <c r="E7" s="104">
        <v>8.2799999999999994</v>
      </c>
      <c r="F7" s="104">
        <v>7.95</v>
      </c>
      <c r="G7" s="104">
        <v>7.96</v>
      </c>
      <c r="H7" s="104">
        <v>7.8</v>
      </c>
      <c r="I7" s="104">
        <v>7.2</v>
      </c>
      <c r="J7" s="104">
        <v>7.27</v>
      </c>
      <c r="K7" s="104">
        <v>7.54</v>
      </c>
    </row>
    <row r="8" spans="1:14">
      <c r="A8" s="334" t="s">
        <v>304</v>
      </c>
      <c r="B8" s="104">
        <v>10.75</v>
      </c>
      <c r="C8" s="104">
        <v>10.62</v>
      </c>
      <c r="D8" s="104">
        <v>10.35</v>
      </c>
      <c r="E8" s="104">
        <v>9.57</v>
      </c>
      <c r="F8" s="104">
        <v>9.76</v>
      </c>
      <c r="G8" s="104">
        <v>9.4600000000000009</v>
      </c>
      <c r="H8" s="104">
        <v>9.31</v>
      </c>
      <c r="I8" s="104">
        <v>9.1</v>
      </c>
      <c r="J8" s="104">
        <v>8.73</v>
      </c>
      <c r="K8" s="104">
        <v>8.75</v>
      </c>
    </row>
    <row r="9" spans="1:14">
      <c r="A9" s="22" t="s">
        <v>305</v>
      </c>
    </row>
  </sheetData>
  <phoneticPr fontId="2" type="noConversion"/>
  <pageMargins left="0.75" right="0.75" top="1" bottom="1" header="0.5" footer="0.5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>
  <sheetPr codeName="Sheet91"/>
  <dimension ref="A1:C44"/>
  <sheetViews>
    <sheetView showGridLines="0" workbookViewId="0">
      <selection sqref="A1:H1"/>
    </sheetView>
  </sheetViews>
  <sheetFormatPr defaultColWidth="10" defaultRowHeight="12.75"/>
  <cols>
    <col min="1" max="1" width="20.140625" style="17" customWidth="1"/>
    <col min="2" max="2" width="17" style="17" customWidth="1"/>
    <col min="3" max="3" width="10" style="22" customWidth="1"/>
  </cols>
  <sheetData>
    <row r="1" spans="1:3" ht="14.25">
      <c r="A1" s="47" t="s">
        <v>713</v>
      </c>
      <c r="B1" s="45"/>
    </row>
    <row r="2" spans="1:3" ht="14.25">
      <c r="A2" s="59" t="s">
        <v>822</v>
      </c>
      <c r="B2" s="45"/>
    </row>
    <row r="4" spans="1:3" ht="14.25">
      <c r="A4" s="302">
        <v>2015</v>
      </c>
      <c r="B4" s="302" t="s">
        <v>796</v>
      </c>
    </row>
    <row r="5" spans="1:3">
      <c r="A5" s="347" t="s">
        <v>304</v>
      </c>
      <c r="B5" s="92" t="s">
        <v>129</v>
      </c>
    </row>
    <row r="6" spans="1:3">
      <c r="A6" s="46" t="s">
        <v>37</v>
      </c>
      <c r="B6" s="517">
        <v>293509.95</v>
      </c>
      <c r="C6" s="243"/>
    </row>
    <row r="7" spans="1:3">
      <c r="A7" s="51" t="s">
        <v>55</v>
      </c>
      <c r="B7" s="150">
        <v>211567.97</v>
      </c>
      <c r="C7" s="45"/>
    </row>
    <row r="8" spans="1:3">
      <c r="A8" s="51" t="s">
        <v>40</v>
      </c>
      <c r="B8" s="150">
        <v>148138.79999999999</v>
      </c>
      <c r="C8" s="72" t="s">
        <v>162</v>
      </c>
    </row>
    <row r="9" spans="1:3">
      <c r="A9" s="51" t="s">
        <v>276</v>
      </c>
      <c r="B9" s="150">
        <v>105934.39999999999</v>
      </c>
      <c r="C9" s="72" t="s">
        <v>165</v>
      </c>
    </row>
    <row r="10" spans="1:3">
      <c r="A10" s="51" t="s">
        <v>47</v>
      </c>
      <c r="B10" s="150">
        <v>62204.29</v>
      </c>
      <c r="C10" s="72" t="s">
        <v>162</v>
      </c>
    </row>
    <row r="11" spans="1:3">
      <c r="A11" s="51" t="s">
        <v>39</v>
      </c>
      <c r="B11" s="150">
        <v>37581.22</v>
      </c>
      <c r="C11" s="72" t="s">
        <v>162</v>
      </c>
    </row>
    <row r="12" spans="1:3">
      <c r="A12" s="51" t="s">
        <v>34</v>
      </c>
      <c r="B12" s="150">
        <v>35990</v>
      </c>
      <c r="C12" s="243"/>
    </row>
    <row r="13" spans="1:3">
      <c r="A13" s="51" t="s">
        <v>49</v>
      </c>
      <c r="B13" s="150">
        <v>33559.64</v>
      </c>
      <c r="C13" s="45"/>
    </row>
    <row r="14" spans="1:3">
      <c r="A14" s="51" t="s">
        <v>35</v>
      </c>
      <c r="B14" s="150">
        <v>26867.4</v>
      </c>
      <c r="C14" s="72"/>
    </row>
    <row r="15" spans="1:3">
      <c r="A15" s="51" t="s">
        <v>33</v>
      </c>
      <c r="B15" s="150">
        <v>20200</v>
      </c>
      <c r="C15" s="243"/>
    </row>
    <row r="16" spans="1:3">
      <c r="A16" s="51" t="s">
        <v>45</v>
      </c>
      <c r="B16" s="150">
        <v>17337</v>
      </c>
      <c r="C16" s="45"/>
    </row>
    <row r="17" spans="1:3">
      <c r="A17" s="51" t="s">
        <v>310</v>
      </c>
      <c r="B17" s="150">
        <v>16875.099999999999</v>
      </c>
      <c r="C17" s="243"/>
    </row>
    <row r="18" spans="1:3">
      <c r="A18" s="51" t="s">
        <v>53</v>
      </c>
      <c r="B18" s="150">
        <v>14879</v>
      </c>
      <c r="C18" s="82"/>
    </row>
    <row r="19" spans="1:3">
      <c r="A19" s="51" t="s">
        <v>54</v>
      </c>
      <c r="B19" s="150">
        <v>12277</v>
      </c>
      <c r="C19" s="72"/>
    </row>
    <row r="20" spans="1:3">
      <c r="A20" s="51" t="s">
        <v>127</v>
      </c>
      <c r="B20" s="150">
        <v>11015.77</v>
      </c>
      <c r="C20" s="45" t="s">
        <v>232</v>
      </c>
    </row>
    <row r="21" spans="1:3">
      <c r="A21" s="51" t="s">
        <v>46</v>
      </c>
      <c r="B21" s="150">
        <v>10800.33</v>
      </c>
      <c r="C21" s="72"/>
    </row>
    <row r="22" spans="1:3">
      <c r="A22" s="51" t="s">
        <v>128</v>
      </c>
      <c r="B22" s="150">
        <v>10652.39</v>
      </c>
      <c r="C22" s="72"/>
    </row>
    <row r="23" spans="1:3">
      <c r="A23" s="46" t="s">
        <v>50</v>
      </c>
      <c r="B23" s="517">
        <v>9562.9500000000007</v>
      </c>
      <c r="C23" s="440" t="s">
        <v>165</v>
      </c>
    </row>
    <row r="24" spans="1:3">
      <c r="A24" s="51" t="s">
        <v>41</v>
      </c>
      <c r="B24" s="150">
        <v>5458.56</v>
      </c>
      <c r="C24" s="45"/>
    </row>
    <row r="25" spans="1:3">
      <c r="A25" s="51" t="s">
        <v>43</v>
      </c>
      <c r="B25" s="150">
        <v>4083.21</v>
      </c>
      <c r="C25" s="45"/>
    </row>
    <row r="26" spans="1:3">
      <c r="A26" s="51" t="s">
        <v>48</v>
      </c>
      <c r="B26" s="150">
        <v>3503.06</v>
      </c>
      <c r="C26" s="45"/>
    </row>
    <row r="27" spans="1:3">
      <c r="A27" s="51" t="s">
        <v>51</v>
      </c>
      <c r="B27" s="150">
        <v>1590</v>
      </c>
      <c r="C27" s="45"/>
    </row>
    <row r="28" spans="1:3">
      <c r="A28" s="51" t="s">
        <v>52</v>
      </c>
      <c r="B28" s="150">
        <v>1247.95</v>
      </c>
      <c r="C28" s="45"/>
    </row>
    <row r="29" spans="1:3">
      <c r="A29" s="51" t="s">
        <v>42</v>
      </c>
      <c r="B29" s="150">
        <v>863</v>
      </c>
      <c r="C29" s="45"/>
    </row>
    <row r="30" spans="1:3">
      <c r="A30" s="51" t="s">
        <v>36</v>
      </c>
      <c r="B30" s="150">
        <v>798.27</v>
      </c>
      <c r="C30" s="45"/>
    </row>
    <row r="31" spans="1:3">
      <c r="A31" s="51" t="s">
        <v>32</v>
      </c>
      <c r="B31" s="150">
        <v>32</v>
      </c>
      <c r="C31" s="45"/>
    </row>
    <row r="32" spans="1:3">
      <c r="A32" s="51" t="s">
        <v>38</v>
      </c>
      <c r="B32" s="639" t="s">
        <v>129</v>
      </c>
      <c r="C32" s="45"/>
    </row>
    <row r="33" spans="1:3" s="20" customFormat="1">
      <c r="A33" s="185" t="s">
        <v>44</v>
      </c>
      <c r="B33" s="80" t="s">
        <v>129</v>
      </c>
      <c r="C33" s="45"/>
    </row>
    <row r="34" spans="1:3" s="20" customFormat="1" ht="12">
      <c r="A34" s="19" t="s">
        <v>325</v>
      </c>
      <c r="B34" s="124"/>
      <c r="C34" s="19"/>
    </row>
    <row r="35" spans="1:3" s="20" customFormat="1" ht="13.5">
      <c r="A35" s="124" t="s">
        <v>407</v>
      </c>
      <c r="B35" s="19"/>
      <c r="C35" s="19"/>
    </row>
    <row r="36" spans="1:3" s="20" customFormat="1" ht="13.5">
      <c r="A36" s="19" t="s">
        <v>408</v>
      </c>
      <c r="B36" s="19"/>
      <c r="C36" s="19"/>
    </row>
    <row r="37" spans="1:3" s="20" customFormat="1" ht="12">
      <c r="A37" s="124" t="s">
        <v>334</v>
      </c>
      <c r="B37" s="19"/>
      <c r="C37" s="19"/>
    </row>
    <row r="38" spans="1:3" s="20" customFormat="1" ht="12">
      <c r="A38" s="19" t="s">
        <v>335</v>
      </c>
      <c r="B38" s="19"/>
    </row>
    <row r="39" spans="1:3" s="20" customFormat="1" ht="12">
      <c r="A39" s="19" t="s">
        <v>245</v>
      </c>
      <c r="B39" s="19"/>
    </row>
    <row r="40" spans="1:3" s="20" customFormat="1" ht="12">
      <c r="A40" s="19"/>
      <c r="B40" s="19"/>
    </row>
    <row r="41" spans="1:3" s="20" customFormat="1" ht="12">
      <c r="A41" s="19"/>
      <c r="B41" s="19"/>
    </row>
    <row r="42" spans="1:3" s="20" customFormat="1">
      <c r="A42" s="17"/>
      <c r="B42" s="17"/>
      <c r="C42" s="22"/>
    </row>
    <row r="43" spans="1:3" s="20" customFormat="1">
      <c r="A43" s="17"/>
      <c r="B43" s="17"/>
      <c r="C43" s="22"/>
    </row>
    <row r="44" spans="1:3" s="20" customFormat="1">
      <c r="A44" s="45"/>
      <c r="B44" s="45"/>
      <c r="C44" s="22"/>
    </row>
  </sheetData>
  <phoneticPr fontId="2" type="noConversion"/>
  <pageMargins left="0.75" right="0.75" top="1" bottom="1" header="0.5" footer="0.5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sheetPr codeName="Sheet92"/>
  <dimension ref="A1:K8"/>
  <sheetViews>
    <sheetView showGridLines="0" workbookViewId="0">
      <selection sqref="A1:H1"/>
    </sheetView>
  </sheetViews>
  <sheetFormatPr defaultColWidth="10" defaultRowHeight="12.75"/>
  <sheetData>
    <row r="1" spans="1:11">
      <c r="A1" s="119" t="s">
        <v>709</v>
      </c>
    </row>
    <row r="2" spans="1:11">
      <c r="A2" s="25" t="s">
        <v>828</v>
      </c>
    </row>
    <row r="3" spans="1:11">
      <c r="A3" s="25"/>
    </row>
    <row r="4" spans="1:11">
      <c r="J4" s="22"/>
      <c r="K4" s="181" t="s">
        <v>797</v>
      </c>
    </row>
    <row r="5" spans="1:11">
      <c r="A5" s="349"/>
      <c r="B5" s="302">
        <v>2008</v>
      </c>
      <c r="C5" s="302">
        <v>2009</v>
      </c>
      <c r="D5" s="302">
        <v>2010</v>
      </c>
      <c r="E5" s="302">
        <v>2011</v>
      </c>
      <c r="F5" s="302">
        <v>2012</v>
      </c>
      <c r="G5" s="302">
        <v>2013</v>
      </c>
      <c r="H5" s="302">
        <v>2014</v>
      </c>
      <c r="I5" s="302">
        <v>2015</v>
      </c>
      <c r="J5" s="302">
        <v>2016</v>
      </c>
      <c r="K5" s="302">
        <v>2017</v>
      </c>
    </row>
    <row r="6" spans="1:11">
      <c r="A6" s="350" t="s">
        <v>59</v>
      </c>
      <c r="B6" s="488">
        <v>2303</v>
      </c>
      <c r="C6" s="488">
        <v>1701.0000000000002</v>
      </c>
      <c r="D6" s="488">
        <v>1431</v>
      </c>
      <c r="E6" s="488">
        <v>1200</v>
      </c>
      <c r="F6" s="488">
        <v>1077</v>
      </c>
      <c r="G6" s="488">
        <v>1764</v>
      </c>
      <c r="H6" s="488">
        <v>2066</v>
      </c>
      <c r="I6" s="488">
        <v>2196</v>
      </c>
      <c r="J6" s="488">
        <v>2324</v>
      </c>
      <c r="K6" s="488">
        <v>2189</v>
      </c>
    </row>
    <row r="7" spans="1:11" s="17" customFormat="1">
      <c r="A7" s="352" t="s">
        <v>61</v>
      </c>
      <c r="B7" s="489">
        <v>3319.5976480878562</v>
      </c>
      <c r="C7" s="489">
        <v>2692.6375176304655</v>
      </c>
      <c r="D7" s="489">
        <v>3049.782605347857</v>
      </c>
      <c r="E7" s="489">
        <v>3277.6866958035325</v>
      </c>
      <c r="F7" s="489">
        <v>2371.7672758515109</v>
      </c>
      <c r="G7" s="489">
        <v>3644.6632187748537</v>
      </c>
      <c r="H7" s="489">
        <v>2980.5637435519529</v>
      </c>
      <c r="I7" s="489">
        <v>2923.5600891400736</v>
      </c>
      <c r="J7" s="489">
        <v>3488.5526286638456</v>
      </c>
      <c r="K7" s="489">
        <v>2388.3539507941573</v>
      </c>
    </row>
    <row r="8" spans="1:11">
      <c r="A8" s="19" t="s">
        <v>308</v>
      </c>
    </row>
  </sheetData>
  <phoneticPr fontId="2" type="noConversion"/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sheetPr codeName="Sheet93"/>
  <dimension ref="A1:O8"/>
  <sheetViews>
    <sheetView showGridLines="0" workbookViewId="0">
      <selection sqref="A1:H1"/>
    </sheetView>
  </sheetViews>
  <sheetFormatPr defaultColWidth="10" defaultRowHeight="12.75"/>
  <sheetData>
    <row r="1" spans="1:15" ht="14.25">
      <c r="A1" s="47" t="s">
        <v>714</v>
      </c>
      <c r="B1" s="17"/>
      <c r="C1" s="17"/>
      <c r="D1" s="17"/>
      <c r="E1" s="17"/>
      <c r="F1" s="17"/>
      <c r="G1" s="17"/>
      <c r="H1" s="17"/>
      <c r="I1" s="17"/>
      <c r="J1" s="17"/>
    </row>
    <row r="2" spans="1:15" ht="14.25">
      <c r="A2" s="53" t="s">
        <v>715</v>
      </c>
      <c r="B2" s="17"/>
      <c r="C2" s="17"/>
      <c r="D2" s="17"/>
      <c r="E2" s="17"/>
      <c r="F2" s="17"/>
      <c r="G2" s="17"/>
      <c r="H2" s="17"/>
      <c r="I2" s="17"/>
      <c r="J2" s="17"/>
    </row>
    <row r="3" spans="1:15">
      <c r="A3" s="17"/>
      <c r="B3" s="17"/>
      <c r="C3" s="17"/>
      <c r="D3" s="17"/>
      <c r="E3" s="17"/>
      <c r="F3" s="17"/>
      <c r="G3" s="17"/>
      <c r="H3" s="17"/>
      <c r="I3" s="17"/>
      <c r="J3" s="17"/>
      <c r="K3" s="181" t="s">
        <v>375</v>
      </c>
    </row>
    <row r="4" spans="1:15">
      <c r="A4" s="69"/>
      <c r="B4" s="302">
        <v>2007</v>
      </c>
      <c r="C4" s="302">
        <v>2008</v>
      </c>
      <c r="D4" s="302">
        <v>2009</v>
      </c>
      <c r="E4" s="302">
        <v>2010</v>
      </c>
      <c r="F4" s="302">
        <v>2011</v>
      </c>
      <c r="G4" s="302">
        <v>2012</v>
      </c>
      <c r="H4" s="302">
        <v>2013</v>
      </c>
      <c r="I4" s="302">
        <v>2014</v>
      </c>
      <c r="J4" s="302">
        <v>2015</v>
      </c>
      <c r="K4" s="302">
        <v>2016</v>
      </c>
    </row>
    <row r="5" spans="1:15">
      <c r="A5" s="350" t="s">
        <v>59</v>
      </c>
      <c r="B5" s="344">
        <v>7542</v>
      </c>
      <c r="C5" s="344">
        <v>6073</v>
      </c>
      <c r="D5" s="344">
        <v>5620</v>
      </c>
      <c r="E5" s="344">
        <v>5894</v>
      </c>
      <c r="F5" s="344">
        <v>7148</v>
      </c>
      <c r="G5" s="344">
        <v>5622</v>
      </c>
      <c r="H5" s="344">
        <v>6308</v>
      </c>
      <c r="I5" s="344">
        <v>6231</v>
      </c>
      <c r="J5" s="344">
        <v>6206</v>
      </c>
      <c r="K5" s="344">
        <v>7045</v>
      </c>
    </row>
    <row r="6" spans="1:15" ht="14.25">
      <c r="A6" s="352" t="s">
        <v>61</v>
      </c>
      <c r="B6" s="344">
        <v>43676</v>
      </c>
      <c r="C6" s="344">
        <v>42140</v>
      </c>
      <c r="D6" s="344">
        <v>41583</v>
      </c>
      <c r="E6" s="344">
        <v>39259</v>
      </c>
      <c r="F6" s="344">
        <v>40892</v>
      </c>
      <c r="G6" s="344">
        <v>38633</v>
      </c>
      <c r="H6" s="344">
        <v>35778</v>
      </c>
      <c r="I6" s="344">
        <v>53550</v>
      </c>
      <c r="J6" s="344">
        <v>45015</v>
      </c>
      <c r="K6" s="344">
        <v>43284</v>
      </c>
      <c r="L6" s="94"/>
      <c r="M6" s="17"/>
      <c r="N6" s="17"/>
      <c r="O6" s="17"/>
    </row>
    <row r="7" spans="1:15">
      <c r="A7" s="45" t="s">
        <v>306</v>
      </c>
    </row>
    <row r="8" spans="1:15" ht="13.5">
      <c r="A8" s="20" t="s">
        <v>355</v>
      </c>
    </row>
  </sheetData>
  <phoneticPr fontId="2" type="noConversion"/>
  <pageMargins left="0.75" right="0.75" top="1" bottom="1" header="0.5" footer="0.5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sheetPr codeName="Sheet95"/>
  <dimension ref="A1:E11"/>
  <sheetViews>
    <sheetView showGridLines="0" workbookViewId="0">
      <selection sqref="A1:H1"/>
    </sheetView>
  </sheetViews>
  <sheetFormatPr defaultColWidth="12.5703125" defaultRowHeight="12.75"/>
  <sheetData>
    <row r="1" spans="1:5" ht="14.25">
      <c r="A1" s="56" t="s">
        <v>716</v>
      </c>
    </row>
    <row r="2" spans="1:5" ht="14.25">
      <c r="A2" s="57" t="s">
        <v>717</v>
      </c>
    </row>
    <row r="3" spans="1:5">
      <c r="A3" s="57"/>
    </row>
    <row r="4" spans="1:5">
      <c r="A4" s="57"/>
      <c r="E4" s="181" t="s">
        <v>23</v>
      </c>
    </row>
    <row r="5" spans="1:5" ht="25.5">
      <c r="A5" s="418"/>
      <c r="B5" s="518" t="s">
        <v>449</v>
      </c>
      <c r="C5" s="518" t="s">
        <v>450</v>
      </c>
      <c r="D5" s="518" t="s">
        <v>451</v>
      </c>
      <c r="E5" s="519" t="s">
        <v>500</v>
      </c>
    </row>
    <row r="6" spans="1:5" ht="17.25" customHeight="1">
      <c r="A6" s="75" t="s">
        <v>59</v>
      </c>
      <c r="B6" s="490">
        <v>26.36691883070284</v>
      </c>
      <c r="C6" s="490">
        <v>5.598299626349986</v>
      </c>
      <c r="D6" s="490">
        <v>33.344191814532842</v>
      </c>
      <c r="E6" s="490">
        <v>34.690589728414338</v>
      </c>
    </row>
    <row r="7" spans="1:5" ht="17.25" customHeight="1">
      <c r="A7" s="76" t="s">
        <v>61</v>
      </c>
      <c r="B7" s="490">
        <v>11.570733204676836</v>
      </c>
      <c r="C7" s="490">
        <v>5.6557333063248709</v>
      </c>
      <c r="D7" s="490">
        <v>29.235971243312978</v>
      </c>
      <c r="E7" s="490">
        <v>53.537562245685315</v>
      </c>
    </row>
    <row r="8" spans="1:5" ht="15" customHeight="1">
      <c r="A8" s="20" t="s">
        <v>308</v>
      </c>
    </row>
    <row r="9" spans="1:5" ht="15" customHeight="1">
      <c r="A9" s="20" t="s">
        <v>501</v>
      </c>
      <c r="D9" s="17"/>
      <c r="E9" s="17"/>
    </row>
    <row r="10" spans="1:5" ht="15" customHeight="1">
      <c r="A10" s="448" t="s">
        <v>484</v>
      </c>
    </row>
    <row r="11" spans="1:5" ht="13.5">
      <c r="A11" s="20" t="s">
        <v>502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sheetPr codeName="Sheet94"/>
  <dimension ref="A1:K10"/>
  <sheetViews>
    <sheetView showGridLines="0" workbookViewId="0">
      <selection sqref="A1:H1"/>
    </sheetView>
  </sheetViews>
  <sheetFormatPr defaultColWidth="10" defaultRowHeight="12.75"/>
  <sheetData>
    <row r="1" spans="1:11" ht="14.25">
      <c r="A1" s="119" t="s">
        <v>805</v>
      </c>
    </row>
    <row r="2" spans="1:11" ht="14.25">
      <c r="A2" s="25" t="s">
        <v>806</v>
      </c>
    </row>
    <row r="3" spans="1:11">
      <c r="A3" s="25"/>
    </row>
    <row r="4" spans="1:11">
      <c r="J4" s="22"/>
      <c r="K4" s="181" t="s">
        <v>23</v>
      </c>
    </row>
    <row r="5" spans="1:11">
      <c r="A5" s="349"/>
      <c r="B5" s="302">
        <v>2007</v>
      </c>
      <c r="C5" s="302">
        <v>2008</v>
      </c>
      <c r="D5" s="302">
        <v>2009</v>
      </c>
      <c r="E5" s="302">
        <v>2010</v>
      </c>
      <c r="F5" s="302">
        <v>2011</v>
      </c>
      <c r="G5" s="302">
        <v>2012</v>
      </c>
      <c r="H5" s="302">
        <v>2013</v>
      </c>
      <c r="I5" s="302">
        <v>2014</v>
      </c>
      <c r="J5" s="302">
        <v>2015</v>
      </c>
      <c r="K5" s="302">
        <v>2016</v>
      </c>
    </row>
    <row r="6" spans="1:11">
      <c r="A6" s="350" t="s">
        <v>59</v>
      </c>
      <c r="B6" s="351">
        <v>6.3</v>
      </c>
      <c r="C6" s="351">
        <v>5.7</v>
      </c>
      <c r="D6" s="351">
        <v>4.3</v>
      </c>
      <c r="E6" s="351">
        <v>5.8</v>
      </c>
      <c r="F6" s="351">
        <v>6.1</v>
      </c>
      <c r="G6" s="351">
        <v>5.48</v>
      </c>
      <c r="H6" s="351">
        <v>5.31</v>
      </c>
      <c r="I6" s="351">
        <v>5.74</v>
      </c>
      <c r="J6" s="351">
        <v>6.52</v>
      </c>
      <c r="K6" s="351">
        <v>6.86</v>
      </c>
    </row>
    <row r="7" spans="1:11" s="17" customFormat="1" ht="14.25">
      <c r="A7" s="352" t="s">
        <v>274</v>
      </c>
      <c r="B7" s="261">
        <v>4</v>
      </c>
      <c r="C7" s="261">
        <v>5.3</v>
      </c>
      <c r="D7" s="261">
        <v>6.6</v>
      </c>
      <c r="E7" s="261">
        <v>6.7</v>
      </c>
      <c r="F7" s="261">
        <v>7.5</v>
      </c>
      <c r="G7" s="261">
        <v>7.49</v>
      </c>
      <c r="H7" s="261">
        <v>6.85</v>
      </c>
      <c r="I7" s="261">
        <v>7.26</v>
      </c>
      <c r="J7" s="261">
        <v>8.24</v>
      </c>
      <c r="K7" s="261">
        <v>8.48</v>
      </c>
    </row>
    <row r="8" spans="1:11">
      <c r="A8" s="19" t="s">
        <v>308</v>
      </c>
    </row>
    <row r="9" spans="1:11" ht="14.25">
      <c r="A9" s="22" t="s">
        <v>807</v>
      </c>
    </row>
    <row r="10" spans="1:11" ht="13.5">
      <c r="A10" s="19" t="s">
        <v>808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sheetPr codeName="Sheet98"/>
  <dimension ref="A1:D40"/>
  <sheetViews>
    <sheetView showGridLines="0" workbookViewId="0">
      <selection sqref="A1:H1"/>
    </sheetView>
  </sheetViews>
  <sheetFormatPr defaultColWidth="10" defaultRowHeight="12.75"/>
  <cols>
    <col min="1" max="1" width="16.28515625" style="17" customWidth="1"/>
    <col min="2" max="2" width="18.7109375" style="17" customWidth="1"/>
    <col min="3" max="3" width="5.140625" style="18" customWidth="1"/>
    <col min="4" max="4" width="18.28515625" style="17" customWidth="1"/>
  </cols>
  <sheetData>
    <row r="1" spans="1:3">
      <c r="A1" s="95" t="s">
        <v>771</v>
      </c>
    </row>
    <row r="2" spans="1:3">
      <c r="A2" s="53" t="s">
        <v>834</v>
      </c>
    </row>
    <row r="3" spans="1:3" ht="13.9" customHeight="1"/>
    <row r="4" spans="1:3">
      <c r="A4" s="302">
        <f>'[3]dados de base'!I4</f>
        <v>2016</v>
      </c>
      <c r="B4" s="302" t="s">
        <v>23</v>
      </c>
    </row>
    <row r="5" spans="1:3">
      <c r="A5" s="347" t="s">
        <v>304</v>
      </c>
      <c r="B5" s="105">
        <v>71.245302572801009</v>
      </c>
      <c r="C5" s="72"/>
    </row>
    <row r="6" spans="1:3">
      <c r="A6" s="51" t="s">
        <v>55</v>
      </c>
      <c r="B6" s="60">
        <v>80.049172029792473</v>
      </c>
      <c r="C6" s="72"/>
    </row>
    <row r="7" spans="1:3">
      <c r="A7" s="51" t="s">
        <v>41</v>
      </c>
      <c r="B7" s="60">
        <v>79.655269850240174</v>
      </c>
      <c r="C7" s="72"/>
    </row>
    <row r="8" spans="1:3">
      <c r="A8" s="51" t="s">
        <v>54</v>
      </c>
      <c r="B8" s="60">
        <v>79.438719486443091</v>
      </c>
      <c r="C8" s="72"/>
    </row>
    <row r="9" spans="1:3">
      <c r="A9" s="51" t="s">
        <v>46</v>
      </c>
      <c r="B9" s="60">
        <v>78.908320084790674</v>
      </c>
      <c r="C9" s="72"/>
    </row>
    <row r="10" spans="1:3">
      <c r="A10" s="51" t="s">
        <v>34</v>
      </c>
      <c r="B10" s="60">
        <v>78.065290970630002</v>
      </c>
      <c r="C10" s="72"/>
    </row>
    <row r="11" spans="1:3">
      <c r="A11" s="51" t="s">
        <v>32</v>
      </c>
      <c r="B11" s="60">
        <v>77.494163766903043</v>
      </c>
      <c r="C11" s="72"/>
    </row>
    <row r="12" spans="1:3">
      <c r="A12" s="51" t="s">
        <v>44</v>
      </c>
      <c r="B12" s="60">
        <v>77.409406322282209</v>
      </c>
      <c r="C12" s="72"/>
    </row>
    <row r="13" spans="1:3">
      <c r="A13" s="46" t="s">
        <v>37</v>
      </c>
      <c r="B13" s="61">
        <v>76.141607132054091</v>
      </c>
      <c r="C13" s="72"/>
    </row>
    <row r="14" spans="1:3">
      <c r="A14" s="51" t="s">
        <v>38</v>
      </c>
      <c r="B14" s="60">
        <v>75.756571175990899</v>
      </c>
      <c r="C14" s="72"/>
    </row>
    <row r="15" spans="1:3">
      <c r="A15" s="51" t="s">
        <v>39</v>
      </c>
      <c r="B15" s="60">
        <v>75.217569366233249</v>
      </c>
      <c r="C15" s="72"/>
    </row>
    <row r="16" spans="1:3">
      <c r="A16" s="51" t="s">
        <v>47</v>
      </c>
      <c r="B16" s="60">
        <v>74.730646691149644</v>
      </c>
      <c r="C16" s="72"/>
    </row>
    <row r="17" spans="1:3">
      <c r="A17" s="51" t="s">
        <v>53</v>
      </c>
      <c r="B17" s="60">
        <v>73.923093086782941</v>
      </c>
      <c r="C17" s="72"/>
    </row>
    <row r="18" spans="1:3">
      <c r="A18" s="51" t="s">
        <v>276</v>
      </c>
      <c r="B18" s="60">
        <v>72.844361964379686</v>
      </c>
      <c r="C18" s="72"/>
    </row>
    <row r="19" spans="1:3">
      <c r="A19" s="51" t="s">
        <v>35</v>
      </c>
      <c r="B19" s="60">
        <v>71.139123268708403</v>
      </c>
      <c r="C19" s="72"/>
    </row>
    <row r="20" spans="1:3">
      <c r="A20" s="51" t="s">
        <v>48</v>
      </c>
      <c r="B20" s="60">
        <v>70.282665894223598</v>
      </c>
      <c r="C20" s="72"/>
    </row>
    <row r="21" spans="1:3">
      <c r="A21" s="46" t="s">
        <v>50</v>
      </c>
      <c r="B21" s="61">
        <v>70.134059297218158</v>
      </c>
      <c r="C21" s="72"/>
    </row>
    <row r="22" spans="1:3">
      <c r="A22" s="51" t="s">
        <v>40</v>
      </c>
      <c r="B22" s="60">
        <v>69.931343323846392</v>
      </c>
      <c r="C22" s="72"/>
    </row>
    <row r="23" spans="1:3">
      <c r="A23" s="51" t="s">
        <v>42</v>
      </c>
      <c r="B23" s="60">
        <v>67.922996636901303</v>
      </c>
      <c r="C23" s="72"/>
    </row>
    <row r="24" spans="1:3">
      <c r="A24" s="51" t="s">
        <v>43</v>
      </c>
      <c r="B24" s="60">
        <v>66.707141230932692</v>
      </c>
      <c r="C24" s="72"/>
    </row>
    <row r="25" spans="1:3">
      <c r="A25" s="51" t="s">
        <v>310</v>
      </c>
      <c r="B25" s="60">
        <v>65.779394867866728</v>
      </c>
      <c r="C25" s="72"/>
    </row>
    <row r="26" spans="1:3">
      <c r="A26" s="51" t="s">
        <v>36</v>
      </c>
      <c r="B26" s="60">
        <v>65.605095541401283</v>
      </c>
      <c r="C26" s="72"/>
    </row>
    <row r="27" spans="1:3">
      <c r="A27" s="51" t="s">
        <v>45</v>
      </c>
      <c r="B27" s="60">
        <v>64.317538404418258</v>
      </c>
      <c r="C27" s="72"/>
    </row>
    <row r="28" spans="1:3">
      <c r="A28" s="51" t="s">
        <v>128</v>
      </c>
      <c r="B28" s="60">
        <v>63.29418136275936</v>
      </c>
      <c r="C28" s="72"/>
    </row>
    <row r="29" spans="1:3">
      <c r="A29" s="51" t="s">
        <v>51</v>
      </c>
      <c r="B29" s="60">
        <v>61.72853185595568</v>
      </c>
      <c r="C29" s="33"/>
    </row>
    <row r="30" spans="1:3">
      <c r="A30" s="51" t="s">
        <v>52</v>
      </c>
      <c r="B30" s="60">
        <v>60.407816482582845</v>
      </c>
      <c r="C30" s="33"/>
    </row>
    <row r="31" spans="1:3">
      <c r="A31" s="51" t="s">
        <v>33</v>
      </c>
      <c r="B31" s="60">
        <v>58.627564345381693</v>
      </c>
      <c r="C31" s="33"/>
    </row>
    <row r="32" spans="1:3">
      <c r="A32" s="51" t="s">
        <v>49</v>
      </c>
      <c r="B32" s="60">
        <v>57.658881384497363</v>
      </c>
      <c r="C32" s="33"/>
    </row>
    <row r="33" spans="1:4">
      <c r="A33" s="185" t="s">
        <v>127</v>
      </c>
      <c r="B33" s="34">
        <v>48.44172860974026</v>
      </c>
      <c r="C33" s="34"/>
      <c r="D33" s="55"/>
    </row>
    <row r="34" spans="1:4">
      <c r="A34" s="336" t="s">
        <v>325</v>
      </c>
      <c r="B34" s="357"/>
      <c r="C34" s="357"/>
      <c r="D34" s="124"/>
    </row>
    <row r="35" spans="1:4" ht="30" customHeight="1">
      <c r="A35" s="732" t="s">
        <v>720</v>
      </c>
      <c r="B35" s="732"/>
      <c r="C35" s="732"/>
      <c r="D35" s="732"/>
    </row>
    <row r="36" spans="1:4" ht="24.75" customHeight="1">
      <c r="A36" s="772" t="s">
        <v>721</v>
      </c>
      <c r="B36" s="732"/>
      <c r="C36" s="732"/>
      <c r="D36" s="732"/>
    </row>
    <row r="37" spans="1:4" ht="16.5" customHeight="1">
      <c r="A37" s="732" t="s">
        <v>485</v>
      </c>
      <c r="B37" s="732"/>
      <c r="C37" s="732"/>
      <c r="D37" s="732"/>
    </row>
    <row r="38" spans="1:4" ht="13.9" customHeight="1">
      <c r="A38" s="772" t="s">
        <v>486</v>
      </c>
      <c r="B38" s="732"/>
      <c r="C38" s="732"/>
      <c r="D38" s="732"/>
    </row>
    <row r="40" spans="1:4" ht="15">
      <c r="A40" s="356"/>
    </row>
  </sheetData>
  <mergeCells count="4">
    <mergeCell ref="A35:D35"/>
    <mergeCell ref="A36:D36"/>
    <mergeCell ref="A37:D37"/>
    <mergeCell ref="A38:D38"/>
  </mergeCells>
  <phoneticPr fontId="2" type="noConversion"/>
  <pageMargins left="0.75" right="0.75" top="1" bottom="1" header="0.5" footer="0.5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sheetPr codeName="Sheet100"/>
  <dimension ref="A1:D44"/>
  <sheetViews>
    <sheetView showGridLines="0" workbookViewId="0">
      <selection sqref="A1:H1"/>
    </sheetView>
  </sheetViews>
  <sheetFormatPr defaultRowHeight="12.75"/>
  <cols>
    <col min="1" max="1" width="18.5703125" style="17" customWidth="1"/>
    <col min="2" max="2" width="19.28515625" style="17" customWidth="1"/>
    <col min="3" max="3" width="5.7109375" style="17" customWidth="1"/>
    <col min="4" max="16384" width="9.140625" style="17"/>
  </cols>
  <sheetData>
    <row r="1" spans="1:4" ht="18.75" customHeight="1">
      <c r="A1" s="47" t="s">
        <v>722</v>
      </c>
      <c r="B1" s="183"/>
      <c r="C1" s="183"/>
      <c r="D1" s="183"/>
    </row>
    <row r="2" spans="1:4" ht="14.25">
      <c r="A2" s="59" t="s">
        <v>823</v>
      </c>
      <c r="B2" s="45"/>
    </row>
    <row r="4" spans="1:4" ht="14.25">
      <c r="A4" s="302">
        <f>[4]Sheet1!F8</f>
        <v>2016</v>
      </c>
      <c r="B4" s="358" t="s">
        <v>287</v>
      </c>
      <c r="C4" s="143"/>
    </row>
    <row r="5" spans="1:4">
      <c r="A5" s="347" t="s">
        <v>304</v>
      </c>
      <c r="B5" s="491">
        <v>16</v>
      </c>
      <c r="C5" s="45"/>
    </row>
    <row r="6" spans="1:4">
      <c r="A6" s="51" t="s">
        <v>39</v>
      </c>
      <c r="B6" s="184">
        <v>35</v>
      </c>
      <c r="C6" s="45"/>
    </row>
    <row r="7" spans="1:4">
      <c r="A7" s="51" t="s">
        <v>33</v>
      </c>
      <c r="B7" s="184">
        <v>31</v>
      </c>
      <c r="C7" s="45"/>
    </row>
    <row r="8" spans="1:4">
      <c r="A8" s="51" t="s">
        <v>32</v>
      </c>
      <c r="B8" s="184">
        <v>29</v>
      </c>
      <c r="C8" s="45"/>
    </row>
    <row r="9" spans="1:4">
      <c r="A9" s="51" t="s">
        <v>34</v>
      </c>
      <c r="B9" s="184">
        <v>23</v>
      </c>
      <c r="C9" s="45"/>
    </row>
    <row r="10" spans="1:4">
      <c r="A10" s="51" t="s">
        <v>54</v>
      </c>
      <c r="B10" s="184">
        <v>21</v>
      </c>
      <c r="C10" s="45"/>
    </row>
    <row r="11" spans="1:4">
      <c r="A11" s="51" t="s">
        <v>55</v>
      </c>
      <c r="B11" s="184">
        <v>19</v>
      </c>
      <c r="C11" s="45"/>
    </row>
    <row r="12" spans="1:4">
      <c r="A12" s="51" t="s">
        <v>52</v>
      </c>
      <c r="B12" s="184">
        <v>18</v>
      </c>
      <c r="C12" s="45"/>
    </row>
    <row r="13" spans="1:4">
      <c r="A13" s="51" t="s">
        <v>38</v>
      </c>
      <c r="B13" s="184">
        <v>17</v>
      </c>
      <c r="C13" s="45"/>
    </row>
    <row r="14" spans="1:4">
      <c r="A14" s="46" t="s">
        <v>37</v>
      </c>
      <c r="B14" s="640">
        <v>16</v>
      </c>
      <c r="C14" s="45"/>
    </row>
    <row r="15" spans="1:4">
      <c r="A15" s="51" t="s">
        <v>45</v>
      </c>
      <c r="B15" s="184">
        <v>16</v>
      </c>
      <c r="C15" s="45"/>
    </row>
    <row r="16" spans="1:4">
      <c r="A16" s="51" t="s">
        <v>48</v>
      </c>
      <c r="B16" s="184">
        <v>15</v>
      </c>
      <c r="C16" s="45"/>
    </row>
    <row r="17" spans="1:3">
      <c r="A17" s="51" t="s">
        <v>51</v>
      </c>
      <c r="B17" s="184">
        <v>15</v>
      </c>
      <c r="C17" s="45"/>
    </row>
    <row r="18" spans="1:3">
      <c r="A18" s="51" t="s">
        <v>35</v>
      </c>
      <c r="B18" s="184">
        <v>14</v>
      </c>
      <c r="C18" s="45"/>
    </row>
    <row r="19" spans="1:3">
      <c r="A19" s="51" t="s">
        <v>310</v>
      </c>
      <c r="B19" s="184">
        <v>14</v>
      </c>
      <c r="C19" s="45"/>
    </row>
    <row r="20" spans="1:3">
      <c r="A20" s="51" t="s">
        <v>47</v>
      </c>
      <c r="B20" s="184">
        <v>14</v>
      </c>
      <c r="C20" s="45"/>
    </row>
    <row r="21" spans="1:3">
      <c r="A21" s="51" t="s">
        <v>49</v>
      </c>
      <c r="B21" s="184">
        <v>14</v>
      </c>
      <c r="C21" s="45"/>
    </row>
    <row r="22" spans="1:3">
      <c r="A22" s="46" t="s">
        <v>50</v>
      </c>
      <c r="B22" s="640">
        <v>14</v>
      </c>
      <c r="C22" s="45"/>
    </row>
    <row r="23" spans="1:3">
      <c r="A23" s="51" t="s">
        <v>46</v>
      </c>
      <c r="B23" s="184">
        <v>13</v>
      </c>
      <c r="C23" s="45"/>
    </row>
    <row r="24" spans="1:3">
      <c r="A24" s="51" t="s">
        <v>36</v>
      </c>
      <c r="B24" s="184">
        <v>12</v>
      </c>
      <c r="C24" s="45"/>
    </row>
    <row r="25" spans="1:3">
      <c r="A25" s="51" t="s">
        <v>43</v>
      </c>
      <c r="B25" s="184">
        <v>11</v>
      </c>
      <c r="C25" s="45"/>
    </row>
    <row r="26" spans="1:3">
      <c r="A26" s="51" t="s">
        <v>40</v>
      </c>
      <c r="B26" s="184">
        <v>9</v>
      </c>
      <c r="C26" s="45"/>
    </row>
    <row r="27" spans="1:3">
      <c r="A27" s="51" t="s">
        <v>42</v>
      </c>
      <c r="B27" s="184">
        <v>7</v>
      </c>
      <c r="C27" s="45"/>
    </row>
    <row r="28" spans="1:3">
      <c r="A28" s="51" t="s">
        <v>127</v>
      </c>
      <c r="B28" s="184">
        <v>7</v>
      </c>
      <c r="C28" s="45"/>
    </row>
    <row r="29" spans="1:3">
      <c r="A29" s="51" t="s">
        <v>276</v>
      </c>
      <c r="B29" s="184">
        <v>6</v>
      </c>
      <c r="C29" s="45"/>
    </row>
    <row r="30" spans="1:3">
      <c r="A30" s="51" t="s">
        <v>128</v>
      </c>
      <c r="B30" s="153">
        <v>4</v>
      </c>
      <c r="C30" s="45"/>
    </row>
    <row r="31" spans="1:3">
      <c r="A31" s="51" t="s">
        <v>41</v>
      </c>
      <c r="B31" s="153">
        <v>4</v>
      </c>
      <c r="C31" s="45"/>
    </row>
    <row r="32" spans="1:3">
      <c r="A32" s="51" t="s">
        <v>53</v>
      </c>
      <c r="B32" s="153" t="s">
        <v>129</v>
      </c>
      <c r="C32" s="45"/>
    </row>
    <row r="33" spans="1:4">
      <c r="A33" s="185" t="s">
        <v>44</v>
      </c>
      <c r="B33" s="186" t="s">
        <v>129</v>
      </c>
      <c r="C33" s="45"/>
      <c r="D33" s="18"/>
    </row>
    <row r="34" spans="1:4">
      <c r="A34" s="19" t="s">
        <v>308</v>
      </c>
      <c r="B34" s="153"/>
      <c r="C34" s="45"/>
    </row>
    <row r="35" spans="1:4" ht="53.25" customHeight="1">
      <c r="A35" s="773" t="s">
        <v>356</v>
      </c>
      <c r="B35" s="773"/>
      <c r="C35" s="45"/>
    </row>
    <row r="36" spans="1:4" ht="49.5" customHeight="1">
      <c r="A36" s="772" t="s">
        <v>357</v>
      </c>
      <c r="B36" s="772"/>
      <c r="C36" s="596"/>
      <c r="D36" s="596"/>
    </row>
    <row r="37" spans="1:4" ht="18.75" customHeight="1">
      <c r="A37" s="19" t="s">
        <v>358</v>
      </c>
      <c r="B37" s="45"/>
      <c r="C37" s="432"/>
      <c r="D37" s="432"/>
    </row>
    <row r="38" spans="1:4">
      <c r="A38" s="359" t="s">
        <v>359</v>
      </c>
      <c r="B38" s="45"/>
    </row>
    <row r="39" spans="1:4">
      <c r="A39" s="42" t="s">
        <v>245</v>
      </c>
      <c r="B39" s="45"/>
    </row>
    <row r="40" spans="1:4">
      <c r="B40" s="45"/>
    </row>
    <row r="41" spans="1:4">
      <c r="A41" s="45"/>
      <c r="B41" s="45"/>
    </row>
    <row r="42" spans="1:4">
      <c r="A42" s="45"/>
      <c r="B42" s="45"/>
    </row>
    <row r="43" spans="1:4">
      <c r="A43" s="45"/>
      <c r="B43" s="45"/>
    </row>
    <row r="44" spans="1:4">
      <c r="A44" s="45"/>
      <c r="B44" s="45"/>
    </row>
  </sheetData>
  <mergeCells count="2">
    <mergeCell ref="A35:B35"/>
    <mergeCell ref="A36:B36"/>
  </mergeCells>
  <phoneticPr fontId="2" type="noConversion"/>
  <pageMargins left="0.75" right="0.75" top="1" bottom="1" header="0.5" footer="0.5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sheetPr codeName="Sheet101"/>
  <dimension ref="A1:D42"/>
  <sheetViews>
    <sheetView showGridLines="0" workbookViewId="0">
      <selection sqref="A1:H1"/>
    </sheetView>
  </sheetViews>
  <sheetFormatPr defaultColWidth="10" defaultRowHeight="12.75"/>
  <cols>
    <col min="1" max="1" width="12.85546875" style="17" customWidth="1"/>
    <col min="2" max="2" width="21.85546875" style="17" customWidth="1"/>
    <col min="3" max="3" width="5.7109375" style="17" customWidth="1"/>
    <col min="4" max="4" width="10" style="17" customWidth="1"/>
  </cols>
  <sheetData>
    <row r="1" spans="1:4">
      <c r="A1" s="47" t="s">
        <v>723</v>
      </c>
      <c r="B1" s="45"/>
    </row>
    <row r="2" spans="1:4">
      <c r="A2" s="59" t="s">
        <v>772</v>
      </c>
      <c r="B2" s="45"/>
    </row>
    <row r="3" spans="1:4" ht="15.75" customHeight="1"/>
    <row r="4" spans="1:4" ht="32.25" customHeight="1">
      <c r="A4" s="328">
        <f>'[5]dados de base'!F4</f>
        <v>2015</v>
      </c>
      <c r="B4" s="173" t="s">
        <v>252</v>
      </c>
      <c r="C4" s="143"/>
      <c r="D4" s="94"/>
    </row>
    <row r="5" spans="1:4">
      <c r="A5" s="347" t="s">
        <v>304</v>
      </c>
      <c r="B5" s="389" t="s">
        <v>129</v>
      </c>
      <c r="C5" s="45"/>
    </row>
    <row r="6" spans="1:4">
      <c r="A6" s="51" t="s">
        <v>44</v>
      </c>
      <c r="B6" s="39">
        <v>92.4</v>
      </c>
      <c r="C6" s="45"/>
    </row>
    <row r="7" spans="1:4">
      <c r="A7" s="51" t="s">
        <v>32</v>
      </c>
      <c r="B7" s="39">
        <v>66.400000000000006</v>
      </c>
      <c r="C7" s="45"/>
    </row>
    <row r="8" spans="1:4">
      <c r="A8" s="51" t="s">
        <v>34</v>
      </c>
      <c r="B8" s="39">
        <v>62.7</v>
      </c>
      <c r="C8" s="45"/>
    </row>
    <row r="9" spans="1:4">
      <c r="A9" s="51" t="s">
        <v>54</v>
      </c>
      <c r="B9" s="39">
        <v>61.6</v>
      </c>
      <c r="C9" s="45"/>
    </row>
    <row r="10" spans="1:4">
      <c r="A10" s="51" t="s">
        <v>39</v>
      </c>
      <c r="B10" s="39">
        <v>55.5</v>
      </c>
      <c r="C10" s="45"/>
    </row>
    <row r="11" spans="1:4">
      <c r="A11" s="51" t="s">
        <v>48</v>
      </c>
      <c r="B11" s="39">
        <v>52.4</v>
      </c>
      <c r="C11" s="45"/>
    </row>
    <row r="12" spans="1:4">
      <c r="A12" s="51" t="s">
        <v>38</v>
      </c>
      <c r="B12" s="39">
        <v>52</v>
      </c>
      <c r="C12" s="45" t="s">
        <v>191</v>
      </c>
    </row>
    <row r="13" spans="1:4">
      <c r="A13" s="51" t="s">
        <v>47</v>
      </c>
      <c r="B13" s="39">
        <v>51.3</v>
      </c>
      <c r="C13" s="45"/>
    </row>
    <row r="14" spans="1:4">
      <c r="A14" s="51" t="s">
        <v>53</v>
      </c>
      <c r="B14" s="39">
        <v>50.2</v>
      </c>
      <c r="C14" s="45"/>
    </row>
    <row r="15" spans="1:4">
      <c r="A15" s="51" t="s">
        <v>55</v>
      </c>
      <c r="B15" s="39">
        <v>49.9</v>
      </c>
      <c r="C15" s="45"/>
    </row>
    <row r="16" spans="1:4">
      <c r="A16" s="51" t="s">
        <v>35</v>
      </c>
      <c r="B16" s="39">
        <v>45</v>
      </c>
      <c r="C16" s="45"/>
    </row>
    <row r="17" spans="1:3">
      <c r="A17" s="46" t="s">
        <v>40</v>
      </c>
      <c r="B17" s="260">
        <v>38</v>
      </c>
      <c r="C17" s="45"/>
    </row>
    <row r="18" spans="1:3">
      <c r="A18" s="51" t="s">
        <v>37</v>
      </c>
      <c r="B18" s="39">
        <v>33.700000000000003</v>
      </c>
      <c r="C18" s="45"/>
    </row>
    <row r="19" spans="1:3">
      <c r="A19" s="51" t="s">
        <v>46</v>
      </c>
      <c r="B19" s="39">
        <v>33.299999999999997</v>
      </c>
      <c r="C19" s="45"/>
    </row>
    <row r="20" spans="1:3">
      <c r="A20" s="51" t="s">
        <v>51</v>
      </c>
      <c r="B20" s="39">
        <v>32.1</v>
      </c>
      <c r="C20" s="45"/>
    </row>
    <row r="21" spans="1:3">
      <c r="A21" s="51" t="s">
        <v>41</v>
      </c>
      <c r="B21" s="39">
        <v>25.8</v>
      </c>
      <c r="C21" s="45"/>
    </row>
    <row r="22" spans="1:3">
      <c r="A22" s="46" t="s">
        <v>36</v>
      </c>
      <c r="B22" s="260">
        <v>22.3</v>
      </c>
      <c r="C22" s="45"/>
    </row>
    <row r="23" spans="1:3">
      <c r="A23" s="51" t="s">
        <v>50</v>
      </c>
      <c r="B23" s="39">
        <v>21.1</v>
      </c>
      <c r="C23" s="45"/>
    </row>
    <row r="24" spans="1:3">
      <c r="A24" s="51" t="s">
        <v>33</v>
      </c>
      <c r="B24" s="39">
        <v>20.100000000000001</v>
      </c>
      <c r="C24" s="45"/>
    </row>
    <row r="25" spans="1:3">
      <c r="A25" s="51" t="s">
        <v>310</v>
      </c>
      <c r="B25" s="39">
        <v>18.399999999999999</v>
      </c>
      <c r="C25" s="45"/>
    </row>
    <row r="26" spans="1:3">
      <c r="A26" s="51" t="s">
        <v>52</v>
      </c>
      <c r="B26" s="39">
        <v>16.899999999999999</v>
      </c>
      <c r="C26" s="45"/>
    </row>
    <row r="27" spans="1:3">
      <c r="A27" s="51" t="s">
        <v>45</v>
      </c>
      <c r="B27" s="39">
        <v>16.2</v>
      </c>
      <c r="C27" s="45"/>
    </row>
    <row r="28" spans="1:3">
      <c r="A28" s="51" t="s">
        <v>49</v>
      </c>
      <c r="B28" s="39">
        <v>16.2</v>
      </c>
      <c r="C28" s="45"/>
    </row>
    <row r="29" spans="1:3">
      <c r="A29" s="51" t="s">
        <v>43</v>
      </c>
      <c r="B29" s="39">
        <v>14.9</v>
      </c>
      <c r="C29" s="45"/>
    </row>
    <row r="30" spans="1:3">
      <c r="A30" s="51" t="s">
        <v>42</v>
      </c>
      <c r="B30" s="39">
        <v>14.5</v>
      </c>
      <c r="C30" s="45"/>
    </row>
    <row r="31" spans="1:3">
      <c r="A31" s="51" t="s">
        <v>276</v>
      </c>
      <c r="B31" s="39">
        <v>13.8</v>
      </c>
      <c r="C31" s="45" t="s">
        <v>424</v>
      </c>
    </row>
    <row r="32" spans="1:3">
      <c r="A32" s="51" t="s">
        <v>127</v>
      </c>
      <c r="B32" s="39">
        <v>12.8</v>
      </c>
      <c r="C32" s="45"/>
    </row>
    <row r="33" spans="1:3">
      <c r="A33" s="612" t="s">
        <v>128</v>
      </c>
      <c r="B33" s="606">
        <v>10.1</v>
      </c>
      <c r="C33" s="45"/>
    </row>
    <row r="34" spans="1:3">
      <c r="A34" s="42" t="s">
        <v>325</v>
      </c>
    </row>
    <row r="35" spans="1:3">
      <c r="A35" s="42" t="s">
        <v>245</v>
      </c>
    </row>
    <row r="36" spans="1:3">
      <c r="A36" s="42" t="s">
        <v>332</v>
      </c>
      <c r="B36" s="45"/>
    </row>
    <row r="37" spans="1:3">
      <c r="A37" s="42" t="s">
        <v>335</v>
      </c>
      <c r="B37" s="45"/>
    </row>
    <row r="38" spans="1:3">
      <c r="A38" s="45"/>
      <c r="B38" s="45"/>
    </row>
    <row r="39" spans="1:3">
      <c r="A39" s="45"/>
      <c r="B39" s="45"/>
    </row>
    <row r="40" spans="1:3">
      <c r="A40" s="45"/>
      <c r="B40" s="45"/>
    </row>
    <row r="41" spans="1:3">
      <c r="A41" s="45"/>
      <c r="B41" s="45"/>
    </row>
    <row r="42" spans="1:3">
      <c r="A42" s="45"/>
      <c r="B42" s="45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sheetPr codeName="Sheet97"/>
  <dimension ref="A1:K44"/>
  <sheetViews>
    <sheetView showGridLines="0" workbookViewId="0">
      <selection sqref="A1:H1"/>
    </sheetView>
  </sheetViews>
  <sheetFormatPr defaultColWidth="10" defaultRowHeight="12.75"/>
  <cols>
    <col min="1" max="1" width="16.85546875" style="17" customWidth="1"/>
    <col min="2" max="2" width="22.85546875" style="17" customWidth="1"/>
    <col min="3" max="3" width="10" style="17"/>
    <col min="5" max="5" width="10" style="435"/>
  </cols>
  <sheetData>
    <row r="1" spans="1:11">
      <c r="A1" s="47" t="s">
        <v>718</v>
      </c>
      <c r="B1" s="45"/>
    </row>
    <row r="2" spans="1:11">
      <c r="A2" s="59" t="s">
        <v>724</v>
      </c>
      <c r="B2" s="45"/>
    </row>
    <row r="4" spans="1:11" ht="25.5">
      <c r="A4" s="363">
        <f>'[6]dados de base'!F4</f>
        <v>2015</v>
      </c>
      <c r="B4" s="329" t="s">
        <v>252</v>
      </c>
      <c r="C4" s="143"/>
    </row>
    <row r="5" spans="1:11">
      <c r="A5" s="347" t="s">
        <v>304</v>
      </c>
      <c r="B5" s="364" t="s">
        <v>129</v>
      </c>
      <c r="C5" s="45"/>
    </row>
    <row r="6" spans="1:11" ht="14.25">
      <c r="A6" s="51" t="s">
        <v>34</v>
      </c>
      <c r="B6" s="35">
        <v>285.7</v>
      </c>
      <c r="C6" s="45"/>
      <c r="G6" s="249"/>
    </row>
    <row r="7" spans="1:11">
      <c r="A7" s="51" t="s">
        <v>54</v>
      </c>
      <c r="B7" s="35">
        <v>221.7</v>
      </c>
      <c r="C7" s="45"/>
    </row>
    <row r="8" spans="1:11">
      <c r="A8" s="51" t="s">
        <v>47</v>
      </c>
      <c r="B8" s="35">
        <v>220.6</v>
      </c>
      <c r="C8" s="45"/>
    </row>
    <row r="9" spans="1:11" ht="14.25">
      <c r="A9" s="51" t="s">
        <v>44</v>
      </c>
      <c r="B9" s="35">
        <v>196.6</v>
      </c>
      <c r="C9" s="45"/>
      <c r="K9" s="249"/>
    </row>
    <row r="10" spans="1:11" ht="14.25">
      <c r="A10" s="51" t="s">
        <v>53</v>
      </c>
      <c r="B10" s="35">
        <v>180.3</v>
      </c>
      <c r="C10" s="45"/>
      <c r="K10" s="249"/>
    </row>
    <row r="11" spans="1:11">
      <c r="A11" s="51" t="s">
        <v>48</v>
      </c>
      <c r="B11" s="35">
        <v>177.3</v>
      </c>
      <c r="C11" s="45"/>
    </row>
    <row r="12" spans="1:11">
      <c r="A12" s="51" t="s">
        <v>46</v>
      </c>
      <c r="B12" s="35">
        <v>165.7</v>
      </c>
      <c r="C12" s="45"/>
    </row>
    <row r="13" spans="1:11">
      <c r="A13" s="51" t="s">
        <v>35</v>
      </c>
      <c r="B13" s="35">
        <v>165.3</v>
      </c>
      <c r="C13" s="45"/>
    </row>
    <row r="14" spans="1:11">
      <c r="A14" s="51" t="s">
        <v>38</v>
      </c>
      <c r="B14" s="35">
        <v>130.4</v>
      </c>
      <c r="C14" s="45" t="s">
        <v>191</v>
      </c>
    </row>
    <row r="15" spans="1:11">
      <c r="A15" s="51" t="s">
        <v>55</v>
      </c>
      <c r="B15" s="35">
        <v>100.7</v>
      </c>
      <c r="C15" s="45"/>
    </row>
    <row r="16" spans="1:11">
      <c r="A16" s="51" t="s">
        <v>32</v>
      </c>
      <c r="B16" s="35">
        <v>92.4</v>
      </c>
      <c r="C16" s="45"/>
    </row>
    <row r="17" spans="1:4">
      <c r="A17" s="51" t="s">
        <v>36</v>
      </c>
      <c r="B17" s="35">
        <v>67.400000000000006</v>
      </c>
      <c r="C17" s="45"/>
    </row>
    <row r="18" spans="1:4">
      <c r="A18" s="46" t="s">
        <v>37</v>
      </c>
      <c r="B18" s="36">
        <v>67.400000000000006</v>
      </c>
      <c r="C18" s="45"/>
    </row>
    <row r="19" spans="1:4">
      <c r="A19" s="51" t="s">
        <v>39</v>
      </c>
      <c r="B19" s="35">
        <v>63.6</v>
      </c>
      <c r="C19" s="45"/>
    </row>
    <row r="20" spans="1:4">
      <c r="A20" s="51" t="s">
        <v>40</v>
      </c>
      <c r="B20" s="35">
        <v>58.8</v>
      </c>
      <c r="C20" s="45"/>
      <c r="D20" s="20"/>
    </row>
    <row r="21" spans="1:4">
      <c r="A21" s="51" t="s">
        <v>51</v>
      </c>
      <c r="B21" s="35">
        <v>54.4</v>
      </c>
      <c r="C21" s="45"/>
    </row>
    <row r="22" spans="1:4">
      <c r="A22" s="51" t="s">
        <v>33</v>
      </c>
      <c r="B22" s="35">
        <v>53.2</v>
      </c>
      <c r="C22" s="45"/>
    </row>
    <row r="23" spans="1:4">
      <c r="A23" s="51" t="s">
        <v>41</v>
      </c>
      <c r="B23" s="35">
        <v>35.1</v>
      </c>
      <c r="C23" s="45"/>
    </row>
    <row r="24" spans="1:4">
      <c r="A24" s="51" t="s">
        <v>310</v>
      </c>
      <c r="B24" s="35">
        <v>34.299999999999997</v>
      </c>
      <c r="C24" s="45"/>
    </row>
    <row r="25" spans="1:4">
      <c r="A25" s="51" t="s">
        <v>276</v>
      </c>
      <c r="B25" s="35">
        <v>33.200000000000003</v>
      </c>
      <c r="C25" s="45" t="s">
        <v>424</v>
      </c>
    </row>
    <row r="26" spans="1:4">
      <c r="A26" s="51" t="s">
        <v>127</v>
      </c>
      <c r="B26" s="35">
        <v>31.9</v>
      </c>
      <c r="C26" s="45"/>
    </row>
    <row r="27" spans="1:4">
      <c r="A27" s="46" t="s">
        <v>50</v>
      </c>
      <c r="B27" s="36">
        <v>28.4</v>
      </c>
      <c r="C27" s="45"/>
    </row>
    <row r="28" spans="1:4">
      <c r="A28" s="51" t="s">
        <v>49</v>
      </c>
      <c r="B28" s="35">
        <v>28.2</v>
      </c>
      <c r="C28" s="45"/>
    </row>
    <row r="29" spans="1:4">
      <c r="A29" s="51" t="s">
        <v>45</v>
      </c>
      <c r="B29" s="35">
        <v>26.5</v>
      </c>
      <c r="C29" s="45"/>
    </row>
    <row r="30" spans="1:4">
      <c r="A30" s="51" t="s">
        <v>43</v>
      </c>
      <c r="B30" s="37">
        <v>26.3</v>
      </c>
      <c r="C30" s="45"/>
    </row>
    <row r="31" spans="1:4">
      <c r="A31" s="51" t="s">
        <v>52</v>
      </c>
      <c r="B31" s="39">
        <v>23.7</v>
      </c>
      <c r="C31" s="45"/>
    </row>
    <row r="32" spans="1:4">
      <c r="A32" s="51" t="s">
        <v>42</v>
      </c>
      <c r="B32" s="37">
        <v>21.4</v>
      </c>
      <c r="C32" s="45"/>
    </row>
    <row r="33" spans="1:6">
      <c r="A33" s="185" t="s">
        <v>128</v>
      </c>
      <c r="B33" s="80">
        <v>17.7</v>
      </c>
      <c r="C33" s="365"/>
    </row>
    <row r="34" spans="1:6" s="22" customFormat="1">
      <c r="A34" s="19" t="s">
        <v>308</v>
      </c>
      <c r="B34" s="18"/>
      <c r="C34" s="18"/>
      <c r="D34" s="96"/>
    </row>
    <row r="35" spans="1:6" ht="14.25">
      <c r="A35" s="42" t="s">
        <v>245</v>
      </c>
      <c r="B35" s="45"/>
      <c r="D35" s="17"/>
      <c r="E35" s="126"/>
      <c r="F35" s="17"/>
    </row>
    <row r="36" spans="1:6">
      <c r="A36" s="42" t="s">
        <v>332</v>
      </c>
      <c r="B36" s="45"/>
    </row>
    <row r="37" spans="1:6">
      <c r="A37" s="42" t="s">
        <v>335</v>
      </c>
    </row>
    <row r="40" spans="1:6">
      <c r="A40" s="45"/>
      <c r="B40" s="45"/>
    </row>
    <row r="41" spans="1:6">
      <c r="A41" s="45"/>
      <c r="B41" s="45"/>
    </row>
    <row r="42" spans="1:6">
      <c r="A42" s="45"/>
      <c r="B42" s="45"/>
    </row>
    <row r="43" spans="1:6">
      <c r="A43" s="45"/>
      <c r="B43" s="45"/>
    </row>
    <row r="44" spans="1:6">
      <c r="A44" s="45"/>
      <c r="B44" s="45"/>
    </row>
  </sheetData>
  <phoneticPr fontId="2" type="noConversion"/>
  <pageMargins left="0.75" right="0.75" top="1" bottom="1" header="0.5" footer="0.5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sheetPr codeName="Sheet96"/>
  <dimension ref="A1:K8"/>
  <sheetViews>
    <sheetView showGridLines="0" workbookViewId="0">
      <selection sqref="A1:H1"/>
    </sheetView>
  </sheetViews>
  <sheetFormatPr defaultColWidth="10" defaultRowHeight="12.75"/>
  <cols>
    <col min="1" max="1" width="10" customWidth="1"/>
    <col min="2" max="6" width="14.5703125" customWidth="1"/>
  </cols>
  <sheetData>
    <row r="1" spans="1:11">
      <c r="A1" s="180" t="s">
        <v>719</v>
      </c>
    </row>
    <row r="2" spans="1:11">
      <c r="A2" s="120" t="s">
        <v>725</v>
      </c>
    </row>
    <row r="3" spans="1:11">
      <c r="A3" s="45"/>
      <c r="B3" s="45"/>
      <c r="C3" s="17"/>
      <c r="D3" s="17"/>
      <c r="E3" s="17"/>
      <c r="F3" s="17"/>
    </row>
    <row r="4" spans="1:11">
      <c r="A4" s="68"/>
      <c r="B4" s="404"/>
      <c r="C4" s="404"/>
      <c r="D4" s="404"/>
      <c r="E4" s="404"/>
      <c r="F4" s="37" t="s">
        <v>23</v>
      </c>
    </row>
    <row r="5" spans="1:11" ht="204.75" customHeight="1">
      <c r="A5" s="68"/>
      <c r="B5" s="361" t="s">
        <v>726</v>
      </c>
      <c r="C5" s="361" t="s">
        <v>727</v>
      </c>
      <c r="D5" s="361" t="s">
        <v>728</v>
      </c>
      <c r="E5" s="361" t="s">
        <v>729</v>
      </c>
      <c r="F5" s="361" t="s">
        <v>730</v>
      </c>
    </row>
    <row r="6" spans="1:11">
      <c r="A6" s="334" t="s">
        <v>59</v>
      </c>
      <c r="B6" s="292">
        <v>32.299999999999997</v>
      </c>
      <c r="C6" s="292">
        <v>27.4</v>
      </c>
      <c r="D6" s="292">
        <v>12.4</v>
      </c>
      <c r="E6" s="292">
        <v>31.4</v>
      </c>
      <c r="F6" s="292">
        <v>37.299999999999997</v>
      </c>
      <c r="G6" s="641"/>
      <c r="H6" s="122"/>
      <c r="I6" s="122"/>
      <c r="J6" s="122"/>
      <c r="K6" s="122"/>
    </row>
    <row r="7" spans="1:11">
      <c r="A7" s="324" t="s">
        <v>61</v>
      </c>
      <c r="B7" s="292">
        <v>35.5</v>
      </c>
      <c r="C7" s="292">
        <v>31.4</v>
      </c>
      <c r="D7" s="292">
        <v>16</v>
      </c>
      <c r="E7" s="292">
        <v>38.700000000000003</v>
      </c>
      <c r="F7" s="292">
        <v>53.1</v>
      </c>
      <c r="G7" s="641"/>
      <c r="H7" s="122"/>
      <c r="I7" s="122"/>
      <c r="J7" s="122"/>
      <c r="K7" s="122"/>
    </row>
    <row r="8" spans="1:11" ht="14.25">
      <c r="A8" s="19" t="s">
        <v>308</v>
      </c>
      <c r="B8" s="17"/>
      <c r="C8" s="17"/>
      <c r="D8" s="17"/>
      <c r="E8" s="17"/>
      <c r="F8" s="17"/>
      <c r="K8" s="249" t="s">
        <v>271</v>
      </c>
    </row>
  </sheetData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115</vt:i4>
      </vt:variant>
      <vt:variant>
        <vt:lpstr>Named Ranges</vt:lpstr>
      </vt:variant>
      <vt:variant>
        <vt:i4>1</vt:i4>
      </vt:variant>
    </vt:vector>
  </HeadingPairs>
  <TitlesOfParts>
    <vt:vector size="116" baseType="lpstr">
      <vt:lpstr>Indice_pt</vt:lpstr>
      <vt:lpstr>Indice_es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'Siglas Abreviaturas'!Print_Area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francisco.correia</cp:lastModifiedBy>
  <cp:lastPrinted>2014-12-01T10:42:55Z</cp:lastPrinted>
  <dcterms:created xsi:type="dcterms:W3CDTF">2009-11-30T11:02:59Z</dcterms:created>
  <dcterms:modified xsi:type="dcterms:W3CDTF">2018-03-26T09:11:14Z</dcterms:modified>
</cp:coreProperties>
</file>